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13_ncr:1_{A8532158-C453-4CD9-AB03-A665E7145E0E}" xr6:coauthVersionLast="45" xr6:coauthVersionMax="45" xr10:uidLastSave="{00000000-0000-0000-0000-000000000000}"/>
  <bookViews>
    <workbookView xWindow="-110" yWindow="-110" windowWidth="38620" windowHeight="21220" activeTab="3" xr2:uid="{00000000-000D-0000-FFFF-FFFF00000000}"/>
    <workbookView xWindow="16990" yWindow="2250" windowWidth="18160" windowHeight="15460" activeTab="8" xr2:uid="{B8E63842-107B-4D81-A7F3-745B81B00712}"/>
  </bookViews>
  <sheets>
    <sheet name="trueraw" sheetId="5" r:id="rId1"/>
    <sheet name="raw" sheetId="1" r:id="rId2"/>
    <sheet name="Traw" sheetId="6" r:id="rId3"/>
    <sheet name="sorted" sheetId="3" r:id="rId4"/>
    <sheet name="Tsorted" sheetId="8" r:id="rId5"/>
    <sheet name="GMs" sheetId="7" r:id="rId6"/>
    <sheet name="AVs" sheetId="4" r:id="rId7"/>
    <sheet name="AVs_avail" sheetId="9" r:id="rId8"/>
    <sheet name="auction in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3" l="1" a="1"/>
  <c r="T2" i="3" s="1"/>
  <c r="U2" i="3" a="1"/>
  <c r="U2" i="3" s="1"/>
  <c r="V2" i="3" a="1"/>
  <c r="V2" i="3" s="1"/>
  <c r="W2" i="3" a="1"/>
  <c r="W2" i="3" s="1"/>
  <c r="X2" i="3" a="1"/>
  <c r="X2" i="3" s="1"/>
  <c r="A2" i="3" a="1"/>
  <c r="A2" i="3" s="1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E2" i="9"/>
  <c r="D2" i="9"/>
  <c r="C2" i="9"/>
  <c r="B2" i="9"/>
  <c r="F2" i="9"/>
  <c r="T4" i="1"/>
  <c r="AG2" i="1" l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J67" i="9" l="1"/>
  <c r="AI67" i="9"/>
  <c r="AJ66" i="9"/>
  <c r="AI66" i="9"/>
  <c r="AJ65" i="9"/>
  <c r="AI65" i="9"/>
  <c r="AJ64" i="9"/>
  <c r="AI64" i="9"/>
  <c r="AJ63" i="9"/>
  <c r="AI63" i="9"/>
  <c r="AJ62" i="9"/>
  <c r="AI62" i="9"/>
  <c r="AJ61" i="9"/>
  <c r="AI61" i="9"/>
  <c r="AJ60" i="9"/>
  <c r="AI60" i="9"/>
  <c r="AJ58" i="9"/>
  <c r="AI58" i="9"/>
  <c r="AJ57" i="9"/>
  <c r="AI57" i="9"/>
  <c r="AJ56" i="9"/>
  <c r="AI56" i="9"/>
  <c r="AJ55" i="9"/>
  <c r="AI55" i="9"/>
  <c r="AJ54" i="9"/>
  <c r="AI54" i="9"/>
  <c r="AJ53" i="9"/>
  <c r="AI53" i="9"/>
  <c r="AJ52" i="9"/>
  <c r="AI52" i="9"/>
  <c r="AJ51" i="9"/>
  <c r="AI51" i="9"/>
  <c r="AJ49" i="9"/>
  <c r="AI49" i="9"/>
  <c r="AJ48" i="9"/>
  <c r="AI48" i="9"/>
  <c r="AJ47" i="9"/>
  <c r="AI47" i="9"/>
  <c r="AJ46" i="9"/>
  <c r="AI46" i="9"/>
  <c r="AJ45" i="9"/>
  <c r="AI45" i="9"/>
  <c r="AJ44" i="9"/>
  <c r="AI44" i="9"/>
  <c r="AJ43" i="9"/>
  <c r="AI43" i="9"/>
  <c r="AJ42" i="9"/>
  <c r="AI42" i="9"/>
  <c r="AI40" i="9"/>
  <c r="AI39" i="9"/>
  <c r="AI38" i="9"/>
  <c r="AI37" i="9"/>
  <c r="AI36" i="9"/>
  <c r="AI35" i="9"/>
  <c r="AI34" i="9"/>
  <c r="AI33" i="9"/>
  <c r="AI32" i="9"/>
  <c r="AI31" i="9"/>
  <c r="AI30" i="9"/>
  <c r="AI29" i="9"/>
  <c r="AI28" i="9"/>
  <c r="AI27" i="9"/>
  <c r="AJ25" i="9"/>
  <c r="AI25" i="9"/>
  <c r="AJ24" i="9"/>
  <c r="AI24" i="9"/>
  <c r="AJ23" i="9"/>
  <c r="AI23" i="9"/>
  <c r="AJ22" i="9"/>
  <c r="AI22" i="9"/>
  <c r="AJ21" i="9"/>
  <c r="AI21" i="9"/>
  <c r="AI20" i="9"/>
  <c r="AI18" i="9"/>
  <c r="AI17" i="9"/>
  <c r="AI16" i="9"/>
  <c r="AI15" i="9"/>
  <c r="AI14" i="9"/>
  <c r="AI13" i="9"/>
  <c r="AI12" i="9"/>
  <c r="AI11" i="9"/>
  <c r="AI10" i="9"/>
  <c r="AJ9" i="9"/>
  <c r="AI9" i="9"/>
  <c r="AJ8" i="9"/>
  <c r="AI8" i="9"/>
  <c r="AJ7" i="9"/>
  <c r="AI7" i="9"/>
  <c r="AJ6" i="9"/>
  <c r="AI6" i="9"/>
  <c r="AJ5" i="9"/>
  <c r="AI5" i="9"/>
  <c r="AJ3" i="9"/>
  <c r="AU2" i="9"/>
  <c r="AT2" i="9"/>
  <c r="AS2" i="9"/>
  <c r="AR2" i="9"/>
  <c r="AQ2" i="9"/>
  <c r="AP2" i="9"/>
  <c r="AO2" i="9"/>
  <c r="AN2" i="9"/>
  <c r="AM2" i="9"/>
  <c r="AL2" i="9"/>
  <c r="AK2" i="9"/>
  <c r="J4" i="1"/>
  <c r="I4" i="1"/>
  <c r="H4" i="1"/>
  <c r="G4" i="1"/>
  <c r="F4" i="1"/>
  <c r="E4" i="1"/>
  <c r="D4" i="1"/>
  <c r="C4" i="1"/>
  <c r="B4" i="1"/>
  <c r="A5" i="8"/>
  <c r="B25" i="7" s="1"/>
  <c r="AJ31" i="9" s="1"/>
  <c r="A4" i="8"/>
  <c r="B24" i="7" s="1"/>
  <c r="AJ30" i="9" s="1"/>
  <c r="A3" i="8"/>
  <c r="B23" i="7" s="1"/>
  <c r="AJ29" i="9" s="1"/>
  <c r="A2" i="8"/>
  <c r="B22" i="7" s="1"/>
  <c r="AJ28" i="9" s="1"/>
  <c r="A1" i="8"/>
  <c r="B21" i="7" s="1"/>
  <c r="AJ27" i="9" s="1"/>
  <c r="A9" i="6"/>
  <c r="A2" i="6"/>
  <c r="B14" i="7" s="1"/>
  <c r="AJ20" i="9" s="1"/>
  <c r="K4" i="1" l="1"/>
  <c r="M4" i="1"/>
  <c r="N4" i="1"/>
  <c r="L4" i="1"/>
  <c r="A13" i="6" l="1"/>
  <c r="A12" i="6"/>
  <c r="A11" i="6"/>
  <c r="A10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C6" i="6"/>
  <c r="A1" i="6"/>
  <c r="C22" i="6"/>
  <c r="C21" i="6"/>
  <c r="C20" i="6"/>
  <c r="C19" i="6"/>
  <c r="C18" i="6"/>
  <c r="C17" i="6"/>
  <c r="U130" i="1"/>
  <c r="DY7" i="6" s="1"/>
  <c r="T130" i="1"/>
  <c r="S130" i="1"/>
  <c r="DY5" i="6" s="1"/>
  <c r="R130" i="1"/>
  <c r="DY4" i="6" s="1"/>
  <c r="A130" i="1"/>
  <c r="U129" i="1"/>
  <c r="DX7" i="6" s="1"/>
  <c r="T129" i="1"/>
  <c r="S129" i="1"/>
  <c r="DX5" i="6" s="1"/>
  <c r="R129" i="1"/>
  <c r="DX4" i="6" s="1"/>
  <c r="A129" i="1"/>
  <c r="U128" i="1"/>
  <c r="DW7" i="6" s="1"/>
  <c r="T128" i="1"/>
  <c r="S128" i="1"/>
  <c r="DW5" i="6" s="1"/>
  <c r="R128" i="1"/>
  <c r="DW4" i="6" s="1"/>
  <c r="A128" i="1"/>
  <c r="U127" i="1"/>
  <c r="DV7" i="6" s="1"/>
  <c r="T127" i="1"/>
  <c r="S127" i="1"/>
  <c r="DV5" i="6" s="1"/>
  <c r="R127" i="1"/>
  <c r="DV4" i="6" s="1"/>
  <c r="A127" i="1"/>
  <c r="U126" i="1"/>
  <c r="DU7" i="6" s="1"/>
  <c r="T126" i="1"/>
  <c r="S126" i="1"/>
  <c r="DU5" i="6" s="1"/>
  <c r="R126" i="1"/>
  <c r="DU4" i="6" s="1"/>
  <c r="A126" i="1"/>
  <c r="U125" i="1"/>
  <c r="DT7" i="6" s="1"/>
  <c r="T125" i="1"/>
  <c r="S125" i="1"/>
  <c r="DT5" i="6" s="1"/>
  <c r="R125" i="1"/>
  <c r="DT4" i="6" s="1"/>
  <c r="A125" i="1"/>
  <c r="U124" i="1"/>
  <c r="DS7" i="6" s="1"/>
  <c r="T124" i="1"/>
  <c r="S124" i="1"/>
  <c r="DS5" i="6" s="1"/>
  <c r="R124" i="1"/>
  <c r="DS4" i="6" s="1"/>
  <c r="A124" i="1"/>
  <c r="U123" i="1"/>
  <c r="DR7" i="6" s="1"/>
  <c r="T123" i="1"/>
  <c r="S123" i="1"/>
  <c r="DR5" i="6" s="1"/>
  <c r="R123" i="1"/>
  <c r="DR4" i="6" s="1"/>
  <c r="A123" i="1"/>
  <c r="U122" i="1"/>
  <c r="DQ7" i="6" s="1"/>
  <c r="T122" i="1"/>
  <c r="S122" i="1"/>
  <c r="DQ5" i="6" s="1"/>
  <c r="R122" i="1"/>
  <c r="DQ4" i="6" s="1"/>
  <c r="A122" i="1"/>
  <c r="U121" i="1"/>
  <c r="DP7" i="6" s="1"/>
  <c r="T121" i="1"/>
  <c r="S121" i="1"/>
  <c r="DP5" i="6" s="1"/>
  <c r="R121" i="1"/>
  <c r="DP4" i="6" s="1"/>
  <c r="A121" i="1"/>
  <c r="U120" i="1"/>
  <c r="DO7" i="6" s="1"/>
  <c r="T120" i="1"/>
  <c r="S120" i="1"/>
  <c r="DO5" i="6" s="1"/>
  <c r="R120" i="1"/>
  <c r="DO4" i="6" s="1"/>
  <c r="A120" i="1"/>
  <c r="U119" i="1"/>
  <c r="DN7" i="6" s="1"/>
  <c r="T119" i="1"/>
  <c r="S119" i="1"/>
  <c r="DN5" i="6" s="1"/>
  <c r="R119" i="1"/>
  <c r="DN4" i="6" s="1"/>
  <c r="A119" i="1"/>
  <c r="U118" i="1"/>
  <c r="DM7" i="6" s="1"/>
  <c r="T118" i="1"/>
  <c r="S118" i="1"/>
  <c r="DM5" i="6" s="1"/>
  <c r="R118" i="1"/>
  <c r="DM4" i="6" s="1"/>
  <c r="A118" i="1"/>
  <c r="U117" i="1"/>
  <c r="DL7" i="6" s="1"/>
  <c r="T117" i="1"/>
  <c r="S117" i="1"/>
  <c r="DL5" i="6" s="1"/>
  <c r="R117" i="1"/>
  <c r="DL4" i="6" s="1"/>
  <c r="A117" i="1"/>
  <c r="U116" i="1"/>
  <c r="DK7" i="6" s="1"/>
  <c r="T116" i="1"/>
  <c r="S116" i="1"/>
  <c r="DK5" i="6" s="1"/>
  <c r="R116" i="1"/>
  <c r="DK4" i="6" s="1"/>
  <c r="A116" i="1"/>
  <c r="U115" i="1"/>
  <c r="DJ7" i="6" s="1"/>
  <c r="T115" i="1"/>
  <c r="S115" i="1"/>
  <c r="DJ5" i="6" s="1"/>
  <c r="R115" i="1"/>
  <c r="DJ4" i="6" s="1"/>
  <c r="A115" i="1"/>
  <c r="U114" i="1"/>
  <c r="DI7" i="6" s="1"/>
  <c r="T114" i="1"/>
  <c r="S114" i="1"/>
  <c r="DI5" i="6" s="1"/>
  <c r="R114" i="1"/>
  <c r="DI4" i="6" s="1"/>
  <c r="A114" i="1"/>
  <c r="U113" i="1"/>
  <c r="DH7" i="6" s="1"/>
  <c r="T113" i="1"/>
  <c r="S113" i="1"/>
  <c r="DH5" i="6" s="1"/>
  <c r="R113" i="1"/>
  <c r="DH4" i="6" s="1"/>
  <c r="A113" i="1"/>
  <c r="U112" i="1"/>
  <c r="DG7" i="6" s="1"/>
  <c r="T112" i="1"/>
  <c r="S112" i="1"/>
  <c r="DG5" i="6" s="1"/>
  <c r="R112" i="1"/>
  <c r="DG4" i="6" s="1"/>
  <c r="A112" i="1"/>
  <c r="U111" i="1"/>
  <c r="DF7" i="6" s="1"/>
  <c r="T111" i="1"/>
  <c r="S111" i="1"/>
  <c r="DF5" i="6" s="1"/>
  <c r="R111" i="1"/>
  <c r="DF4" i="6" s="1"/>
  <c r="A111" i="1"/>
  <c r="U110" i="1"/>
  <c r="DE7" i="6" s="1"/>
  <c r="T110" i="1"/>
  <c r="S110" i="1"/>
  <c r="DE5" i="6" s="1"/>
  <c r="R110" i="1"/>
  <c r="DE4" i="6" s="1"/>
  <c r="A110" i="1"/>
  <c r="U109" i="1"/>
  <c r="DD7" i="6" s="1"/>
  <c r="T109" i="1"/>
  <c r="S109" i="1"/>
  <c r="DD5" i="6" s="1"/>
  <c r="R109" i="1"/>
  <c r="DD4" i="6" s="1"/>
  <c r="A109" i="1"/>
  <c r="U108" i="1"/>
  <c r="DC7" i="6" s="1"/>
  <c r="T108" i="1"/>
  <c r="S108" i="1"/>
  <c r="DC5" i="6" s="1"/>
  <c r="R108" i="1"/>
  <c r="DC4" i="6" s="1"/>
  <c r="A108" i="1"/>
  <c r="U107" i="1"/>
  <c r="DB7" i="6" s="1"/>
  <c r="T107" i="1"/>
  <c r="S107" i="1"/>
  <c r="DB5" i="6" s="1"/>
  <c r="R107" i="1"/>
  <c r="DB4" i="6" s="1"/>
  <c r="A107" i="1"/>
  <c r="U106" i="1"/>
  <c r="DA7" i="6" s="1"/>
  <c r="T106" i="1"/>
  <c r="S106" i="1"/>
  <c r="DA5" i="6" s="1"/>
  <c r="R106" i="1"/>
  <c r="DA4" i="6" s="1"/>
  <c r="A106" i="1"/>
  <c r="U105" i="1"/>
  <c r="CZ7" i="6" s="1"/>
  <c r="T105" i="1"/>
  <c r="S105" i="1"/>
  <c r="CZ5" i="6" s="1"/>
  <c r="R105" i="1"/>
  <c r="CZ4" i="6" s="1"/>
  <c r="A105" i="1"/>
  <c r="U104" i="1"/>
  <c r="CY7" i="6" s="1"/>
  <c r="T104" i="1"/>
  <c r="S104" i="1"/>
  <c r="CY5" i="6" s="1"/>
  <c r="R104" i="1"/>
  <c r="CY4" i="6" s="1"/>
  <c r="A104" i="1"/>
  <c r="U103" i="1"/>
  <c r="CX7" i="6" s="1"/>
  <c r="T103" i="1"/>
  <c r="S103" i="1"/>
  <c r="CX5" i="6" s="1"/>
  <c r="R103" i="1"/>
  <c r="CX4" i="6" s="1"/>
  <c r="A103" i="1"/>
  <c r="U102" i="1"/>
  <c r="CW7" i="6" s="1"/>
  <c r="T102" i="1"/>
  <c r="S102" i="1"/>
  <c r="CW5" i="6" s="1"/>
  <c r="R102" i="1"/>
  <c r="CW4" i="6" s="1"/>
  <c r="A102" i="1"/>
  <c r="U101" i="1"/>
  <c r="CV7" i="6" s="1"/>
  <c r="T101" i="1"/>
  <c r="S101" i="1"/>
  <c r="CV5" i="6" s="1"/>
  <c r="R101" i="1"/>
  <c r="CV4" i="6" s="1"/>
  <c r="A101" i="1"/>
  <c r="U100" i="1"/>
  <c r="CU7" i="6" s="1"/>
  <c r="T100" i="1"/>
  <c r="S100" i="1"/>
  <c r="CU5" i="6" s="1"/>
  <c r="R100" i="1"/>
  <c r="CU4" i="6" s="1"/>
  <c r="A100" i="1"/>
  <c r="U99" i="1"/>
  <c r="CT7" i="6" s="1"/>
  <c r="T99" i="1"/>
  <c r="S99" i="1"/>
  <c r="CT5" i="6" s="1"/>
  <c r="R99" i="1"/>
  <c r="CT4" i="6" s="1"/>
  <c r="A99" i="1"/>
  <c r="U98" i="1"/>
  <c r="CS7" i="6" s="1"/>
  <c r="T98" i="1"/>
  <c r="S98" i="1"/>
  <c r="CS5" i="6" s="1"/>
  <c r="R98" i="1"/>
  <c r="CS4" i="6" s="1"/>
  <c r="A98" i="1"/>
  <c r="U97" i="1"/>
  <c r="CR7" i="6" s="1"/>
  <c r="T97" i="1"/>
  <c r="S97" i="1"/>
  <c r="CR5" i="6" s="1"/>
  <c r="R97" i="1"/>
  <c r="CR4" i="6" s="1"/>
  <c r="A97" i="1"/>
  <c r="U96" i="1"/>
  <c r="CQ7" i="6" s="1"/>
  <c r="T96" i="1"/>
  <c r="S96" i="1"/>
  <c r="CQ5" i="6" s="1"/>
  <c r="R96" i="1"/>
  <c r="CQ4" i="6" s="1"/>
  <c r="A96" i="1"/>
  <c r="U95" i="1"/>
  <c r="CP7" i="6" s="1"/>
  <c r="T95" i="1"/>
  <c r="S95" i="1"/>
  <c r="CP5" i="6" s="1"/>
  <c r="R95" i="1"/>
  <c r="CP4" i="6" s="1"/>
  <c r="A95" i="1"/>
  <c r="U94" i="1"/>
  <c r="CO7" i="6" s="1"/>
  <c r="T94" i="1"/>
  <c r="S94" i="1"/>
  <c r="CO5" i="6" s="1"/>
  <c r="R94" i="1"/>
  <c r="CO4" i="6" s="1"/>
  <c r="A94" i="1"/>
  <c r="U93" i="1"/>
  <c r="CN7" i="6" s="1"/>
  <c r="T93" i="1"/>
  <c r="S93" i="1"/>
  <c r="CN5" i="6" s="1"/>
  <c r="R93" i="1"/>
  <c r="CN4" i="6" s="1"/>
  <c r="A93" i="1"/>
  <c r="U92" i="1"/>
  <c r="CM7" i="6" s="1"/>
  <c r="T92" i="1"/>
  <c r="S92" i="1"/>
  <c r="CM5" i="6" s="1"/>
  <c r="R92" i="1"/>
  <c r="CM4" i="6" s="1"/>
  <c r="A92" i="1"/>
  <c r="U91" i="1"/>
  <c r="CL7" i="6" s="1"/>
  <c r="T91" i="1"/>
  <c r="S91" i="1"/>
  <c r="CL5" i="6" s="1"/>
  <c r="R91" i="1"/>
  <c r="CL4" i="6" s="1"/>
  <c r="A91" i="1"/>
  <c r="U90" i="1"/>
  <c r="CK7" i="6" s="1"/>
  <c r="T90" i="1"/>
  <c r="S90" i="1"/>
  <c r="CK5" i="6" s="1"/>
  <c r="R90" i="1"/>
  <c r="CK4" i="6" s="1"/>
  <c r="A90" i="1"/>
  <c r="U89" i="1"/>
  <c r="CJ7" i="6" s="1"/>
  <c r="T89" i="1"/>
  <c r="S89" i="1"/>
  <c r="CJ5" i="6" s="1"/>
  <c r="R89" i="1"/>
  <c r="CJ4" i="6" s="1"/>
  <c r="A89" i="1"/>
  <c r="U88" i="1"/>
  <c r="CI7" i="6" s="1"/>
  <c r="T88" i="1"/>
  <c r="S88" i="1"/>
  <c r="CI5" i="6" s="1"/>
  <c r="R88" i="1"/>
  <c r="CI4" i="6" s="1"/>
  <c r="A88" i="1"/>
  <c r="U87" i="1"/>
  <c r="CH7" i="6" s="1"/>
  <c r="T87" i="1"/>
  <c r="S87" i="1"/>
  <c r="CH5" i="6" s="1"/>
  <c r="R87" i="1"/>
  <c r="CH4" i="6" s="1"/>
  <c r="A87" i="1"/>
  <c r="U86" i="1"/>
  <c r="CG7" i="6" s="1"/>
  <c r="T86" i="1"/>
  <c r="S86" i="1"/>
  <c r="CG5" i="6" s="1"/>
  <c r="R86" i="1"/>
  <c r="CG4" i="6" s="1"/>
  <c r="A86" i="1"/>
  <c r="U85" i="1"/>
  <c r="CF7" i="6" s="1"/>
  <c r="T85" i="1"/>
  <c r="S85" i="1"/>
  <c r="CF5" i="6" s="1"/>
  <c r="R85" i="1"/>
  <c r="CF4" i="6" s="1"/>
  <c r="A85" i="1"/>
  <c r="U84" i="1"/>
  <c r="CE7" i="6" s="1"/>
  <c r="T84" i="1"/>
  <c r="S84" i="1"/>
  <c r="CE5" i="6" s="1"/>
  <c r="R84" i="1"/>
  <c r="CE4" i="6" s="1"/>
  <c r="A84" i="1"/>
  <c r="U83" i="1"/>
  <c r="CD7" i="6" s="1"/>
  <c r="T83" i="1"/>
  <c r="S83" i="1"/>
  <c r="CD5" i="6" s="1"/>
  <c r="R83" i="1"/>
  <c r="CD4" i="6" s="1"/>
  <c r="A83" i="1"/>
  <c r="U82" i="1"/>
  <c r="CC7" i="6" s="1"/>
  <c r="T82" i="1"/>
  <c r="S82" i="1"/>
  <c r="CC5" i="6" s="1"/>
  <c r="R82" i="1"/>
  <c r="CC4" i="6" s="1"/>
  <c r="A82" i="1"/>
  <c r="U81" i="1"/>
  <c r="CB7" i="6" s="1"/>
  <c r="T81" i="1"/>
  <c r="S81" i="1"/>
  <c r="CB5" i="6" s="1"/>
  <c r="R81" i="1"/>
  <c r="CB4" i="6" s="1"/>
  <c r="A81" i="1"/>
  <c r="U80" i="1"/>
  <c r="CA7" i="6" s="1"/>
  <c r="T80" i="1"/>
  <c r="S80" i="1"/>
  <c r="CA5" i="6" s="1"/>
  <c r="R80" i="1"/>
  <c r="CA4" i="6" s="1"/>
  <c r="A80" i="1"/>
  <c r="U79" i="1"/>
  <c r="BZ7" i="6" s="1"/>
  <c r="T79" i="1"/>
  <c r="S79" i="1"/>
  <c r="BZ5" i="6" s="1"/>
  <c r="R79" i="1"/>
  <c r="BZ4" i="6" s="1"/>
  <c r="A79" i="1"/>
  <c r="U78" i="1"/>
  <c r="BY7" i="6" s="1"/>
  <c r="T78" i="1"/>
  <c r="S78" i="1"/>
  <c r="BY5" i="6" s="1"/>
  <c r="R78" i="1"/>
  <c r="BY4" i="6" s="1"/>
  <c r="A78" i="1"/>
  <c r="U77" i="1"/>
  <c r="BX7" i="6" s="1"/>
  <c r="T77" i="1"/>
  <c r="S77" i="1"/>
  <c r="BX5" i="6" s="1"/>
  <c r="R77" i="1"/>
  <c r="BX4" i="6" s="1"/>
  <c r="A77" i="1"/>
  <c r="U76" i="1"/>
  <c r="BW7" i="6" s="1"/>
  <c r="T76" i="1"/>
  <c r="S76" i="1"/>
  <c r="BW5" i="6" s="1"/>
  <c r="R76" i="1"/>
  <c r="BW4" i="6" s="1"/>
  <c r="A76" i="1"/>
  <c r="U75" i="1"/>
  <c r="BV7" i="6" s="1"/>
  <c r="T75" i="1"/>
  <c r="S75" i="1"/>
  <c r="BV5" i="6" s="1"/>
  <c r="R75" i="1"/>
  <c r="BV4" i="6" s="1"/>
  <c r="A75" i="1"/>
  <c r="U74" i="1"/>
  <c r="BU7" i="6" s="1"/>
  <c r="T74" i="1"/>
  <c r="S74" i="1"/>
  <c r="BU5" i="6" s="1"/>
  <c r="R74" i="1"/>
  <c r="BU4" i="6" s="1"/>
  <c r="A74" i="1"/>
  <c r="U73" i="1"/>
  <c r="BT7" i="6" s="1"/>
  <c r="T73" i="1"/>
  <c r="S73" i="1"/>
  <c r="BT5" i="6" s="1"/>
  <c r="R73" i="1"/>
  <c r="BT4" i="6" s="1"/>
  <c r="A73" i="1"/>
  <c r="U72" i="1"/>
  <c r="BS7" i="6" s="1"/>
  <c r="T72" i="1"/>
  <c r="S72" i="1"/>
  <c r="BS5" i="6" s="1"/>
  <c r="R72" i="1"/>
  <c r="BS4" i="6" s="1"/>
  <c r="A72" i="1"/>
  <c r="U71" i="1"/>
  <c r="BR7" i="6" s="1"/>
  <c r="T71" i="1"/>
  <c r="S71" i="1"/>
  <c r="BR5" i="6" s="1"/>
  <c r="R71" i="1"/>
  <c r="BR4" i="6" s="1"/>
  <c r="A71" i="1"/>
  <c r="U70" i="1"/>
  <c r="BQ7" i="6" s="1"/>
  <c r="T70" i="1"/>
  <c r="S70" i="1"/>
  <c r="BQ5" i="6" s="1"/>
  <c r="R70" i="1"/>
  <c r="BQ4" i="6" s="1"/>
  <c r="A70" i="1"/>
  <c r="U69" i="1"/>
  <c r="BP7" i="6" s="1"/>
  <c r="T69" i="1"/>
  <c r="S69" i="1"/>
  <c r="BP5" i="6" s="1"/>
  <c r="R69" i="1"/>
  <c r="BP4" i="6" s="1"/>
  <c r="A69" i="1"/>
  <c r="U68" i="1"/>
  <c r="BO7" i="6" s="1"/>
  <c r="T68" i="1"/>
  <c r="S68" i="1"/>
  <c r="BO5" i="6" s="1"/>
  <c r="R68" i="1"/>
  <c r="BO4" i="6" s="1"/>
  <c r="A68" i="1"/>
  <c r="U67" i="1"/>
  <c r="BN7" i="6" s="1"/>
  <c r="T67" i="1"/>
  <c r="S67" i="1"/>
  <c r="BN5" i="6" s="1"/>
  <c r="R67" i="1"/>
  <c r="BN4" i="6" s="1"/>
  <c r="A67" i="1"/>
  <c r="U66" i="1"/>
  <c r="BM7" i="6" s="1"/>
  <c r="T66" i="1"/>
  <c r="S66" i="1"/>
  <c r="BM5" i="6" s="1"/>
  <c r="R66" i="1"/>
  <c r="BM4" i="6" s="1"/>
  <c r="A66" i="1"/>
  <c r="U65" i="1"/>
  <c r="BL7" i="6" s="1"/>
  <c r="T65" i="1"/>
  <c r="S65" i="1"/>
  <c r="BL5" i="6" s="1"/>
  <c r="R65" i="1"/>
  <c r="BL4" i="6" s="1"/>
  <c r="A65" i="1"/>
  <c r="U64" i="1"/>
  <c r="BK7" i="6" s="1"/>
  <c r="T64" i="1"/>
  <c r="S64" i="1"/>
  <c r="BK5" i="6" s="1"/>
  <c r="R64" i="1"/>
  <c r="BK4" i="6" s="1"/>
  <c r="A64" i="1"/>
  <c r="U63" i="1"/>
  <c r="BJ7" i="6" s="1"/>
  <c r="T63" i="1"/>
  <c r="S63" i="1"/>
  <c r="BJ5" i="6" s="1"/>
  <c r="R63" i="1"/>
  <c r="BJ4" i="6" s="1"/>
  <c r="A63" i="1"/>
  <c r="U62" i="1"/>
  <c r="BI7" i="6" s="1"/>
  <c r="T62" i="1"/>
  <c r="S62" i="1"/>
  <c r="BI5" i="6" s="1"/>
  <c r="R62" i="1"/>
  <c r="BI4" i="6" s="1"/>
  <c r="A62" i="1"/>
  <c r="U61" i="1"/>
  <c r="BH7" i="6" s="1"/>
  <c r="T61" i="1"/>
  <c r="S61" i="1"/>
  <c r="BH5" i="6" s="1"/>
  <c r="R61" i="1"/>
  <c r="BH4" i="6" s="1"/>
  <c r="A61" i="1"/>
  <c r="U60" i="1"/>
  <c r="BG7" i="6" s="1"/>
  <c r="T60" i="1"/>
  <c r="S60" i="1"/>
  <c r="BG5" i="6" s="1"/>
  <c r="R60" i="1"/>
  <c r="BG4" i="6" s="1"/>
  <c r="A60" i="1"/>
  <c r="U59" i="1"/>
  <c r="BF7" i="6" s="1"/>
  <c r="T59" i="1"/>
  <c r="S59" i="1"/>
  <c r="BF5" i="6" s="1"/>
  <c r="R59" i="1"/>
  <c r="BF4" i="6" s="1"/>
  <c r="A59" i="1"/>
  <c r="U58" i="1"/>
  <c r="BE7" i="6" s="1"/>
  <c r="T58" i="1"/>
  <c r="S58" i="1"/>
  <c r="BE5" i="6" s="1"/>
  <c r="R58" i="1"/>
  <c r="BE4" i="6" s="1"/>
  <c r="A58" i="1"/>
  <c r="U57" i="1"/>
  <c r="BD7" i="6" s="1"/>
  <c r="T57" i="1"/>
  <c r="S57" i="1"/>
  <c r="BD5" i="6" s="1"/>
  <c r="R57" i="1"/>
  <c r="BD4" i="6" s="1"/>
  <c r="A57" i="1"/>
  <c r="U56" i="1"/>
  <c r="BC7" i="6" s="1"/>
  <c r="T56" i="1"/>
  <c r="S56" i="1"/>
  <c r="BC5" i="6" s="1"/>
  <c r="R56" i="1"/>
  <c r="BC4" i="6" s="1"/>
  <c r="A56" i="1"/>
  <c r="U55" i="1"/>
  <c r="BB7" i="6" s="1"/>
  <c r="T55" i="1"/>
  <c r="S55" i="1"/>
  <c r="BB5" i="6" s="1"/>
  <c r="R55" i="1"/>
  <c r="BB4" i="6" s="1"/>
  <c r="A55" i="1"/>
  <c r="U54" i="1"/>
  <c r="BA7" i="6" s="1"/>
  <c r="T54" i="1"/>
  <c r="S54" i="1"/>
  <c r="BA5" i="6" s="1"/>
  <c r="R54" i="1"/>
  <c r="BA4" i="6" s="1"/>
  <c r="A54" i="1"/>
  <c r="U53" i="1"/>
  <c r="AZ7" i="6" s="1"/>
  <c r="T53" i="1"/>
  <c r="S53" i="1"/>
  <c r="AZ5" i="6" s="1"/>
  <c r="R53" i="1"/>
  <c r="AZ4" i="6" s="1"/>
  <c r="A53" i="1"/>
  <c r="U52" i="1"/>
  <c r="AY7" i="6" s="1"/>
  <c r="T52" i="1"/>
  <c r="S52" i="1"/>
  <c r="AY5" i="6" s="1"/>
  <c r="R52" i="1"/>
  <c r="AY4" i="6" s="1"/>
  <c r="A52" i="1"/>
  <c r="U51" i="1"/>
  <c r="AX7" i="6" s="1"/>
  <c r="T51" i="1"/>
  <c r="S51" i="1"/>
  <c r="AX5" i="6" s="1"/>
  <c r="R51" i="1"/>
  <c r="AX4" i="6" s="1"/>
  <c r="A51" i="1"/>
  <c r="U50" i="1"/>
  <c r="AW7" i="6" s="1"/>
  <c r="T50" i="1"/>
  <c r="S50" i="1"/>
  <c r="AW5" i="6" s="1"/>
  <c r="R50" i="1"/>
  <c r="AW4" i="6" s="1"/>
  <c r="A50" i="1"/>
  <c r="U49" i="1"/>
  <c r="AV7" i="6" s="1"/>
  <c r="T49" i="1"/>
  <c r="S49" i="1"/>
  <c r="AV5" i="6" s="1"/>
  <c r="R49" i="1"/>
  <c r="AV4" i="6" s="1"/>
  <c r="A49" i="1"/>
  <c r="U48" i="1"/>
  <c r="AU7" i="6" s="1"/>
  <c r="T48" i="1"/>
  <c r="S48" i="1"/>
  <c r="AU5" i="6" s="1"/>
  <c r="R48" i="1"/>
  <c r="AU4" i="6" s="1"/>
  <c r="A48" i="1"/>
  <c r="U47" i="1"/>
  <c r="AT7" i="6" s="1"/>
  <c r="T47" i="1"/>
  <c r="S47" i="1"/>
  <c r="AT5" i="6" s="1"/>
  <c r="R47" i="1"/>
  <c r="AT4" i="6" s="1"/>
  <c r="A47" i="1"/>
  <c r="U46" i="1"/>
  <c r="AS7" i="6" s="1"/>
  <c r="T46" i="1"/>
  <c r="S46" i="1"/>
  <c r="AS5" i="6" s="1"/>
  <c r="R46" i="1"/>
  <c r="AS4" i="6" s="1"/>
  <c r="A46" i="1"/>
  <c r="U45" i="1"/>
  <c r="AR7" i="6" s="1"/>
  <c r="T45" i="1"/>
  <c r="S45" i="1"/>
  <c r="AR5" i="6" s="1"/>
  <c r="R45" i="1"/>
  <c r="AR4" i="6" s="1"/>
  <c r="A45" i="1"/>
  <c r="U44" i="1"/>
  <c r="AQ7" i="6" s="1"/>
  <c r="T44" i="1"/>
  <c r="S44" i="1"/>
  <c r="AQ5" i="6" s="1"/>
  <c r="R44" i="1"/>
  <c r="AQ4" i="6" s="1"/>
  <c r="A44" i="1"/>
  <c r="U43" i="1"/>
  <c r="AP7" i="6" s="1"/>
  <c r="T43" i="1"/>
  <c r="S43" i="1"/>
  <c r="AP5" i="6" s="1"/>
  <c r="R43" i="1"/>
  <c r="AP4" i="6" s="1"/>
  <c r="A43" i="1"/>
  <c r="U42" i="1"/>
  <c r="AO7" i="6" s="1"/>
  <c r="T42" i="1"/>
  <c r="S42" i="1"/>
  <c r="AO5" i="6" s="1"/>
  <c r="R42" i="1"/>
  <c r="AO4" i="6" s="1"/>
  <c r="A42" i="1"/>
  <c r="U41" i="1"/>
  <c r="AN7" i="6" s="1"/>
  <c r="T41" i="1"/>
  <c r="S41" i="1"/>
  <c r="AN5" i="6" s="1"/>
  <c r="R41" i="1"/>
  <c r="AN4" i="6" s="1"/>
  <c r="A41" i="1"/>
  <c r="U40" i="1"/>
  <c r="AM7" i="6" s="1"/>
  <c r="T40" i="1"/>
  <c r="S40" i="1"/>
  <c r="AM5" i="6" s="1"/>
  <c r="R40" i="1"/>
  <c r="AM4" i="6" s="1"/>
  <c r="A40" i="1"/>
  <c r="U39" i="1"/>
  <c r="AL7" i="6" s="1"/>
  <c r="T39" i="1"/>
  <c r="S39" i="1"/>
  <c r="AL5" i="6" s="1"/>
  <c r="R39" i="1"/>
  <c r="AL4" i="6" s="1"/>
  <c r="A39" i="1"/>
  <c r="U38" i="1"/>
  <c r="AK7" i="6" s="1"/>
  <c r="T38" i="1"/>
  <c r="S38" i="1"/>
  <c r="AK5" i="6" s="1"/>
  <c r="R38" i="1"/>
  <c r="AK4" i="6" s="1"/>
  <c r="A38" i="1"/>
  <c r="U37" i="1"/>
  <c r="AJ7" i="6" s="1"/>
  <c r="T37" i="1"/>
  <c r="S37" i="1"/>
  <c r="AJ5" i="6" s="1"/>
  <c r="R37" i="1"/>
  <c r="AJ4" i="6" s="1"/>
  <c r="A37" i="1"/>
  <c r="U36" i="1"/>
  <c r="AI7" i="6" s="1"/>
  <c r="T36" i="1"/>
  <c r="S36" i="1"/>
  <c r="AI5" i="6" s="1"/>
  <c r="R36" i="1"/>
  <c r="AI4" i="6" s="1"/>
  <c r="A36" i="1"/>
  <c r="U35" i="1"/>
  <c r="AH7" i="6" s="1"/>
  <c r="T35" i="1"/>
  <c r="S35" i="1"/>
  <c r="AH5" i="6" s="1"/>
  <c r="R35" i="1"/>
  <c r="AH4" i="6" s="1"/>
  <c r="A35" i="1"/>
  <c r="U34" i="1"/>
  <c r="AG7" i="6" s="1"/>
  <c r="T34" i="1"/>
  <c r="S34" i="1"/>
  <c r="AG5" i="6" s="1"/>
  <c r="R34" i="1"/>
  <c r="AG4" i="6" s="1"/>
  <c r="A34" i="1"/>
  <c r="U33" i="1"/>
  <c r="AF7" i="6" s="1"/>
  <c r="T33" i="1"/>
  <c r="S33" i="1"/>
  <c r="AF5" i="6" s="1"/>
  <c r="R33" i="1"/>
  <c r="AF4" i="6" s="1"/>
  <c r="A33" i="1"/>
  <c r="U32" i="1"/>
  <c r="AE7" i="6" s="1"/>
  <c r="T32" i="1"/>
  <c r="S32" i="1"/>
  <c r="AE5" i="6" s="1"/>
  <c r="R32" i="1"/>
  <c r="AE4" i="6" s="1"/>
  <c r="A32" i="1"/>
  <c r="U31" i="1"/>
  <c r="AD7" i="6" s="1"/>
  <c r="T31" i="1"/>
  <c r="S31" i="1"/>
  <c r="AD5" i="6" s="1"/>
  <c r="R31" i="1"/>
  <c r="AD4" i="6" s="1"/>
  <c r="A31" i="1"/>
  <c r="U30" i="1"/>
  <c r="AC7" i="6" s="1"/>
  <c r="T30" i="1"/>
  <c r="S30" i="1"/>
  <c r="AC5" i="6" s="1"/>
  <c r="R30" i="1"/>
  <c r="AC4" i="6" s="1"/>
  <c r="A30" i="1"/>
  <c r="U29" i="1"/>
  <c r="AB7" i="6" s="1"/>
  <c r="T29" i="1"/>
  <c r="S29" i="1"/>
  <c r="AB5" i="6" s="1"/>
  <c r="R29" i="1"/>
  <c r="AB4" i="6" s="1"/>
  <c r="A29" i="1"/>
  <c r="U28" i="1"/>
  <c r="AA7" i="6" s="1"/>
  <c r="T28" i="1"/>
  <c r="S28" i="1"/>
  <c r="AA5" i="6" s="1"/>
  <c r="R28" i="1"/>
  <c r="AA4" i="6" s="1"/>
  <c r="A28" i="1"/>
  <c r="U27" i="1"/>
  <c r="Z7" i="6" s="1"/>
  <c r="T27" i="1"/>
  <c r="S27" i="1"/>
  <c r="Z5" i="6" s="1"/>
  <c r="R27" i="1"/>
  <c r="Z4" i="6" s="1"/>
  <c r="A27" i="1"/>
  <c r="U26" i="1"/>
  <c r="Y7" i="6" s="1"/>
  <c r="T26" i="1"/>
  <c r="S26" i="1"/>
  <c r="Y5" i="6" s="1"/>
  <c r="R26" i="1"/>
  <c r="Y4" i="6" s="1"/>
  <c r="A26" i="1"/>
  <c r="U25" i="1"/>
  <c r="X7" i="6" s="1"/>
  <c r="T25" i="1"/>
  <c r="S25" i="1"/>
  <c r="X5" i="6" s="1"/>
  <c r="R25" i="1"/>
  <c r="X4" i="6" s="1"/>
  <c r="A25" i="1"/>
  <c r="U24" i="1"/>
  <c r="W7" i="6" s="1"/>
  <c r="T24" i="1"/>
  <c r="S24" i="1"/>
  <c r="W5" i="6" s="1"/>
  <c r="R24" i="1"/>
  <c r="W4" i="6" s="1"/>
  <c r="A24" i="1"/>
  <c r="U23" i="1"/>
  <c r="V7" i="6" s="1"/>
  <c r="T23" i="1"/>
  <c r="S23" i="1"/>
  <c r="V5" i="6" s="1"/>
  <c r="R23" i="1"/>
  <c r="V4" i="6" s="1"/>
  <c r="A23" i="1"/>
  <c r="U22" i="1"/>
  <c r="U7" i="6" s="1"/>
  <c r="T22" i="1"/>
  <c r="S22" i="1"/>
  <c r="U5" i="6" s="1"/>
  <c r="R22" i="1"/>
  <c r="U4" i="6" s="1"/>
  <c r="A22" i="1"/>
  <c r="U21" i="1"/>
  <c r="T7" i="6" s="1"/>
  <c r="T21" i="1"/>
  <c r="S21" i="1"/>
  <c r="T5" i="6" s="1"/>
  <c r="R21" i="1"/>
  <c r="T4" i="6" s="1"/>
  <c r="A21" i="1"/>
  <c r="U20" i="1"/>
  <c r="S7" i="6" s="1"/>
  <c r="T20" i="1"/>
  <c r="S20" i="1"/>
  <c r="S5" i="6" s="1"/>
  <c r="R20" i="1"/>
  <c r="S4" i="6" s="1"/>
  <c r="A20" i="1"/>
  <c r="U19" i="1"/>
  <c r="R7" i="6" s="1"/>
  <c r="T19" i="1"/>
  <c r="S19" i="1"/>
  <c r="R5" i="6" s="1"/>
  <c r="R19" i="1"/>
  <c r="R4" i="6" s="1"/>
  <c r="A19" i="1"/>
  <c r="U18" i="1"/>
  <c r="Q7" i="6" s="1"/>
  <c r="T18" i="1"/>
  <c r="S18" i="1"/>
  <c r="Q5" i="6" s="1"/>
  <c r="R18" i="1"/>
  <c r="Q4" i="6" s="1"/>
  <c r="A18" i="1"/>
  <c r="U17" i="1"/>
  <c r="P7" i="6" s="1"/>
  <c r="T17" i="1"/>
  <c r="S17" i="1"/>
  <c r="P5" i="6" s="1"/>
  <c r="R17" i="1"/>
  <c r="P4" i="6" s="1"/>
  <c r="A17" i="1"/>
  <c r="U16" i="1"/>
  <c r="O7" i="6" s="1"/>
  <c r="T16" i="1"/>
  <c r="S16" i="1"/>
  <c r="O5" i="6" s="1"/>
  <c r="R16" i="1"/>
  <c r="O4" i="6" s="1"/>
  <c r="A16" i="1"/>
  <c r="U15" i="1"/>
  <c r="N7" i="6" s="1"/>
  <c r="T15" i="1"/>
  <c r="S15" i="1"/>
  <c r="N5" i="6" s="1"/>
  <c r="R15" i="1"/>
  <c r="N4" i="6" s="1"/>
  <c r="A15" i="1"/>
  <c r="Q15" i="1" s="1"/>
  <c r="N2" i="6" s="1"/>
  <c r="U14" i="1"/>
  <c r="M7" i="6" s="1"/>
  <c r="T14" i="1"/>
  <c r="S14" i="1"/>
  <c r="M5" i="6" s="1"/>
  <c r="R14" i="1"/>
  <c r="M4" i="6" s="1"/>
  <c r="A14" i="1"/>
  <c r="U13" i="1"/>
  <c r="L7" i="6" s="1"/>
  <c r="T13" i="1"/>
  <c r="S13" i="1"/>
  <c r="L5" i="6" s="1"/>
  <c r="R13" i="1"/>
  <c r="L4" i="6" s="1"/>
  <c r="A13" i="1"/>
  <c r="U12" i="1"/>
  <c r="K7" i="6" s="1"/>
  <c r="T12" i="1"/>
  <c r="S12" i="1"/>
  <c r="K5" i="6" s="1"/>
  <c r="R12" i="1"/>
  <c r="K4" i="6" s="1"/>
  <c r="A12" i="1"/>
  <c r="U11" i="1"/>
  <c r="J7" i="6" s="1"/>
  <c r="T11" i="1"/>
  <c r="S11" i="1"/>
  <c r="J5" i="6" s="1"/>
  <c r="R11" i="1"/>
  <c r="J4" i="6" s="1"/>
  <c r="A11" i="1"/>
  <c r="U10" i="1"/>
  <c r="I7" i="6" s="1"/>
  <c r="T10" i="1"/>
  <c r="S10" i="1"/>
  <c r="I5" i="6" s="1"/>
  <c r="R10" i="1"/>
  <c r="I4" i="6" s="1"/>
  <c r="A10" i="1"/>
  <c r="U9" i="1"/>
  <c r="H7" i="6" s="1"/>
  <c r="T9" i="1"/>
  <c r="S9" i="1"/>
  <c r="H5" i="6" s="1"/>
  <c r="R9" i="1"/>
  <c r="H4" i="6" s="1"/>
  <c r="A9" i="1"/>
  <c r="U8" i="1"/>
  <c r="G7" i="6" s="1"/>
  <c r="T8" i="1"/>
  <c r="S8" i="1"/>
  <c r="G5" i="6" s="1"/>
  <c r="R8" i="1"/>
  <c r="G4" i="6" s="1"/>
  <c r="A8" i="1"/>
  <c r="U7" i="1"/>
  <c r="F7" i="6" s="1"/>
  <c r="T7" i="1"/>
  <c r="S7" i="1"/>
  <c r="F5" i="6" s="1"/>
  <c r="R7" i="1"/>
  <c r="F4" i="6" s="1"/>
  <c r="A7" i="1"/>
  <c r="U6" i="1"/>
  <c r="E7" i="6" s="1"/>
  <c r="T6" i="1"/>
  <c r="S6" i="1"/>
  <c r="E5" i="6" s="1"/>
  <c r="R6" i="1"/>
  <c r="E4" i="6" s="1"/>
  <c r="A6" i="1"/>
  <c r="U5" i="1"/>
  <c r="D7" i="6" s="1"/>
  <c r="T5" i="1"/>
  <c r="S5" i="1"/>
  <c r="D5" i="6" s="1"/>
  <c r="R5" i="1"/>
  <c r="D4" i="6" s="1"/>
  <c r="A5" i="1"/>
  <c r="U4" i="1"/>
  <c r="C7" i="6" s="1"/>
  <c r="S4" i="1"/>
  <c r="C5" i="6" s="1"/>
  <c r="R4" i="1"/>
  <c r="C4" i="6" s="1"/>
  <c r="A4" i="1"/>
  <c r="U3" i="1"/>
  <c r="B7" i="6" s="1"/>
  <c r="T3" i="1"/>
  <c r="S3" i="1"/>
  <c r="B5" i="6" s="1"/>
  <c r="R3" i="1"/>
  <c r="B4" i="6" s="1"/>
  <c r="A3" i="1"/>
  <c r="J2" i="1"/>
  <c r="A22" i="6" s="1"/>
  <c r="I2" i="1"/>
  <c r="A21" i="6" s="1"/>
  <c r="H2" i="1"/>
  <c r="A20" i="6" s="1"/>
  <c r="G2" i="1"/>
  <c r="A19" i="6" s="1"/>
  <c r="F2" i="1"/>
  <c r="A18" i="6" s="1"/>
  <c r="E2" i="1"/>
  <c r="D2" i="1"/>
  <c r="A16" i="6" s="1"/>
  <c r="C2" i="1"/>
  <c r="A15" i="6" s="1"/>
  <c r="B2" i="1"/>
  <c r="A14" i="6" s="1"/>
  <c r="U2" i="1"/>
  <c r="A7" i="6" s="1"/>
  <c r="T2" i="1"/>
  <c r="S2" i="1"/>
  <c r="A5" i="6" s="1"/>
  <c r="R2" i="1"/>
  <c r="A4" i="6" s="1"/>
  <c r="A2" i="1"/>
  <c r="A3" i="6" s="1"/>
  <c r="G1" i="1"/>
  <c r="F1" i="1"/>
  <c r="E1" i="1"/>
  <c r="A17" i="6" l="1"/>
  <c r="J25" i="1"/>
  <c r="X22" i="6" s="1"/>
  <c r="E25" i="1"/>
  <c r="X17" i="6" s="1"/>
  <c r="H25" i="1"/>
  <c r="X20" i="6" s="1"/>
  <c r="G25" i="1"/>
  <c r="X19" i="6" s="1"/>
  <c r="F25" i="1"/>
  <c r="X18" i="6" s="1"/>
  <c r="D25" i="1"/>
  <c r="C25" i="1"/>
  <c r="X15" i="6" s="1"/>
  <c r="B25" i="1"/>
  <c r="I25" i="1"/>
  <c r="X21" i="6" s="1"/>
  <c r="J37" i="1"/>
  <c r="AJ22" i="6" s="1"/>
  <c r="F37" i="1"/>
  <c r="AJ18" i="6" s="1"/>
  <c r="E37" i="1"/>
  <c r="AJ17" i="6" s="1"/>
  <c r="D37" i="1"/>
  <c r="AJ16" i="6" s="1"/>
  <c r="C37" i="1"/>
  <c r="AJ15" i="6" s="1"/>
  <c r="B37" i="1"/>
  <c r="I37" i="1"/>
  <c r="AJ21" i="6" s="1"/>
  <c r="G37" i="1"/>
  <c r="AJ19" i="6" s="1"/>
  <c r="H37" i="1"/>
  <c r="AJ20" i="6" s="1"/>
  <c r="J49" i="1"/>
  <c r="AV22" i="6" s="1"/>
  <c r="F49" i="1"/>
  <c r="AV18" i="6" s="1"/>
  <c r="E49" i="1"/>
  <c r="AV17" i="6" s="1"/>
  <c r="D49" i="1"/>
  <c r="C49" i="1"/>
  <c r="AV15" i="6" s="1"/>
  <c r="B49" i="1"/>
  <c r="AV14" i="6" s="1"/>
  <c r="I49" i="1"/>
  <c r="AV21" i="6" s="1"/>
  <c r="H49" i="1"/>
  <c r="AV20" i="6" s="1"/>
  <c r="G49" i="1"/>
  <c r="AV19" i="6" s="1"/>
  <c r="G109" i="1"/>
  <c r="DD19" i="6" s="1"/>
  <c r="C109" i="1"/>
  <c r="DD15" i="6" s="1"/>
  <c r="I109" i="1"/>
  <c r="DD21" i="6" s="1"/>
  <c r="H109" i="1"/>
  <c r="DD20" i="6" s="1"/>
  <c r="F109" i="1"/>
  <c r="DD18" i="6" s="1"/>
  <c r="E109" i="1"/>
  <c r="DD17" i="6" s="1"/>
  <c r="D109" i="1"/>
  <c r="DD16" i="6" s="1"/>
  <c r="B109" i="1"/>
  <c r="DD14" i="6" s="1"/>
  <c r="J109" i="1"/>
  <c r="DD22" i="6" s="1"/>
  <c r="H6" i="1"/>
  <c r="E20" i="6" s="1"/>
  <c r="F6" i="1"/>
  <c r="E18" i="6" s="1"/>
  <c r="E6" i="1"/>
  <c r="E17" i="6" s="1"/>
  <c r="C6" i="1"/>
  <c r="E15" i="6" s="1"/>
  <c r="G6" i="1"/>
  <c r="E19" i="6" s="1"/>
  <c r="B6" i="1"/>
  <c r="J6" i="1"/>
  <c r="E22" i="6" s="1"/>
  <c r="D6" i="1"/>
  <c r="I6" i="1"/>
  <c r="E21" i="6" s="1"/>
  <c r="H18" i="1"/>
  <c r="Q20" i="6" s="1"/>
  <c r="J18" i="1"/>
  <c r="Q22" i="6" s="1"/>
  <c r="I18" i="1"/>
  <c r="Q21" i="6" s="1"/>
  <c r="G18" i="1"/>
  <c r="Q19" i="6" s="1"/>
  <c r="F18" i="1"/>
  <c r="Q18" i="6" s="1"/>
  <c r="E18" i="1"/>
  <c r="Q17" i="6" s="1"/>
  <c r="D18" i="1"/>
  <c r="Q16" i="6" s="1"/>
  <c r="C18" i="1"/>
  <c r="Q15" i="6" s="1"/>
  <c r="B18" i="1"/>
  <c r="H30" i="1"/>
  <c r="AC20" i="6" s="1"/>
  <c r="F30" i="1"/>
  <c r="AC18" i="6" s="1"/>
  <c r="E30" i="1"/>
  <c r="AC17" i="6" s="1"/>
  <c r="D30" i="1"/>
  <c r="AC16" i="6" s="1"/>
  <c r="C30" i="1"/>
  <c r="AC15" i="6" s="1"/>
  <c r="B30" i="1"/>
  <c r="AC14" i="6" s="1"/>
  <c r="J30" i="1"/>
  <c r="AC22" i="6" s="1"/>
  <c r="G30" i="1"/>
  <c r="AC19" i="6" s="1"/>
  <c r="I30" i="1"/>
  <c r="AC21" i="6" s="1"/>
  <c r="D42" i="1"/>
  <c r="AO16" i="6" s="1"/>
  <c r="I42" i="1"/>
  <c r="AO21" i="6" s="1"/>
  <c r="H42" i="1"/>
  <c r="AO20" i="6" s="1"/>
  <c r="J42" i="1"/>
  <c r="AO22" i="6" s="1"/>
  <c r="G42" i="1"/>
  <c r="AO19" i="6" s="1"/>
  <c r="F42" i="1"/>
  <c r="AO18" i="6" s="1"/>
  <c r="E42" i="1"/>
  <c r="AO17" i="6" s="1"/>
  <c r="C42" i="1"/>
  <c r="AO15" i="6" s="1"/>
  <c r="B42" i="1"/>
  <c r="AO14" i="6" s="1"/>
  <c r="D54" i="1"/>
  <c r="BA16" i="6" s="1"/>
  <c r="I54" i="1"/>
  <c r="BA21" i="6" s="1"/>
  <c r="H54" i="1"/>
  <c r="BA20" i="6" s="1"/>
  <c r="J54" i="1"/>
  <c r="BA22" i="6" s="1"/>
  <c r="G54" i="1"/>
  <c r="BA19" i="6" s="1"/>
  <c r="F54" i="1"/>
  <c r="BA18" i="6" s="1"/>
  <c r="E54" i="1"/>
  <c r="BA17" i="6" s="1"/>
  <c r="C54" i="1"/>
  <c r="BA15" i="6" s="1"/>
  <c r="B54" i="1"/>
  <c r="D66" i="1"/>
  <c r="BM16" i="6" s="1"/>
  <c r="I66" i="1"/>
  <c r="BM21" i="6" s="1"/>
  <c r="H66" i="1"/>
  <c r="BM20" i="6" s="1"/>
  <c r="J66" i="1"/>
  <c r="BM22" i="6" s="1"/>
  <c r="G66" i="1"/>
  <c r="BM19" i="6" s="1"/>
  <c r="F66" i="1"/>
  <c r="BM18" i="6" s="1"/>
  <c r="E66" i="1"/>
  <c r="BM17" i="6" s="1"/>
  <c r="C66" i="1"/>
  <c r="BM15" i="6" s="1"/>
  <c r="B66" i="1"/>
  <c r="C78" i="1"/>
  <c r="BY15" i="6" s="1"/>
  <c r="J78" i="1"/>
  <c r="BY22" i="6" s="1"/>
  <c r="E78" i="1"/>
  <c r="BY17" i="6" s="1"/>
  <c r="I78" i="1"/>
  <c r="BY21" i="6" s="1"/>
  <c r="H78" i="1"/>
  <c r="BY20" i="6" s="1"/>
  <c r="G78" i="1"/>
  <c r="BY19" i="6" s="1"/>
  <c r="F78" i="1"/>
  <c r="BY18" i="6" s="1"/>
  <c r="D78" i="1"/>
  <c r="BY16" i="6" s="1"/>
  <c r="B78" i="1"/>
  <c r="BY14" i="6" s="1"/>
  <c r="C90" i="1"/>
  <c r="CK15" i="6" s="1"/>
  <c r="J90" i="1"/>
  <c r="CK22" i="6" s="1"/>
  <c r="H90" i="1"/>
  <c r="CK20" i="6" s="1"/>
  <c r="E90" i="1"/>
  <c r="CK17" i="6" s="1"/>
  <c r="I90" i="1"/>
  <c r="CK21" i="6" s="1"/>
  <c r="G90" i="1"/>
  <c r="CK19" i="6" s="1"/>
  <c r="F90" i="1"/>
  <c r="CK18" i="6" s="1"/>
  <c r="D90" i="1"/>
  <c r="CK16" i="6" s="1"/>
  <c r="B90" i="1"/>
  <c r="CK14" i="6" s="1"/>
  <c r="D102" i="1"/>
  <c r="CW16" i="6" s="1"/>
  <c r="J102" i="1"/>
  <c r="CW22" i="6" s="1"/>
  <c r="H102" i="1"/>
  <c r="CW20" i="6" s="1"/>
  <c r="F102" i="1"/>
  <c r="CW18" i="6" s="1"/>
  <c r="B102" i="1"/>
  <c r="E102" i="1"/>
  <c r="CW17" i="6" s="1"/>
  <c r="C102" i="1"/>
  <c r="CW15" i="6" s="1"/>
  <c r="I102" i="1"/>
  <c r="CW21" i="6" s="1"/>
  <c r="G102" i="1"/>
  <c r="CW19" i="6" s="1"/>
  <c r="D114" i="1"/>
  <c r="DI16" i="6" s="1"/>
  <c r="J114" i="1"/>
  <c r="DI22" i="6" s="1"/>
  <c r="I114" i="1"/>
  <c r="DI21" i="6" s="1"/>
  <c r="H114" i="1"/>
  <c r="DI20" i="6" s="1"/>
  <c r="G114" i="1"/>
  <c r="DI19" i="6" s="1"/>
  <c r="C114" i="1"/>
  <c r="DI15" i="6" s="1"/>
  <c r="B114" i="1"/>
  <c r="F114" i="1"/>
  <c r="DI18" i="6" s="1"/>
  <c r="E114" i="1"/>
  <c r="DI17" i="6" s="1"/>
  <c r="J126" i="1"/>
  <c r="DU22" i="6" s="1"/>
  <c r="G126" i="1"/>
  <c r="DU19" i="6" s="1"/>
  <c r="F126" i="1"/>
  <c r="DU18" i="6" s="1"/>
  <c r="I126" i="1"/>
  <c r="DU21" i="6" s="1"/>
  <c r="D126" i="1"/>
  <c r="DU16" i="6" s="1"/>
  <c r="H126" i="1"/>
  <c r="DU20" i="6" s="1"/>
  <c r="E126" i="1"/>
  <c r="DU17" i="6" s="1"/>
  <c r="C126" i="1"/>
  <c r="DU15" i="6" s="1"/>
  <c r="B126" i="1"/>
  <c r="DU14" i="6" s="1"/>
  <c r="D11" i="1"/>
  <c r="J16" i="6" s="1"/>
  <c r="E11" i="1"/>
  <c r="J17" i="6" s="1"/>
  <c r="C11" i="1"/>
  <c r="J15" i="6" s="1"/>
  <c r="B11" i="1"/>
  <c r="J14" i="6" s="1"/>
  <c r="J11" i="1"/>
  <c r="J22" i="6" s="1"/>
  <c r="I11" i="1"/>
  <c r="J21" i="6" s="1"/>
  <c r="H11" i="1"/>
  <c r="J20" i="6" s="1"/>
  <c r="F11" i="1"/>
  <c r="J18" i="6" s="1"/>
  <c r="G11" i="1"/>
  <c r="J19" i="6" s="1"/>
  <c r="D23" i="1"/>
  <c r="J23" i="1"/>
  <c r="V22" i="6" s="1"/>
  <c r="H23" i="1"/>
  <c r="V20" i="6" s="1"/>
  <c r="G23" i="1"/>
  <c r="V19" i="6" s="1"/>
  <c r="F23" i="1"/>
  <c r="V18" i="6" s="1"/>
  <c r="E23" i="1"/>
  <c r="V17" i="6" s="1"/>
  <c r="C23" i="1"/>
  <c r="V15" i="6" s="1"/>
  <c r="B23" i="1"/>
  <c r="V14" i="6" s="1"/>
  <c r="I23" i="1"/>
  <c r="V21" i="6" s="1"/>
  <c r="G35" i="1"/>
  <c r="AH19" i="6" s="1"/>
  <c r="D35" i="1"/>
  <c r="E35" i="1"/>
  <c r="AH17" i="6" s="1"/>
  <c r="B35" i="1"/>
  <c r="C35" i="1"/>
  <c r="AH15" i="6" s="1"/>
  <c r="F35" i="1"/>
  <c r="AH18" i="6" s="1"/>
  <c r="J35" i="1"/>
  <c r="AH22" i="6" s="1"/>
  <c r="I35" i="1"/>
  <c r="AH21" i="6" s="1"/>
  <c r="H35" i="1"/>
  <c r="AH20" i="6" s="1"/>
  <c r="G47" i="1"/>
  <c r="AT19" i="6" s="1"/>
  <c r="D47" i="1"/>
  <c r="AT16" i="6" s="1"/>
  <c r="E47" i="1"/>
  <c r="AT17" i="6" s="1"/>
  <c r="C47" i="1"/>
  <c r="AT15" i="6" s="1"/>
  <c r="B47" i="1"/>
  <c r="I47" i="1"/>
  <c r="AT21" i="6" s="1"/>
  <c r="J47" i="1"/>
  <c r="AT22" i="6" s="1"/>
  <c r="H47" i="1"/>
  <c r="AT20" i="6" s="1"/>
  <c r="F47" i="1"/>
  <c r="AT18" i="6" s="1"/>
  <c r="G59" i="1"/>
  <c r="BF19" i="6" s="1"/>
  <c r="D59" i="1"/>
  <c r="BF16" i="6" s="1"/>
  <c r="E59" i="1"/>
  <c r="BF17" i="6" s="1"/>
  <c r="C59" i="1"/>
  <c r="BF15" i="6" s="1"/>
  <c r="B59" i="1"/>
  <c r="J59" i="1"/>
  <c r="BF22" i="6" s="1"/>
  <c r="I59" i="1"/>
  <c r="BF21" i="6" s="1"/>
  <c r="H59" i="1"/>
  <c r="BF20" i="6" s="1"/>
  <c r="F59" i="1"/>
  <c r="BF18" i="6" s="1"/>
  <c r="G71" i="1"/>
  <c r="BR19" i="6" s="1"/>
  <c r="D71" i="1"/>
  <c r="BR16" i="6" s="1"/>
  <c r="E71" i="1"/>
  <c r="BR17" i="6" s="1"/>
  <c r="C71" i="1"/>
  <c r="BR15" i="6" s="1"/>
  <c r="B71" i="1"/>
  <c r="I71" i="1"/>
  <c r="BR21" i="6" s="1"/>
  <c r="J71" i="1"/>
  <c r="BR22" i="6" s="1"/>
  <c r="H71" i="1"/>
  <c r="BR20" i="6" s="1"/>
  <c r="F71" i="1"/>
  <c r="BR18" i="6" s="1"/>
  <c r="F83" i="1"/>
  <c r="CD18" i="6" s="1"/>
  <c r="D83" i="1"/>
  <c r="CD16" i="6" s="1"/>
  <c r="H83" i="1"/>
  <c r="CD20" i="6" s="1"/>
  <c r="C83" i="1"/>
  <c r="CD15" i="6" s="1"/>
  <c r="J83" i="1"/>
  <c r="CD22" i="6" s="1"/>
  <c r="I83" i="1"/>
  <c r="CD21" i="6" s="1"/>
  <c r="G83" i="1"/>
  <c r="CD19" i="6" s="1"/>
  <c r="E83" i="1"/>
  <c r="CD17" i="6" s="1"/>
  <c r="B83" i="1"/>
  <c r="F95" i="1"/>
  <c r="CP18" i="6" s="1"/>
  <c r="D95" i="1"/>
  <c r="CP16" i="6" s="1"/>
  <c r="H95" i="1"/>
  <c r="CP20" i="6" s="1"/>
  <c r="B95" i="1"/>
  <c r="J95" i="1"/>
  <c r="CP22" i="6" s="1"/>
  <c r="G95" i="1"/>
  <c r="CP19" i="6" s="1"/>
  <c r="I95" i="1"/>
  <c r="CP21" i="6" s="1"/>
  <c r="E95" i="1"/>
  <c r="CP17" i="6" s="1"/>
  <c r="C95" i="1"/>
  <c r="CP15" i="6" s="1"/>
  <c r="G107" i="1"/>
  <c r="DB19" i="6" s="1"/>
  <c r="F107" i="1"/>
  <c r="DB18" i="6" s="1"/>
  <c r="D107" i="1"/>
  <c r="DB16" i="6" s="1"/>
  <c r="I107" i="1"/>
  <c r="DB21" i="6" s="1"/>
  <c r="H107" i="1"/>
  <c r="DB20" i="6" s="1"/>
  <c r="E107" i="1"/>
  <c r="DB17" i="6" s="1"/>
  <c r="C107" i="1"/>
  <c r="DB15" i="6" s="1"/>
  <c r="B107" i="1"/>
  <c r="J107" i="1"/>
  <c r="DB22" i="6" s="1"/>
  <c r="G119" i="1"/>
  <c r="DN19" i="6" s="1"/>
  <c r="H119" i="1"/>
  <c r="DN20" i="6" s="1"/>
  <c r="E119" i="1"/>
  <c r="DN17" i="6" s="1"/>
  <c r="D119" i="1"/>
  <c r="DN16" i="6" s="1"/>
  <c r="C119" i="1"/>
  <c r="DN15" i="6" s="1"/>
  <c r="B119" i="1"/>
  <c r="J119" i="1"/>
  <c r="DN22" i="6" s="1"/>
  <c r="I119" i="1"/>
  <c r="DN21" i="6" s="1"/>
  <c r="F119" i="1"/>
  <c r="DN18" i="6" s="1"/>
  <c r="G16" i="1"/>
  <c r="O19" i="6" s="1"/>
  <c r="B16" i="1"/>
  <c r="O14" i="6" s="1"/>
  <c r="C16" i="1"/>
  <c r="O15" i="6" s="1"/>
  <c r="J16" i="1"/>
  <c r="O22" i="6" s="1"/>
  <c r="F16" i="1"/>
  <c r="O18" i="6" s="1"/>
  <c r="D16" i="1"/>
  <c r="O16" i="6" s="1"/>
  <c r="I16" i="1"/>
  <c r="O21" i="6" s="1"/>
  <c r="H16" i="1"/>
  <c r="O20" i="6" s="1"/>
  <c r="E16" i="1"/>
  <c r="O17" i="6" s="1"/>
  <c r="G28" i="1"/>
  <c r="AA19" i="6" s="1"/>
  <c r="B28" i="1"/>
  <c r="J28" i="1"/>
  <c r="AA22" i="6" s="1"/>
  <c r="I28" i="1"/>
  <c r="AA21" i="6" s="1"/>
  <c r="H28" i="1"/>
  <c r="AA20" i="6" s="1"/>
  <c r="F28" i="1"/>
  <c r="AA18" i="6" s="1"/>
  <c r="E28" i="1"/>
  <c r="AA17" i="6" s="1"/>
  <c r="D28" i="1"/>
  <c r="AA16" i="6" s="1"/>
  <c r="C28" i="1"/>
  <c r="AA15" i="6" s="1"/>
  <c r="J40" i="1"/>
  <c r="AM22" i="6" s="1"/>
  <c r="G40" i="1"/>
  <c r="AM19" i="6" s="1"/>
  <c r="C40" i="1"/>
  <c r="AM15" i="6" s="1"/>
  <c r="B40" i="1"/>
  <c r="I40" i="1"/>
  <c r="AM21" i="6" s="1"/>
  <c r="H40" i="1"/>
  <c r="AM20" i="6" s="1"/>
  <c r="F40" i="1"/>
  <c r="AM18" i="6" s="1"/>
  <c r="E40" i="1"/>
  <c r="AM17" i="6" s="1"/>
  <c r="D40" i="1"/>
  <c r="AM16" i="6" s="1"/>
  <c r="J52" i="1"/>
  <c r="AY22" i="6" s="1"/>
  <c r="G52" i="1"/>
  <c r="AY19" i="6" s="1"/>
  <c r="C52" i="1"/>
  <c r="AY15" i="6" s="1"/>
  <c r="B52" i="1"/>
  <c r="I52" i="1"/>
  <c r="AY21" i="6" s="1"/>
  <c r="H52" i="1"/>
  <c r="AY20" i="6" s="1"/>
  <c r="F52" i="1"/>
  <c r="AY18" i="6" s="1"/>
  <c r="E52" i="1"/>
  <c r="AY17" i="6" s="1"/>
  <c r="D52" i="1"/>
  <c r="AY16" i="6" s="1"/>
  <c r="J64" i="1"/>
  <c r="BK22" i="6" s="1"/>
  <c r="G64" i="1"/>
  <c r="BK19" i="6" s="1"/>
  <c r="C64" i="1"/>
  <c r="BK15" i="6" s="1"/>
  <c r="B64" i="1"/>
  <c r="BK14" i="6" s="1"/>
  <c r="I64" i="1"/>
  <c r="BK21" i="6" s="1"/>
  <c r="H64" i="1"/>
  <c r="BK20" i="6" s="1"/>
  <c r="F64" i="1"/>
  <c r="BK18" i="6" s="1"/>
  <c r="E64" i="1"/>
  <c r="BK17" i="6" s="1"/>
  <c r="D64" i="1"/>
  <c r="BK16" i="6" s="1"/>
  <c r="I76" i="1"/>
  <c r="BW21" i="6" s="1"/>
  <c r="G76" i="1"/>
  <c r="BW19" i="6" s="1"/>
  <c r="D76" i="1"/>
  <c r="BW16" i="6" s="1"/>
  <c r="F76" i="1"/>
  <c r="BW18" i="6" s="1"/>
  <c r="B76" i="1"/>
  <c r="BW14" i="6" s="1"/>
  <c r="C76" i="1"/>
  <c r="BW15" i="6" s="1"/>
  <c r="J76" i="1"/>
  <c r="BW22" i="6" s="1"/>
  <c r="H76" i="1"/>
  <c r="BW20" i="6" s="1"/>
  <c r="E76" i="1"/>
  <c r="BW17" i="6" s="1"/>
  <c r="I88" i="1"/>
  <c r="CI21" i="6" s="1"/>
  <c r="G88" i="1"/>
  <c r="CI19" i="6" s="1"/>
  <c r="D88" i="1"/>
  <c r="CI16" i="6" s="1"/>
  <c r="F88" i="1"/>
  <c r="CI18" i="6" s="1"/>
  <c r="J88" i="1"/>
  <c r="CI22" i="6" s="1"/>
  <c r="H88" i="1"/>
  <c r="CI20" i="6" s="1"/>
  <c r="E88" i="1"/>
  <c r="CI17" i="6" s="1"/>
  <c r="C88" i="1"/>
  <c r="CI15" i="6" s="1"/>
  <c r="B88" i="1"/>
  <c r="CI14" i="6" s="1"/>
  <c r="J100" i="1"/>
  <c r="CU22" i="6" s="1"/>
  <c r="D100" i="1"/>
  <c r="CU16" i="6" s="1"/>
  <c r="I100" i="1"/>
  <c r="CU21" i="6" s="1"/>
  <c r="F100" i="1"/>
  <c r="CU18" i="6" s="1"/>
  <c r="C100" i="1"/>
  <c r="CU15" i="6" s="1"/>
  <c r="G100" i="1"/>
  <c r="CU19" i="6" s="1"/>
  <c r="E100" i="1"/>
  <c r="CU17" i="6" s="1"/>
  <c r="H100" i="1"/>
  <c r="CU20" i="6" s="1"/>
  <c r="B100" i="1"/>
  <c r="J112" i="1"/>
  <c r="DG22" i="6" s="1"/>
  <c r="D112" i="1"/>
  <c r="DG16" i="6" s="1"/>
  <c r="E112" i="1"/>
  <c r="DG17" i="6" s="1"/>
  <c r="B112" i="1"/>
  <c r="DG14" i="6" s="1"/>
  <c r="I112" i="1"/>
  <c r="DG21" i="6" s="1"/>
  <c r="H112" i="1"/>
  <c r="DG20" i="6" s="1"/>
  <c r="G112" i="1"/>
  <c r="DG19" i="6" s="1"/>
  <c r="F112" i="1"/>
  <c r="DG18" i="6" s="1"/>
  <c r="C112" i="1"/>
  <c r="DG15" i="6" s="1"/>
  <c r="J124" i="1"/>
  <c r="DS22" i="6" s="1"/>
  <c r="D124" i="1"/>
  <c r="DS16" i="6" s="1"/>
  <c r="I124" i="1"/>
  <c r="DS21" i="6" s="1"/>
  <c r="F124" i="1"/>
  <c r="DS18" i="6" s="1"/>
  <c r="H124" i="1"/>
  <c r="DS20" i="6" s="1"/>
  <c r="G124" i="1"/>
  <c r="DS19" i="6" s="1"/>
  <c r="E124" i="1"/>
  <c r="DS17" i="6" s="1"/>
  <c r="C124" i="1"/>
  <c r="DS15" i="6" s="1"/>
  <c r="B124" i="1"/>
  <c r="DS14" i="6" s="1"/>
  <c r="J9" i="1"/>
  <c r="H22" i="6" s="1"/>
  <c r="E9" i="1"/>
  <c r="H17" i="6" s="1"/>
  <c r="H9" i="1"/>
  <c r="H20" i="6" s="1"/>
  <c r="G9" i="1"/>
  <c r="H19" i="6" s="1"/>
  <c r="C9" i="1"/>
  <c r="H15" i="6" s="1"/>
  <c r="B9" i="1"/>
  <c r="H14" i="6" s="1"/>
  <c r="F9" i="1"/>
  <c r="H18" i="6" s="1"/>
  <c r="I9" i="1"/>
  <c r="H21" i="6" s="1"/>
  <c r="D9" i="1"/>
  <c r="H16" i="6" s="1"/>
  <c r="J21" i="1"/>
  <c r="T22" i="6" s="1"/>
  <c r="E21" i="1"/>
  <c r="T17" i="6" s="1"/>
  <c r="I21" i="1"/>
  <c r="T21" i="6" s="1"/>
  <c r="H21" i="1"/>
  <c r="T20" i="6" s="1"/>
  <c r="G21" i="1"/>
  <c r="T19" i="6" s="1"/>
  <c r="F21" i="1"/>
  <c r="T18" i="6" s="1"/>
  <c r="D21" i="1"/>
  <c r="T16" i="6" s="1"/>
  <c r="B21" i="1"/>
  <c r="T14" i="6" s="1"/>
  <c r="C21" i="1"/>
  <c r="T15" i="6" s="1"/>
  <c r="J33" i="1"/>
  <c r="AF22" i="6" s="1"/>
  <c r="E33" i="1"/>
  <c r="AF17" i="6" s="1"/>
  <c r="H33" i="1"/>
  <c r="AF20" i="6" s="1"/>
  <c r="G33" i="1"/>
  <c r="AF19" i="6" s="1"/>
  <c r="F33" i="1"/>
  <c r="AF18" i="6" s="1"/>
  <c r="D33" i="1"/>
  <c r="C33" i="1"/>
  <c r="AF15" i="6" s="1"/>
  <c r="B33" i="1"/>
  <c r="AF14" i="6" s="1"/>
  <c r="I33" i="1"/>
  <c r="AF21" i="6" s="1"/>
  <c r="J45" i="1"/>
  <c r="AR22" i="6" s="1"/>
  <c r="F45" i="1"/>
  <c r="AR18" i="6" s="1"/>
  <c r="E45" i="1"/>
  <c r="AR17" i="6" s="1"/>
  <c r="D45" i="1"/>
  <c r="C45" i="1"/>
  <c r="AR15" i="6" s="1"/>
  <c r="B45" i="1"/>
  <c r="I45" i="1"/>
  <c r="AR21" i="6" s="1"/>
  <c r="H45" i="1"/>
  <c r="AR20" i="6" s="1"/>
  <c r="G45" i="1"/>
  <c r="AR19" i="6" s="1"/>
  <c r="J57" i="1"/>
  <c r="BD22" i="6" s="1"/>
  <c r="F57" i="1"/>
  <c r="BD18" i="6" s="1"/>
  <c r="E57" i="1"/>
  <c r="BD17" i="6" s="1"/>
  <c r="D57" i="1"/>
  <c r="BD16" i="6" s="1"/>
  <c r="C57" i="1"/>
  <c r="BD15" i="6" s="1"/>
  <c r="B57" i="1"/>
  <c r="BD14" i="6" s="1"/>
  <c r="I57" i="1"/>
  <c r="BD21" i="6" s="1"/>
  <c r="H57" i="1"/>
  <c r="BD20" i="6" s="1"/>
  <c r="G57" i="1"/>
  <c r="BD19" i="6" s="1"/>
  <c r="J69" i="1"/>
  <c r="BP22" i="6" s="1"/>
  <c r="F69" i="1"/>
  <c r="BP18" i="6" s="1"/>
  <c r="E69" i="1"/>
  <c r="BP17" i="6" s="1"/>
  <c r="D69" i="1"/>
  <c r="BP16" i="6" s="1"/>
  <c r="C69" i="1"/>
  <c r="BP15" i="6" s="1"/>
  <c r="B69" i="1"/>
  <c r="BP14" i="6" s="1"/>
  <c r="I69" i="1"/>
  <c r="BP21" i="6" s="1"/>
  <c r="H69" i="1"/>
  <c r="BP20" i="6" s="1"/>
  <c r="G69" i="1"/>
  <c r="BP19" i="6" s="1"/>
  <c r="J81" i="1"/>
  <c r="CB22" i="6" s="1"/>
  <c r="G81" i="1"/>
  <c r="CB19" i="6" s="1"/>
  <c r="I81" i="1"/>
  <c r="CB21" i="6" s="1"/>
  <c r="E81" i="1"/>
  <c r="CB17" i="6" s="1"/>
  <c r="F81" i="1"/>
  <c r="CB18" i="6" s="1"/>
  <c r="D81" i="1"/>
  <c r="CB16" i="6" s="1"/>
  <c r="C81" i="1"/>
  <c r="CB15" i="6" s="1"/>
  <c r="B81" i="1"/>
  <c r="CB14" i="6" s="1"/>
  <c r="H81" i="1"/>
  <c r="CB20" i="6" s="1"/>
  <c r="J93" i="1"/>
  <c r="CN22" i="6" s="1"/>
  <c r="G93" i="1"/>
  <c r="CN19" i="6" s="1"/>
  <c r="I93" i="1"/>
  <c r="CN21" i="6" s="1"/>
  <c r="D93" i="1"/>
  <c r="CN16" i="6" s="1"/>
  <c r="C93" i="1"/>
  <c r="CN15" i="6" s="1"/>
  <c r="H93" i="1"/>
  <c r="CN20" i="6" s="1"/>
  <c r="F93" i="1"/>
  <c r="CN18" i="6" s="1"/>
  <c r="E93" i="1"/>
  <c r="CN17" i="6" s="1"/>
  <c r="B93" i="1"/>
  <c r="G105" i="1"/>
  <c r="CZ19" i="6" s="1"/>
  <c r="J105" i="1"/>
  <c r="CZ22" i="6" s="1"/>
  <c r="H105" i="1"/>
  <c r="CZ20" i="6" s="1"/>
  <c r="D105" i="1"/>
  <c r="CZ16" i="6" s="1"/>
  <c r="F105" i="1"/>
  <c r="CZ18" i="6" s="1"/>
  <c r="E105" i="1"/>
  <c r="CZ17" i="6" s="1"/>
  <c r="C105" i="1"/>
  <c r="CZ15" i="6" s="1"/>
  <c r="I105" i="1"/>
  <c r="CZ21" i="6" s="1"/>
  <c r="B105" i="1"/>
  <c r="G117" i="1"/>
  <c r="DL19" i="6" s="1"/>
  <c r="C117" i="1"/>
  <c r="DL15" i="6" s="1"/>
  <c r="E117" i="1"/>
  <c r="DL17" i="6" s="1"/>
  <c r="D117" i="1"/>
  <c r="DL16" i="6" s="1"/>
  <c r="B117" i="1"/>
  <c r="DL14" i="6" s="1"/>
  <c r="J117" i="1"/>
  <c r="DL22" i="6" s="1"/>
  <c r="I117" i="1"/>
  <c r="DL21" i="6" s="1"/>
  <c r="H117" i="1"/>
  <c r="DL20" i="6" s="1"/>
  <c r="F117" i="1"/>
  <c r="DL18" i="6" s="1"/>
  <c r="G129" i="1"/>
  <c r="DX19" i="6" s="1"/>
  <c r="D129" i="1"/>
  <c r="DX16" i="6" s="1"/>
  <c r="I129" i="1"/>
  <c r="DX21" i="6" s="1"/>
  <c r="B129" i="1"/>
  <c r="J129" i="1"/>
  <c r="DX22" i="6" s="1"/>
  <c r="H129" i="1"/>
  <c r="DX20" i="6" s="1"/>
  <c r="F129" i="1"/>
  <c r="DX18" i="6" s="1"/>
  <c r="E129" i="1"/>
  <c r="DX17" i="6" s="1"/>
  <c r="C129" i="1"/>
  <c r="DX15" i="6" s="1"/>
  <c r="C86" i="1"/>
  <c r="CG15" i="6" s="1"/>
  <c r="J86" i="1"/>
  <c r="CG22" i="6" s="1"/>
  <c r="H86" i="1"/>
  <c r="CG20" i="6" s="1"/>
  <c r="D86" i="1"/>
  <c r="B86" i="1"/>
  <c r="I86" i="1"/>
  <c r="CG21" i="6" s="1"/>
  <c r="G86" i="1"/>
  <c r="CG19" i="6" s="1"/>
  <c r="F86" i="1"/>
  <c r="CG18" i="6" s="1"/>
  <c r="E86" i="1"/>
  <c r="CG17" i="6" s="1"/>
  <c r="C98" i="1"/>
  <c r="CS15" i="6" s="1"/>
  <c r="J98" i="1"/>
  <c r="CS22" i="6" s="1"/>
  <c r="E98" i="1"/>
  <c r="CS17" i="6" s="1"/>
  <c r="G98" i="1"/>
  <c r="CS19" i="6" s="1"/>
  <c r="F98" i="1"/>
  <c r="CS18" i="6" s="1"/>
  <c r="I98" i="1"/>
  <c r="CS21" i="6" s="1"/>
  <c r="H98" i="1"/>
  <c r="CS20" i="6" s="1"/>
  <c r="D98" i="1"/>
  <c r="CS16" i="6" s="1"/>
  <c r="B98" i="1"/>
  <c r="D110" i="1"/>
  <c r="DE16" i="6" s="1"/>
  <c r="J110" i="1"/>
  <c r="DE22" i="6" s="1"/>
  <c r="H110" i="1"/>
  <c r="DE20" i="6" s="1"/>
  <c r="F110" i="1"/>
  <c r="DE18" i="6" s="1"/>
  <c r="B110" i="1"/>
  <c r="I110" i="1"/>
  <c r="DE21" i="6" s="1"/>
  <c r="G110" i="1"/>
  <c r="DE19" i="6" s="1"/>
  <c r="E110" i="1"/>
  <c r="DE17" i="6" s="1"/>
  <c r="C110" i="1"/>
  <c r="DE15" i="6" s="1"/>
  <c r="D122" i="1"/>
  <c r="J122" i="1"/>
  <c r="DQ22" i="6" s="1"/>
  <c r="I122" i="1"/>
  <c r="DQ21" i="6" s="1"/>
  <c r="H122" i="1"/>
  <c r="DQ20" i="6" s="1"/>
  <c r="G122" i="1"/>
  <c r="DQ19" i="6" s="1"/>
  <c r="F122" i="1"/>
  <c r="DQ18" i="6" s="1"/>
  <c r="E122" i="1"/>
  <c r="DQ17" i="6" s="1"/>
  <c r="C122" i="1"/>
  <c r="DQ15" i="6" s="1"/>
  <c r="B122" i="1"/>
  <c r="H14" i="1"/>
  <c r="M20" i="6" s="1"/>
  <c r="F14" i="1"/>
  <c r="M18" i="6" s="1"/>
  <c r="E14" i="1"/>
  <c r="M17" i="6" s="1"/>
  <c r="D14" i="1"/>
  <c r="B14" i="1"/>
  <c r="G14" i="1"/>
  <c r="M19" i="6" s="1"/>
  <c r="C14" i="1"/>
  <c r="M15" i="6" s="1"/>
  <c r="J14" i="1"/>
  <c r="M22" i="6" s="1"/>
  <c r="I14" i="1"/>
  <c r="M21" i="6" s="1"/>
  <c r="H26" i="1"/>
  <c r="Y20" i="6" s="1"/>
  <c r="J26" i="1"/>
  <c r="Y22" i="6" s="1"/>
  <c r="I26" i="1"/>
  <c r="Y21" i="6" s="1"/>
  <c r="G26" i="1"/>
  <c r="Y19" i="6" s="1"/>
  <c r="F26" i="1"/>
  <c r="Y18" i="6" s="1"/>
  <c r="E26" i="1"/>
  <c r="Y17" i="6" s="1"/>
  <c r="C26" i="1"/>
  <c r="Y15" i="6" s="1"/>
  <c r="D26" i="1"/>
  <c r="B26" i="1"/>
  <c r="D38" i="1"/>
  <c r="I38" i="1"/>
  <c r="AK21" i="6" s="1"/>
  <c r="H38" i="1"/>
  <c r="AK20" i="6" s="1"/>
  <c r="J38" i="1"/>
  <c r="AK22" i="6" s="1"/>
  <c r="G38" i="1"/>
  <c r="AK19" i="6" s="1"/>
  <c r="F38" i="1"/>
  <c r="AK18" i="6" s="1"/>
  <c r="E38" i="1"/>
  <c r="AK17" i="6" s="1"/>
  <c r="C38" i="1"/>
  <c r="AK15" i="6" s="1"/>
  <c r="B38" i="1"/>
  <c r="AK14" i="6" s="1"/>
  <c r="D50" i="1"/>
  <c r="I50" i="1"/>
  <c r="AW21" i="6" s="1"/>
  <c r="H50" i="1"/>
  <c r="AW20" i="6" s="1"/>
  <c r="J50" i="1"/>
  <c r="AW22" i="6" s="1"/>
  <c r="G50" i="1"/>
  <c r="AW19" i="6" s="1"/>
  <c r="F50" i="1"/>
  <c r="AW18" i="6" s="1"/>
  <c r="E50" i="1"/>
  <c r="AW17" i="6" s="1"/>
  <c r="C50" i="1"/>
  <c r="AW15" i="6" s="1"/>
  <c r="B50" i="1"/>
  <c r="AW14" i="6" s="1"/>
  <c r="D62" i="1"/>
  <c r="BI16" i="6" s="1"/>
  <c r="I62" i="1"/>
  <c r="BI21" i="6" s="1"/>
  <c r="H62" i="1"/>
  <c r="BI20" i="6" s="1"/>
  <c r="J62" i="1"/>
  <c r="BI22" i="6" s="1"/>
  <c r="G62" i="1"/>
  <c r="BI19" i="6" s="1"/>
  <c r="F62" i="1"/>
  <c r="BI18" i="6" s="1"/>
  <c r="E62" i="1"/>
  <c r="BI17" i="6" s="1"/>
  <c r="C62" i="1"/>
  <c r="BI15" i="6" s="1"/>
  <c r="B62" i="1"/>
  <c r="C74" i="1"/>
  <c r="BU15" i="6" s="1"/>
  <c r="J74" i="1"/>
  <c r="BU22" i="6" s="1"/>
  <c r="H74" i="1"/>
  <c r="BU20" i="6" s="1"/>
  <c r="E74" i="1"/>
  <c r="BU17" i="6" s="1"/>
  <c r="I74" i="1"/>
  <c r="BU21" i="6" s="1"/>
  <c r="G74" i="1"/>
  <c r="BU19" i="6" s="1"/>
  <c r="D74" i="1"/>
  <c r="F74" i="1"/>
  <c r="BU18" i="6" s="1"/>
  <c r="B74" i="1"/>
  <c r="D7" i="1"/>
  <c r="J7" i="1"/>
  <c r="F22" i="6" s="1"/>
  <c r="E7" i="1"/>
  <c r="F17" i="6" s="1"/>
  <c r="B7" i="1"/>
  <c r="H7" i="1"/>
  <c r="F20" i="6" s="1"/>
  <c r="C7" i="1"/>
  <c r="F15" i="6" s="1"/>
  <c r="I7" i="1"/>
  <c r="F21" i="6" s="1"/>
  <c r="F7" i="1"/>
  <c r="F18" i="6" s="1"/>
  <c r="G7" i="1"/>
  <c r="F19" i="6" s="1"/>
  <c r="D19" i="1"/>
  <c r="E19" i="1"/>
  <c r="R17" i="6" s="1"/>
  <c r="C19" i="1"/>
  <c r="R15" i="6" s="1"/>
  <c r="B19" i="1"/>
  <c r="J19" i="1"/>
  <c r="R22" i="6" s="1"/>
  <c r="I19" i="1"/>
  <c r="R21" i="6" s="1"/>
  <c r="H19" i="1"/>
  <c r="R20" i="6" s="1"/>
  <c r="F19" i="1"/>
  <c r="R18" i="6" s="1"/>
  <c r="G19" i="1"/>
  <c r="R19" i="6" s="1"/>
  <c r="D31" i="1"/>
  <c r="AD16" i="6" s="1"/>
  <c r="J31" i="1"/>
  <c r="AD22" i="6" s="1"/>
  <c r="I31" i="1"/>
  <c r="AD21" i="6" s="1"/>
  <c r="H31" i="1"/>
  <c r="AD20" i="6" s="1"/>
  <c r="G31" i="1"/>
  <c r="AD19" i="6" s="1"/>
  <c r="F31" i="1"/>
  <c r="AD18" i="6" s="1"/>
  <c r="E31" i="1"/>
  <c r="AD17" i="6" s="1"/>
  <c r="C31" i="1"/>
  <c r="AD15" i="6" s="1"/>
  <c r="B31" i="1"/>
  <c r="G43" i="1"/>
  <c r="AP19" i="6" s="1"/>
  <c r="D43" i="1"/>
  <c r="AP16" i="6" s="1"/>
  <c r="E43" i="1"/>
  <c r="AP17" i="6" s="1"/>
  <c r="C43" i="1"/>
  <c r="AP15" i="6" s="1"/>
  <c r="B43" i="1"/>
  <c r="J43" i="1"/>
  <c r="AP22" i="6" s="1"/>
  <c r="I43" i="1"/>
  <c r="AP21" i="6" s="1"/>
  <c r="H43" i="1"/>
  <c r="AP20" i="6" s="1"/>
  <c r="F43" i="1"/>
  <c r="AP18" i="6" s="1"/>
  <c r="G55" i="1"/>
  <c r="BB19" i="6" s="1"/>
  <c r="D55" i="1"/>
  <c r="E55" i="1"/>
  <c r="BB17" i="6" s="1"/>
  <c r="C55" i="1"/>
  <c r="BB15" i="6" s="1"/>
  <c r="B55" i="1"/>
  <c r="J55" i="1"/>
  <c r="BB22" i="6" s="1"/>
  <c r="I55" i="1"/>
  <c r="BB21" i="6" s="1"/>
  <c r="H55" i="1"/>
  <c r="BB20" i="6" s="1"/>
  <c r="F55" i="1"/>
  <c r="BB18" i="6" s="1"/>
  <c r="G67" i="1"/>
  <c r="BN19" i="6" s="1"/>
  <c r="D67" i="1"/>
  <c r="BN16" i="6" s="1"/>
  <c r="E67" i="1"/>
  <c r="BN17" i="6" s="1"/>
  <c r="C67" i="1"/>
  <c r="BN15" i="6" s="1"/>
  <c r="B67" i="1"/>
  <c r="J67" i="1"/>
  <c r="BN22" i="6" s="1"/>
  <c r="I67" i="1"/>
  <c r="BN21" i="6" s="1"/>
  <c r="H67" i="1"/>
  <c r="BN20" i="6" s="1"/>
  <c r="F67" i="1"/>
  <c r="BN18" i="6" s="1"/>
  <c r="F79" i="1"/>
  <c r="BZ18" i="6" s="1"/>
  <c r="D79" i="1"/>
  <c r="BZ16" i="6" s="1"/>
  <c r="H79" i="1"/>
  <c r="BZ20" i="6" s="1"/>
  <c r="B79" i="1"/>
  <c r="J79" i="1"/>
  <c r="BZ22" i="6" s="1"/>
  <c r="I79" i="1"/>
  <c r="BZ21" i="6" s="1"/>
  <c r="G79" i="1"/>
  <c r="BZ19" i="6" s="1"/>
  <c r="E79" i="1"/>
  <c r="BZ17" i="6" s="1"/>
  <c r="C79" i="1"/>
  <c r="BZ15" i="6" s="1"/>
  <c r="F91" i="1"/>
  <c r="CL18" i="6" s="1"/>
  <c r="D91" i="1"/>
  <c r="CL16" i="6" s="1"/>
  <c r="G91" i="1"/>
  <c r="CL19" i="6" s="1"/>
  <c r="E91" i="1"/>
  <c r="CL17" i="6" s="1"/>
  <c r="J91" i="1"/>
  <c r="CL22" i="6" s="1"/>
  <c r="I91" i="1"/>
  <c r="CL21" i="6" s="1"/>
  <c r="H91" i="1"/>
  <c r="CL20" i="6" s="1"/>
  <c r="C91" i="1"/>
  <c r="CL15" i="6" s="1"/>
  <c r="B91" i="1"/>
  <c r="G103" i="1"/>
  <c r="CX19" i="6" s="1"/>
  <c r="H103" i="1"/>
  <c r="CX20" i="6" s="1"/>
  <c r="J103" i="1"/>
  <c r="CX22" i="6" s="1"/>
  <c r="E103" i="1"/>
  <c r="CX17" i="6" s="1"/>
  <c r="D103" i="1"/>
  <c r="CX16" i="6" s="1"/>
  <c r="C103" i="1"/>
  <c r="CX15" i="6" s="1"/>
  <c r="F103" i="1"/>
  <c r="CX18" i="6" s="1"/>
  <c r="I103" i="1"/>
  <c r="CX21" i="6" s="1"/>
  <c r="B103" i="1"/>
  <c r="G115" i="1"/>
  <c r="DJ19" i="6" s="1"/>
  <c r="F115" i="1"/>
  <c r="DJ18" i="6" s="1"/>
  <c r="D115" i="1"/>
  <c r="DJ16" i="6" s="1"/>
  <c r="C115" i="1"/>
  <c r="DJ15" i="6" s="1"/>
  <c r="B115" i="1"/>
  <c r="J115" i="1"/>
  <c r="DJ22" i="6" s="1"/>
  <c r="I115" i="1"/>
  <c r="DJ21" i="6" s="1"/>
  <c r="H115" i="1"/>
  <c r="DJ20" i="6" s="1"/>
  <c r="E115" i="1"/>
  <c r="DJ17" i="6" s="1"/>
  <c r="J127" i="1"/>
  <c r="DV22" i="6" s="1"/>
  <c r="E127" i="1"/>
  <c r="DV17" i="6" s="1"/>
  <c r="C127" i="1"/>
  <c r="DV15" i="6" s="1"/>
  <c r="I127" i="1"/>
  <c r="DV21" i="6" s="1"/>
  <c r="G127" i="1"/>
  <c r="DV19" i="6" s="1"/>
  <c r="F127" i="1"/>
  <c r="DV18" i="6" s="1"/>
  <c r="B127" i="1"/>
  <c r="H127" i="1"/>
  <c r="DV20" i="6" s="1"/>
  <c r="D127" i="1"/>
  <c r="DV16" i="6" s="1"/>
  <c r="G24" i="1"/>
  <c r="W19" i="6" s="1"/>
  <c r="B24" i="1"/>
  <c r="C24" i="1"/>
  <c r="W15" i="6" s="1"/>
  <c r="J24" i="1"/>
  <c r="W22" i="6" s="1"/>
  <c r="I24" i="1"/>
  <c r="W21" i="6" s="1"/>
  <c r="H24" i="1"/>
  <c r="W20" i="6" s="1"/>
  <c r="F24" i="1"/>
  <c r="W18" i="6" s="1"/>
  <c r="D24" i="1"/>
  <c r="W16" i="6" s="1"/>
  <c r="E24" i="1"/>
  <c r="W17" i="6" s="1"/>
  <c r="J36" i="1"/>
  <c r="AI22" i="6" s="1"/>
  <c r="G36" i="1"/>
  <c r="AI19" i="6" s="1"/>
  <c r="C36" i="1"/>
  <c r="AI15" i="6" s="1"/>
  <c r="B36" i="1"/>
  <c r="I36" i="1"/>
  <c r="AI21" i="6" s="1"/>
  <c r="H36" i="1"/>
  <c r="AI20" i="6" s="1"/>
  <c r="F36" i="1"/>
  <c r="AI18" i="6" s="1"/>
  <c r="E36" i="1"/>
  <c r="AI17" i="6" s="1"/>
  <c r="D36" i="1"/>
  <c r="AI16" i="6" s="1"/>
  <c r="J48" i="1"/>
  <c r="AU22" i="6" s="1"/>
  <c r="G48" i="1"/>
  <c r="AU19" i="6" s="1"/>
  <c r="C48" i="1"/>
  <c r="AU15" i="6" s="1"/>
  <c r="B48" i="1"/>
  <c r="I48" i="1"/>
  <c r="AU21" i="6" s="1"/>
  <c r="H48" i="1"/>
  <c r="AU20" i="6" s="1"/>
  <c r="F48" i="1"/>
  <c r="AU18" i="6" s="1"/>
  <c r="E48" i="1"/>
  <c r="AU17" i="6" s="1"/>
  <c r="D48" i="1"/>
  <c r="J60" i="1"/>
  <c r="BG22" i="6" s="1"/>
  <c r="G60" i="1"/>
  <c r="BG19" i="6" s="1"/>
  <c r="C60" i="1"/>
  <c r="BG15" i="6" s="1"/>
  <c r="B60" i="1"/>
  <c r="I60" i="1"/>
  <c r="BG21" i="6" s="1"/>
  <c r="H60" i="1"/>
  <c r="BG20" i="6" s="1"/>
  <c r="F60" i="1"/>
  <c r="BG18" i="6" s="1"/>
  <c r="E60" i="1"/>
  <c r="BG17" i="6" s="1"/>
  <c r="D60" i="1"/>
  <c r="G72" i="1"/>
  <c r="BS19" i="6" s="1"/>
  <c r="H72" i="1"/>
  <c r="BS20" i="6" s="1"/>
  <c r="C72" i="1"/>
  <c r="BS15" i="6" s="1"/>
  <c r="B72" i="1"/>
  <c r="J72" i="1"/>
  <c r="BS22" i="6" s="1"/>
  <c r="I72" i="1"/>
  <c r="BS21" i="6" s="1"/>
  <c r="F72" i="1"/>
  <c r="BS18" i="6" s="1"/>
  <c r="E72" i="1"/>
  <c r="BS17" i="6" s="1"/>
  <c r="D72" i="1"/>
  <c r="BS16" i="6" s="1"/>
  <c r="I84" i="1"/>
  <c r="CE21" i="6" s="1"/>
  <c r="G84" i="1"/>
  <c r="CE19" i="6" s="1"/>
  <c r="D84" i="1"/>
  <c r="E84" i="1"/>
  <c r="CE17" i="6" s="1"/>
  <c r="C84" i="1"/>
  <c r="CE15" i="6" s="1"/>
  <c r="B84" i="1"/>
  <c r="J84" i="1"/>
  <c r="CE22" i="6" s="1"/>
  <c r="H84" i="1"/>
  <c r="CE20" i="6" s="1"/>
  <c r="F84" i="1"/>
  <c r="CE18" i="6" s="1"/>
  <c r="I96" i="1"/>
  <c r="CQ21" i="6" s="1"/>
  <c r="G96" i="1"/>
  <c r="CQ19" i="6" s="1"/>
  <c r="D96" i="1"/>
  <c r="CQ16" i="6" s="1"/>
  <c r="B96" i="1"/>
  <c r="J96" i="1"/>
  <c r="CQ22" i="6" s="1"/>
  <c r="H96" i="1"/>
  <c r="CQ20" i="6" s="1"/>
  <c r="F96" i="1"/>
  <c r="CQ18" i="6" s="1"/>
  <c r="E96" i="1"/>
  <c r="CQ17" i="6" s="1"/>
  <c r="C96" i="1"/>
  <c r="CQ15" i="6" s="1"/>
  <c r="J108" i="1"/>
  <c r="DC22" i="6" s="1"/>
  <c r="D108" i="1"/>
  <c r="DC16" i="6" s="1"/>
  <c r="I108" i="1"/>
  <c r="DC21" i="6" s="1"/>
  <c r="F108" i="1"/>
  <c r="DC18" i="6" s="1"/>
  <c r="H108" i="1"/>
  <c r="DC20" i="6" s="1"/>
  <c r="G108" i="1"/>
  <c r="DC19" i="6" s="1"/>
  <c r="E108" i="1"/>
  <c r="DC17" i="6" s="1"/>
  <c r="C108" i="1"/>
  <c r="DC15" i="6" s="1"/>
  <c r="B108" i="1"/>
  <c r="J120" i="1"/>
  <c r="DO22" i="6" s="1"/>
  <c r="D120" i="1"/>
  <c r="E120" i="1"/>
  <c r="DO17" i="6" s="1"/>
  <c r="B120" i="1"/>
  <c r="H120" i="1"/>
  <c r="DO20" i="6" s="1"/>
  <c r="G120" i="1"/>
  <c r="DO19" i="6" s="1"/>
  <c r="F120" i="1"/>
  <c r="DO18" i="6" s="1"/>
  <c r="C120" i="1"/>
  <c r="DO15" i="6" s="1"/>
  <c r="I120" i="1"/>
  <c r="DO21" i="6" s="1"/>
  <c r="G12" i="1"/>
  <c r="K19" i="6" s="1"/>
  <c r="B12" i="1"/>
  <c r="K14" i="6" s="1"/>
  <c r="J12" i="1"/>
  <c r="K22" i="6" s="1"/>
  <c r="H12" i="1"/>
  <c r="K20" i="6" s="1"/>
  <c r="I12" i="1"/>
  <c r="K21" i="6" s="1"/>
  <c r="F12" i="1"/>
  <c r="K18" i="6" s="1"/>
  <c r="E12" i="1"/>
  <c r="K17" i="6" s="1"/>
  <c r="D12" i="1"/>
  <c r="C12" i="1"/>
  <c r="K15" i="6" s="1"/>
  <c r="J5" i="1"/>
  <c r="D22" i="6" s="1"/>
  <c r="E5" i="1"/>
  <c r="D17" i="6" s="1"/>
  <c r="I5" i="1"/>
  <c r="D21" i="6" s="1"/>
  <c r="H5" i="1"/>
  <c r="D20" i="6" s="1"/>
  <c r="G5" i="1"/>
  <c r="D19" i="6" s="1"/>
  <c r="F5" i="1"/>
  <c r="D18" i="6" s="1"/>
  <c r="D5" i="1"/>
  <c r="D16" i="6" s="1"/>
  <c r="B5" i="1"/>
  <c r="D14" i="6" s="1"/>
  <c r="C5" i="1"/>
  <c r="D15" i="6" s="1"/>
  <c r="J17" i="1"/>
  <c r="P22" i="6" s="1"/>
  <c r="E17" i="1"/>
  <c r="P17" i="6" s="1"/>
  <c r="H17" i="1"/>
  <c r="P20" i="6" s="1"/>
  <c r="G17" i="1"/>
  <c r="P19" i="6" s="1"/>
  <c r="D17" i="1"/>
  <c r="P16" i="6" s="1"/>
  <c r="C17" i="1"/>
  <c r="P15" i="6" s="1"/>
  <c r="B17" i="1"/>
  <c r="F17" i="1"/>
  <c r="P18" i="6" s="1"/>
  <c r="I17" i="1"/>
  <c r="P21" i="6" s="1"/>
  <c r="J29" i="1"/>
  <c r="AB22" i="6" s="1"/>
  <c r="E29" i="1"/>
  <c r="AB17" i="6" s="1"/>
  <c r="I29" i="1"/>
  <c r="AB21" i="6" s="1"/>
  <c r="H29" i="1"/>
  <c r="AB20" i="6" s="1"/>
  <c r="D29" i="1"/>
  <c r="B29" i="1"/>
  <c r="G29" i="1"/>
  <c r="AB19" i="6" s="1"/>
  <c r="F29" i="1"/>
  <c r="AB18" i="6" s="1"/>
  <c r="C29" i="1"/>
  <c r="AB15" i="6" s="1"/>
  <c r="J41" i="1"/>
  <c r="AN22" i="6" s="1"/>
  <c r="F41" i="1"/>
  <c r="AN18" i="6" s="1"/>
  <c r="E41" i="1"/>
  <c r="AN17" i="6" s="1"/>
  <c r="D41" i="1"/>
  <c r="AN16" i="6" s="1"/>
  <c r="C41" i="1"/>
  <c r="AN15" i="6" s="1"/>
  <c r="B41" i="1"/>
  <c r="AN14" i="6" s="1"/>
  <c r="I41" i="1"/>
  <c r="AN21" i="6" s="1"/>
  <c r="H41" i="1"/>
  <c r="AN20" i="6" s="1"/>
  <c r="G41" i="1"/>
  <c r="AN19" i="6" s="1"/>
  <c r="J53" i="1"/>
  <c r="AZ22" i="6" s="1"/>
  <c r="F53" i="1"/>
  <c r="AZ18" i="6" s="1"/>
  <c r="E53" i="1"/>
  <c r="AZ17" i="6" s="1"/>
  <c r="D53" i="1"/>
  <c r="C53" i="1"/>
  <c r="AZ15" i="6" s="1"/>
  <c r="B53" i="1"/>
  <c r="AZ14" i="6" s="1"/>
  <c r="I53" i="1"/>
  <c r="AZ21" i="6" s="1"/>
  <c r="H53" i="1"/>
  <c r="AZ20" i="6" s="1"/>
  <c r="G53" i="1"/>
  <c r="AZ19" i="6" s="1"/>
  <c r="J65" i="1"/>
  <c r="BL22" i="6" s="1"/>
  <c r="F65" i="1"/>
  <c r="BL18" i="6" s="1"/>
  <c r="E65" i="1"/>
  <c r="BL17" i="6" s="1"/>
  <c r="D65" i="1"/>
  <c r="BL16" i="6" s="1"/>
  <c r="C65" i="1"/>
  <c r="BL15" i="6" s="1"/>
  <c r="B65" i="1"/>
  <c r="I65" i="1"/>
  <c r="BL21" i="6" s="1"/>
  <c r="H65" i="1"/>
  <c r="BL20" i="6" s="1"/>
  <c r="G65" i="1"/>
  <c r="BL19" i="6" s="1"/>
  <c r="J77" i="1"/>
  <c r="BX22" i="6" s="1"/>
  <c r="G77" i="1"/>
  <c r="BX19" i="6" s="1"/>
  <c r="I77" i="1"/>
  <c r="BX21" i="6" s="1"/>
  <c r="D77" i="1"/>
  <c r="BX16" i="6" s="1"/>
  <c r="C77" i="1"/>
  <c r="BX15" i="6" s="1"/>
  <c r="H77" i="1"/>
  <c r="BX20" i="6" s="1"/>
  <c r="F77" i="1"/>
  <c r="BX18" i="6" s="1"/>
  <c r="E77" i="1"/>
  <c r="BX17" i="6" s="1"/>
  <c r="B77" i="1"/>
  <c r="J89" i="1"/>
  <c r="CJ22" i="6" s="1"/>
  <c r="G89" i="1"/>
  <c r="CJ19" i="6" s="1"/>
  <c r="B89" i="1"/>
  <c r="CJ14" i="6" s="1"/>
  <c r="H89" i="1"/>
  <c r="CJ20" i="6" s="1"/>
  <c r="F89" i="1"/>
  <c r="CJ18" i="6" s="1"/>
  <c r="E89" i="1"/>
  <c r="CJ17" i="6" s="1"/>
  <c r="D89" i="1"/>
  <c r="CJ16" i="6" s="1"/>
  <c r="C89" i="1"/>
  <c r="CJ15" i="6" s="1"/>
  <c r="I89" i="1"/>
  <c r="CJ21" i="6" s="1"/>
  <c r="G101" i="1"/>
  <c r="CV19" i="6" s="1"/>
  <c r="C101" i="1"/>
  <c r="CV15" i="6" s="1"/>
  <c r="I101" i="1"/>
  <c r="CV21" i="6" s="1"/>
  <c r="E101" i="1"/>
  <c r="CV17" i="6" s="1"/>
  <c r="D101" i="1"/>
  <c r="CV16" i="6" s="1"/>
  <c r="H101" i="1"/>
  <c r="CV20" i="6" s="1"/>
  <c r="F101" i="1"/>
  <c r="CV18" i="6" s="1"/>
  <c r="B101" i="1"/>
  <c r="J101" i="1"/>
  <c r="CV22" i="6" s="1"/>
  <c r="G113" i="1"/>
  <c r="DH19" i="6" s="1"/>
  <c r="J113" i="1"/>
  <c r="DH22" i="6" s="1"/>
  <c r="H113" i="1"/>
  <c r="DH20" i="6" s="1"/>
  <c r="D113" i="1"/>
  <c r="DH16" i="6" s="1"/>
  <c r="B113" i="1"/>
  <c r="I113" i="1"/>
  <c r="DH21" i="6" s="1"/>
  <c r="F113" i="1"/>
  <c r="DH18" i="6" s="1"/>
  <c r="E113" i="1"/>
  <c r="DH17" i="6" s="1"/>
  <c r="C113" i="1"/>
  <c r="DH15" i="6" s="1"/>
  <c r="G125" i="1"/>
  <c r="DT19" i="6" s="1"/>
  <c r="D125" i="1"/>
  <c r="DT16" i="6" s="1"/>
  <c r="I125" i="1"/>
  <c r="DT21" i="6" s="1"/>
  <c r="C125" i="1"/>
  <c r="DT15" i="6" s="1"/>
  <c r="J125" i="1"/>
  <c r="DT22" i="6" s="1"/>
  <c r="H125" i="1"/>
  <c r="DT20" i="6" s="1"/>
  <c r="F125" i="1"/>
  <c r="DT18" i="6" s="1"/>
  <c r="B125" i="1"/>
  <c r="E125" i="1"/>
  <c r="DT17" i="6" s="1"/>
  <c r="H10" i="1"/>
  <c r="I20" i="6" s="1"/>
  <c r="I10" i="1"/>
  <c r="I21" i="6" s="1"/>
  <c r="J10" i="1"/>
  <c r="I22" i="6" s="1"/>
  <c r="G10" i="1"/>
  <c r="I19" i="6" s="1"/>
  <c r="F10" i="1"/>
  <c r="I18" i="6" s="1"/>
  <c r="E10" i="1"/>
  <c r="I17" i="6" s="1"/>
  <c r="D10" i="1"/>
  <c r="C10" i="1"/>
  <c r="I15" i="6" s="1"/>
  <c r="B10" i="1"/>
  <c r="I14" i="6" s="1"/>
  <c r="H22" i="1"/>
  <c r="U20" i="6" s="1"/>
  <c r="F22" i="1"/>
  <c r="U18" i="6" s="1"/>
  <c r="E22" i="1"/>
  <c r="U17" i="6" s="1"/>
  <c r="D22" i="1"/>
  <c r="C22" i="1"/>
  <c r="U15" i="6" s="1"/>
  <c r="B22" i="1"/>
  <c r="G22" i="1"/>
  <c r="U19" i="6" s="1"/>
  <c r="J22" i="1"/>
  <c r="U22" i="6" s="1"/>
  <c r="I22" i="1"/>
  <c r="U21" i="6" s="1"/>
  <c r="H34" i="1"/>
  <c r="AG20" i="6" s="1"/>
  <c r="J34" i="1"/>
  <c r="AG22" i="6" s="1"/>
  <c r="I34" i="1"/>
  <c r="AG21" i="6" s="1"/>
  <c r="G34" i="1"/>
  <c r="AG19" i="6" s="1"/>
  <c r="F34" i="1"/>
  <c r="AG18" i="6" s="1"/>
  <c r="E34" i="1"/>
  <c r="AG17" i="6" s="1"/>
  <c r="D34" i="1"/>
  <c r="C34" i="1"/>
  <c r="AG15" i="6" s="1"/>
  <c r="B34" i="1"/>
  <c r="D46" i="1"/>
  <c r="I46" i="1"/>
  <c r="AS21" i="6" s="1"/>
  <c r="H46" i="1"/>
  <c r="AS20" i="6" s="1"/>
  <c r="J46" i="1"/>
  <c r="AS22" i="6" s="1"/>
  <c r="G46" i="1"/>
  <c r="AS19" i="6" s="1"/>
  <c r="F46" i="1"/>
  <c r="AS18" i="6" s="1"/>
  <c r="E46" i="1"/>
  <c r="AS17" i="6" s="1"/>
  <c r="C46" i="1"/>
  <c r="AS15" i="6" s="1"/>
  <c r="B46" i="1"/>
  <c r="AS14" i="6" s="1"/>
  <c r="D58" i="1"/>
  <c r="I58" i="1"/>
  <c r="BE21" i="6" s="1"/>
  <c r="H58" i="1"/>
  <c r="BE20" i="6" s="1"/>
  <c r="J58" i="1"/>
  <c r="BE22" i="6" s="1"/>
  <c r="G58" i="1"/>
  <c r="BE19" i="6" s="1"/>
  <c r="F58" i="1"/>
  <c r="BE18" i="6" s="1"/>
  <c r="E58" i="1"/>
  <c r="BE17" i="6" s="1"/>
  <c r="C58" i="1"/>
  <c r="BE15" i="6" s="1"/>
  <c r="B58" i="1"/>
  <c r="BE14" i="6" s="1"/>
  <c r="D70" i="1"/>
  <c r="BQ16" i="6" s="1"/>
  <c r="I70" i="1"/>
  <c r="BQ21" i="6" s="1"/>
  <c r="H70" i="1"/>
  <c r="BQ20" i="6" s="1"/>
  <c r="J70" i="1"/>
  <c r="BQ22" i="6" s="1"/>
  <c r="G70" i="1"/>
  <c r="BQ19" i="6" s="1"/>
  <c r="F70" i="1"/>
  <c r="BQ18" i="6" s="1"/>
  <c r="E70" i="1"/>
  <c r="BQ17" i="6" s="1"/>
  <c r="C70" i="1"/>
  <c r="BQ15" i="6" s="1"/>
  <c r="B70" i="1"/>
  <c r="C82" i="1"/>
  <c r="CC15" i="6" s="1"/>
  <c r="J82" i="1"/>
  <c r="CC22" i="6" s="1"/>
  <c r="G82" i="1"/>
  <c r="CC19" i="6" s="1"/>
  <c r="F82" i="1"/>
  <c r="CC18" i="6" s="1"/>
  <c r="I82" i="1"/>
  <c r="CC21" i="6" s="1"/>
  <c r="H82" i="1"/>
  <c r="CC20" i="6" s="1"/>
  <c r="E82" i="1"/>
  <c r="CC17" i="6" s="1"/>
  <c r="D82" i="1"/>
  <c r="B82" i="1"/>
  <c r="C94" i="1"/>
  <c r="CO15" i="6" s="1"/>
  <c r="J94" i="1"/>
  <c r="CO22" i="6" s="1"/>
  <c r="E94" i="1"/>
  <c r="CO17" i="6" s="1"/>
  <c r="I94" i="1"/>
  <c r="CO21" i="6" s="1"/>
  <c r="H94" i="1"/>
  <c r="CO20" i="6" s="1"/>
  <c r="G94" i="1"/>
  <c r="CO19" i="6" s="1"/>
  <c r="F94" i="1"/>
  <c r="CO18" i="6" s="1"/>
  <c r="D94" i="1"/>
  <c r="CO16" i="6" s="1"/>
  <c r="B94" i="1"/>
  <c r="D106" i="1"/>
  <c r="J106" i="1"/>
  <c r="DA22" i="6" s="1"/>
  <c r="I106" i="1"/>
  <c r="DA21" i="6" s="1"/>
  <c r="G106" i="1"/>
  <c r="DA19" i="6" s="1"/>
  <c r="F106" i="1"/>
  <c r="DA18" i="6" s="1"/>
  <c r="C106" i="1"/>
  <c r="DA15" i="6" s="1"/>
  <c r="H106" i="1"/>
  <c r="DA20" i="6" s="1"/>
  <c r="E106" i="1"/>
  <c r="DA17" i="6" s="1"/>
  <c r="B106" i="1"/>
  <c r="D118" i="1"/>
  <c r="DM16" i="6" s="1"/>
  <c r="J118" i="1"/>
  <c r="DM22" i="6" s="1"/>
  <c r="H118" i="1"/>
  <c r="DM20" i="6" s="1"/>
  <c r="F118" i="1"/>
  <c r="DM18" i="6" s="1"/>
  <c r="B118" i="1"/>
  <c r="G118" i="1"/>
  <c r="DM19" i="6" s="1"/>
  <c r="E118" i="1"/>
  <c r="DM17" i="6" s="1"/>
  <c r="C118" i="1"/>
  <c r="DM15" i="6" s="1"/>
  <c r="I118" i="1"/>
  <c r="DM21" i="6" s="1"/>
  <c r="J130" i="1"/>
  <c r="DY22" i="6" s="1"/>
  <c r="G130" i="1"/>
  <c r="DY19" i="6" s="1"/>
  <c r="F130" i="1"/>
  <c r="DY18" i="6" s="1"/>
  <c r="H130" i="1"/>
  <c r="DY20" i="6" s="1"/>
  <c r="C130" i="1"/>
  <c r="DY15" i="6" s="1"/>
  <c r="I130" i="1"/>
  <c r="DY21" i="6" s="1"/>
  <c r="E130" i="1"/>
  <c r="DY17" i="6" s="1"/>
  <c r="B130" i="1"/>
  <c r="D130" i="1"/>
  <c r="D15" i="1"/>
  <c r="J15" i="1"/>
  <c r="N22" i="6" s="1"/>
  <c r="H15" i="1"/>
  <c r="N20" i="6" s="1"/>
  <c r="G15" i="1"/>
  <c r="N19" i="6" s="1"/>
  <c r="F15" i="1"/>
  <c r="N18" i="6" s="1"/>
  <c r="E15" i="1"/>
  <c r="N17" i="6" s="1"/>
  <c r="C15" i="1"/>
  <c r="N15" i="6" s="1"/>
  <c r="B15" i="1"/>
  <c r="I15" i="1"/>
  <c r="N21" i="6" s="1"/>
  <c r="D27" i="1"/>
  <c r="Z16" i="6" s="1"/>
  <c r="E27" i="1"/>
  <c r="Z17" i="6" s="1"/>
  <c r="C27" i="1"/>
  <c r="Z15" i="6" s="1"/>
  <c r="B27" i="1"/>
  <c r="J27" i="1"/>
  <c r="Z22" i="6" s="1"/>
  <c r="I27" i="1"/>
  <c r="Z21" i="6" s="1"/>
  <c r="H27" i="1"/>
  <c r="Z20" i="6" s="1"/>
  <c r="F27" i="1"/>
  <c r="Z18" i="6" s="1"/>
  <c r="G27" i="1"/>
  <c r="Z19" i="6" s="1"/>
  <c r="G39" i="1"/>
  <c r="AL19" i="6" s="1"/>
  <c r="D39" i="1"/>
  <c r="AL16" i="6" s="1"/>
  <c r="E39" i="1"/>
  <c r="AL17" i="6" s="1"/>
  <c r="C39" i="1"/>
  <c r="AL15" i="6" s="1"/>
  <c r="B39" i="1"/>
  <c r="AL14" i="6" s="1"/>
  <c r="J39" i="1"/>
  <c r="AL22" i="6" s="1"/>
  <c r="I39" i="1"/>
  <c r="AL21" i="6" s="1"/>
  <c r="H39" i="1"/>
  <c r="AL20" i="6" s="1"/>
  <c r="F39" i="1"/>
  <c r="AL18" i="6" s="1"/>
  <c r="G51" i="1"/>
  <c r="AX19" i="6" s="1"/>
  <c r="D51" i="1"/>
  <c r="E51" i="1"/>
  <c r="AX17" i="6" s="1"/>
  <c r="C51" i="1"/>
  <c r="AX15" i="6" s="1"/>
  <c r="B51" i="1"/>
  <c r="J51" i="1"/>
  <c r="AX22" i="6" s="1"/>
  <c r="I51" i="1"/>
  <c r="AX21" i="6" s="1"/>
  <c r="H51" i="1"/>
  <c r="AX20" i="6" s="1"/>
  <c r="F51" i="1"/>
  <c r="AX18" i="6" s="1"/>
  <c r="G63" i="1"/>
  <c r="BJ19" i="6" s="1"/>
  <c r="D63" i="1"/>
  <c r="E63" i="1"/>
  <c r="BJ17" i="6" s="1"/>
  <c r="C63" i="1"/>
  <c r="BJ15" i="6" s="1"/>
  <c r="B63" i="1"/>
  <c r="J63" i="1"/>
  <c r="BJ22" i="6" s="1"/>
  <c r="I63" i="1"/>
  <c r="BJ21" i="6" s="1"/>
  <c r="H63" i="1"/>
  <c r="BJ20" i="6" s="1"/>
  <c r="F63" i="1"/>
  <c r="BJ18" i="6" s="1"/>
  <c r="F75" i="1"/>
  <c r="BV18" i="6" s="1"/>
  <c r="D75" i="1"/>
  <c r="BV16" i="6" s="1"/>
  <c r="G75" i="1"/>
  <c r="BV19" i="6" s="1"/>
  <c r="E75" i="1"/>
  <c r="BV17" i="6" s="1"/>
  <c r="J75" i="1"/>
  <c r="BV22" i="6" s="1"/>
  <c r="I75" i="1"/>
  <c r="BV21" i="6" s="1"/>
  <c r="H75" i="1"/>
  <c r="BV20" i="6" s="1"/>
  <c r="C75" i="1"/>
  <c r="BV15" i="6" s="1"/>
  <c r="B75" i="1"/>
  <c r="F87" i="1"/>
  <c r="CH18" i="6" s="1"/>
  <c r="D87" i="1"/>
  <c r="CH16" i="6" s="1"/>
  <c r="C87" i="1"/>
  <c r="CH15" i="6" s="1"/>
  <c r="J87" i="1"/>
  <c r="CH22" i="6" s="1"/>
  <c r="I87" i="1"/>
  <c r="CH21" i="6" s="1"/>
  <c r="H87" i="1"/>
  <c r="CH20" i="6" s="1"/>
  <c r="G87" i="1"/>
  <c r="CH19" i="6" s="1"/>
  <c r="E87" i="1"/>
  <c r="CH17" i="6" s="1"/>
  <c r="B87" i="1"/>
  <c r="G99" i="1"/>
  <c r="CT19" i="6" s="1"/>
  <c r="F99" i="1"/>
  <c r="CT18" i="6" s="1"/>
  <c r="D99" i="1"/>
  <c r="CT16" i="6" s="1"/>
  <c r="I99" i="1"/>
  <c r="CT21" i="6" s="1"/>
  <c r="C99" i="1"/>
  <c r="CT15" i="6" s="1"/>
  <c r="B99" i="1"/>
  <c r="J99" i="1"/>
  <c r="CT22" i="6" s="1"/>
  <c r="H99" i="1"/>
  <c r="CT20" i="6" s="1"/>
  <c r="E99" i="1"/>
  <c r="CT17" i="6" s="1"/>
  <c r="G111" i="1"/>
  <c r="DF19" i="6" s="1"/>
  <c r="H111" i="1"/>
  <c r="DF20" i="6" s="1"/>
  <c r="B111" i="1"/>
  <c r="J111" i="1"/>
  <c r="DF22" i="6" s="1"/>
  <c r="I111" i="1"/>
  <c r="DF21" i="6" s="1"/>
  <c r="F111" i="1"/>
  <c r="DF18" i="6" s="1"/>
  <c r="E111" i="1"/>
  <c r="DF17" i="6" s="1"/>
  <c r="D111" i="1"/>
  <c r="DF16" i="6" s="1"/>
  <c r="C111" i="1"/>
  <c r="DF15" i="6" s="1"/>
  <c r="G123" i="1"/>
  <c r="DR19" i="6" s="1"/>
  <c r="F123" i="1"/>
  <c r="DR18" i="6" s="1"/>
  <c r="D123" i="1"/>
  <c r="DR16" i="6" s="1"/>
  <c r="I123" i="1"/>
  <c r="DR21" i="6" s="1"/>
  <c r="H123" i="1"/>
  <c r="DR20" i="6" s="1"/>
  <c r="E123" i="1"/>
  <c r="DR17" i="6" s="1"/>
  <c r="C123" i="1"/>
  <c r="DR15" i="6" s="1"/>
  <c r="J123" i="1"/>
  <c r="DR22" i="6" s="1"/>
  <c r="B123" i="1"/>
  <c r="D3" i="1"/>
  <c r="G3" i="1"/>
  <c r="B19" i="6" s="1"/>
  <c r="F3" i="1"/>
  <c r="B18" i="6" s="1"/>
  <c r="E3" i="1"/>
  <c r="B17" i="6" s="1"/>
  <c r="J3" i="1"/>
  <c r="B22" i="6" s="1"/>
  <c r="H3" i="1"/>
  <c r="B20" i="6" s="1"/>
  <c r="C3" i="1"/>
  <c r="B15" i="6" s="1"/>
  <c r="B3" i="1"/>
  <c r="B14" i="6" s="1"/>
  <c r="I3" i="1"/>
  <c r="B21" i="6" s="1"/>
  <c r="G8" i="1"/>
  <c r="G19" i="6" s="1"/>
  <c r="B8" i="1"/>
  <c r="G14" i="6" s="1"/>
  <c r="C8" i="1"/>
  <c r="G15" i="6" s="1"/>
  <c r="J8" i="1"/>
  <c r="G22" i="6" s="1"/>
  <c r="I8" i="1"/>
  <c r="G21" i="6" s="1"/>
  <c r="H8" i="1"/>
  <c r="G20" i="6" s="1"/>
  <c r="F8" i="1"/>
  <c r="G18" i="6" s="1"/>
  <c r="D8" i="1"/>
  <c r="G16" i="6" s="1"/>
  <c r="E8" i="1"/>
  <c r="G17" i="6" s="1"/>
  <c r="G20" i="1"/>
  <c r="S19" i="6" s="1"/>
  <c r="B20" i="1"/>
  <c r="S14" i="6" s="1"/>
  <c r="J20" i="1"/>
  <c r="S22" i="6" s="1"/>
  <c r="I20" i="1"/>
  <c r="S21" i="6" s="1"/>
  <c r="H20" i="1"/>
  <c r="S20" i="6" s="1"/>
  <c r="F20" i="1"/>
  <c r="S18" i="6" s="1"/>
  <c r="E20" i="1"/>
  <c r="S17" i="6" s="1"/>
  <c r="D20" i="1"/>
  <c r="S16" i="6" s="1"/>
  <c r="C20" i="1"/>
  <c r="S15" i="6" s="1"/>
  <c r="G32" i="1"/>
  <c r="AE19" i="6" s="1"/>
  <c r="B32" i="1"/>
  <c r="C32" i="1"/>
  <c r="AE15" i="6" s="1"/>
  <c r="J32" i="1"/>
  <c r="AE22" i="6" s="1"/>
  <c r="I32" i="1"/>
  <c r="AE21" i="6" s="1"/>
  <c r="H32" i="1"/>
  <c r="AE20" i="6" s="1"/>
  <c r="F32" i="1"/>
  <c r="AE18" i="6" s="1"/>
  <c r="D32" i="1"/>
  <c r="AE16" i="6" s="1"/>
  <c r="E32" i="1"/>
  <c r="AE17" i="6" s="1"/>
  <c r="J44" i="1"/>
  <c r="AQ22" i="6" s="1"/>
  <c r="G44" i="1"/>
  <c r="AQ19" i="6" s="1"/>
  <c r="C44" i="1"/>
  <c r="AQ15" i="6" s="1"/>
  <c r="B44" i="1"/>
  <c r="I44" i="1"/>
  <c r="AQ21" i="6" s="1"/>
  <c r="H44" i="1"/>
  <c r="AQ20" i="6" s="1"/>
  <c r="F44" i="1"/>
  <c r="AQ18" i="6" s="1"/>
  <c r="E44" i="1"/>
  <c r="AQ17" i="6" s="1"/>
  <c r="D44" i="1"/>
  <c r="AQ16" i="6" s="1"/>
  <c r="J56" i="1"/>
  <c r="BC22" i="6" s="1"/>
  <c r="G56" i="1"/>
  <c r="BC19" i="6" s="1"/>
  <c r="C56" i="1"/>
  <c r="BC15" i="6" s="1"/>
  <c r="B56" i="1"/>
  <c r="I56" i="1"/>
  <c r="BC21" i="6" s="1"/>
  <c r="H56" i="1"/>
  <c r="BC20" i="6" s="1"/>
  <c r="F56" i="1"/>
  <c r="BC18" i="6" s="1"/>
  <c r="E56" i="1"/>
  <c r="BC17" i="6" s="1"/>
  <c r="D56" i="1"/>
  <c r="BC16" i="6" s="1"/>
  <c r="J68" i="1"/>
  <c r="BO22" i="6" s="1"/>
  <c r="G68" i="1"/>
  <c r="BO19" i="6" s="1"/>
  <c r="C68" i="1"/>
  <c r="BO15" i="6" s="1"/>
  <c r="B68" i="1"/>
  <c r="BO14" i="6" s="1"/>
  <c r="I68" i="1"/>
  <c r="BO21" i="6" s="1"/>
  <c r="H68" i="1"/>
  <c r="BO20" i="6" s="1"/>
  <c r="F68" i="1"/>
  <c r="BO18" i="6" s="1"/>
  <c r="E68" i="1"/>
  <c r="BO17" i="6" s="1"/>
  <c r="D68" i="1"/>
  <c r="BO16" i="6" s="1"/>
  <c r="I80" i="1"/>
  <c r="CA21" i="6" s="1"/>
  <c r="G80" i="1"/>
  <c r="CA19" i="6" s="1"/>
  <c r="D80" i="1"/>
  <c r="CA16" i="6" s="1"/>
  <c r="B80" i="1"/>
  <c r="J80" i="1"/>
  <c r="CA22" i="6" s="1"/>
  <c r="H80" i="1"/>
  <c r="CA20" i="6" s="1"/>
  <c r="F80" i="1"/>
  <c r="CA18" i="6" s="1"/>
  <c r="E80" i="1"/>
  <c r="CA17" i="6" s="1"/>
  <c r="C80" i="1"/>
  <c r="CA15" i="6" s="1"/>
  <c r="I92" i="1"/>
  <c r="CM21" i="6" s="1"/>
  <c r="G92" i="1"/>
  <c r="CM19" i="6" s="1"/>
  <c r="D92" i="1"/>
  <c r="CM16" i="6" s="1"/>
  <c r="F92" i="1"/>
  <c r="CM18" i="6" s="1"/>
  <c r="B92" i="1"/>
  <c r="CM14" i="6" s="1"/>
  <c r="C92" i="1"/>
  <c r="CM15" i="6" s="1"/>
  <c r="J92" i="1"/>
  <c r="CM22" i="6" s="1"/>
  <c r="H92" i="1"/>
  <c r="CM20" i="6" s="1"/>
  <c r="E92" i="1"/>
  <c r="CM17" i="6" s="1"/>
  <c r="J104" i="1"/>
  <c r="CY22" i="6" s="1"/>
  <c r="D104" i="1"/>
  <c r="CY16" i="6" s="1"/>
  <c r="E104" i="1"/>
  <c r="CY17" i="6" s="1"/>
  <c r="B104" i="1"/>
  <c r="G104" i="1"/>
  <c r="CY19" i="6" s="1"/>
  <c r="F104" i="1"/>
  <c r="CY18" i="6" s="1"/>
  <c r="I104" i="1"/>
  <c r="CY21" i="6" s="1"/>
  <c r="H104" i="1"/>
  <c r="CY20" i="6" s="1"/>
  <c r="C104" i="1"/>
  <c r="CY15" i="6" s="1"/>
  <c r="J116" i="1"/>
  <c r="DK22" i="6" s="1"/>
  <c r="D116" i="1"/>
  <c r="DK16" i="6" s="1"/>
  <c r="I116" i="1"/>
  <c r="DK21" i="6" s="1"/>
  <c r="F116" i="1"/>
  <c r="DK18" i="6" s="1"/>
  <c r="H116" i="1"/>
  <c r="DK20" i="6" s="1"/>
  <c r="C116" i="1"/>
  <c r="DK15" i="6" s="1"/>
  <c r="B116" i="1"/>
  <c r="G116" i="1"/>
  <c r="DK19" i="6" s="1"/>
  <c r="E116" i="1"/>
  <c r="DK17" i="6" s="1"/>
  <c r="D128" i="1"/>
  <c r="DW16" i="6" s="1"/>
  <c r="C128" i="1"/>
  <c r="DW15" i="6" s="1"/>
  <c r="J128" i="1"/>
  <c r="DW22" i="6" s="1"/>
  <c r="H128" i="1"/>
  <c r="DW20" i="6" s="1"/>
  <c r="E128" i="1"/>
  <c r="DW17" i="6" s="1"/>
  <c r="G128" i="1"/>
  <c r="DW19" i="6" s="1"/>
  <c r="F128" i="1"/>
  <c r="DW18" i="6" s="1"/>
  <c r="B128" i="1"/>
  <c r="DW14" i="6" s="1"/>
  <c r="I128" i="1"/>
  <c r="DW21" i="6" s="1"/>
  <c r="J13" i="1"/>
  <c r="L22" i="6" s="1"/>
  <c r="E13" i="1"/>
  <c r="L17" i="6" s="1"/>
  <c r="I13" i="1"/>
  <c r="L21" i="6" s="1"/>
  <c r="H13" i="1"/>
  <c r="L20" i="6" s="1"/>
  <c r="F13" i="1"/>
  <c r="L18" i="6" s="1"/>
  <c r="G13" i="1"/>
  <c r="L19" i="6" s="1"/>
  <c r="B13" i="1"/>
  <c r="D13" i="1"/>
  <c r="C13" i="1"/>
  <c r="L15" i="6" s="1"/>
  <c r="J61" i="1"/>
  <c r="BH22" i="6" s="1"/>
  <c r="F61" i="1"/>
  <c r="BH18" i="6" s="1"/>
  <c r="E61" i="1"/>
  <c r="BH17" i="6" s="1"/>
  <c r="D61" i="1"/>
  <c r="BH16" i="6" s="1"/>
  <c r="C61" i="1"/>
  <c r="BH15" i="6" s="1"/>
  <c r="B61" i="1"/>
  <c r="BH14" i="6" s="1"/>
  <c r="I61" i="1"/>
  <c r="BH21" i="6" s="1"/>
  <c r="H61" i="1"/>
  <c r="BH20" i="6" s="1"/>
  <c r="G61" i="1"/>
  <c r="BH19" i="6" s="1"/>
  <c r="J73" i="1"/>
  <c r="BT22" i="6" s="1"/>
  <c r="G73" i="1"/>
  <c r="BT19" i="6" s="1"/>
  <c r="B73" i="1"/>
  <c r="H73" i="1"/>
  <c r="BT20" i="6" s="1"/>
  <c r="F73" i="1"/>
  <c r="BT18" i="6" s="1"/>
  <c r="E73" i="1"/>
  <c r="BT17" i="6" s="1"/>
  <c r="D73" i="1"/>
  <c r="BT16" i="6" s="1"/>
  <c r="C73" i="1"/>
  <c r="BT15" i="6" s="1"/>
  <c r="I73" i="1"/>
  <c r="BT21" i="6" s="1"/>
  <c r="J85" i="1"/>
  <c r="CF22" i="6" s="1"/>
  <c r="G85" i="1"/>
  <c r="CF19" i="6" s="1"/>
  <c r="E85" i="1"/>
  <c r="CF17" i="6" s="1"/>
  <c r="B85" i="1"/>
  <c r="I85" i="1"/>
  <c r="CF21" i="6" s="1"/>
  <c r="H85" i="1"/>
  <c r="CF20" i="6" s="1"/>
  <c r="F85" i="1"/>
  <c r="CF18" i="6" s="1"/>
  <c r="D85" i="1"/>
  <c r="CF16" i="6" s="1"/>
  <c r="C85" i="1"/>
  <c r="CF15" i="6" s="1"/>
  <c r="J97" i="1"/>
  <c r="CR22" i="6" s="1"/>
  <c r="G97" i="1"/>
  <c r="CR19" i="6" s="1"/>
  <c r="I97" i="1"/>
  <c r="CR21" i="6" s="1"/>
  <c r="E97" i="1"/>
  <c r="CR17" i="6" s="1"/>
  <c r="D97" i="1"/>
  <c r="CR16" i="6" s="1"/>
  <c r="H97" i="1"/>
  <c r="CR20" i="6" s="1"/>
  <c r="F97" i="1"/>
  <c r="CR18" i="6" s="1"/>
  <c r="C97" i="1"/>
  <c r="CR15" i="6" s="1"/>
  <c r="B97" i="1"/>
  <c r="G121" i="1"/>
  <c r="DP19" i="6" s="1"/>
  <c r="J121" i="1"/>
  <c r="DP22" i="6" s="1"/>
  <c r="H121" i="1"/>
  <c r="DP20" i="6" s="1"/>
  <c r="D121" i="1"/>
  <c r="DP16" i="6" s="1"/>
  <c r="F121" i="1"/>
  <c r="DP18" i="6" s="1"/>
  <c r="E121" i="1"/>
  <c r="DP17" i="6" s="1"/>
  <c r="C121" i="1"/>
  <c r="DP15" i="6" s="1"/>
  <c r="B121" i="1"/>
  <c r="DP14" i="6" s="1"/>
  <c r="I121" i="1"/>
  <c r="DP21" i="6" s="1"/>
  <c r="P87" i="1"/>
  <c r="W87" i="1" s="1"/>
  <c r="Q87" i="1"/>
  <c r="CH2" i="6" s="1"/>
  <c r="P111" i="1"/>
  <c r="Q111" i="1"/>
  <c r="DF2" i="6" s="1"/>
  <c r="P54" i="1"/>
  <c r="W54" i="1" s="1"/>
  <c r="Q54" i="1"/>
  <c r="BA2" i="6" s="1"/>
  <c r="P5" i="1"/>
  <c r="Q5" i="1"/>
  <c r="D2" i="6" s="1"/>
  <c r="P10" i="1"/>
  <c r="AB10" i="1" s="1"/>
  <c r="Q10" i="1"/>
  <c r="I2" i="6" s="1"/>
  <c r="P22" i="1"/>
  <c r="Q22" i="1"/>
  <c r="U2" i="6" s="1"/>
  <c r="AD6" i="6"/>
  <c r="P34" i="1"/>
  <c r="W34" i="1" s="1"/>
  <c r="Q34" i="1"/>
  <c r="AG2" i="6" s="1"/>
  <c r="P46" i="1"/>
  <c r="Q46" i="1"/>
  <c r="AS2" i="6" s="1"/>
  <c r="P58" i="1"/>
  <c r="AF58" i="1" s="1"/>
  <c r="Q58" i="1"/>
  <c r="BE2" i="6" s="1"/>
  <c r="P70" i="1"/>
  <c r="Q70" i="1"/>
  <c r="BQ2" i="6" s="1"/>
  <c r="BZ6" i="6"/>
  <c r="P82" i="1"/>
  <c r="Q82" i="1"/>
  <c r="CC2" i="6" s="1"/>
  <c r="CL6" i="6"/>
  <c r="P94" i="1"/>
  <c r="W94" i="1" s="1"/>
  <c r="Q94" i="1"/>
  <c r="CO2" i="6" s="1"/>
  <c r="P106" i="1"/>
  <c r="AF106" i="1" s="1"/>
  <c r="Q106" i="1"/>
  <c r="DA2" i="6" s="1"/>
  <c r="P118" i="1"/>
  <c r="Q118" i="1"/>
  <c r="DM2" i="6" s="1"/>
  <c r="P130" i="1"/>
  <c r="Q130" i="1"/>
  <c r="DY2" i="6" s="1"/>
  <c r="P3" i="1"/>
  <c r="AE3" i="1" s="1"/>
  <c r="Q3" i="1"/>
  <c r="B2" i="6" s="1"/>
  <c r="D6" i="6"/>
  <c r="P8" i="1"/>
  <c r="AE8" i="1" s="1"/>
  <c r="Q8" i="1"/>
  <c r="G2" i="6" s="1"/>
  <c r="P20" i="1"/>
  <c r="AD20" i="1" s="1"/>
  <c r="Q20" i="1"/>
  <c r="S2" i="6" s="1"/>
  <c r="P32" i="1"/>
  <c r="Q32" i="1"/>
  <c r="AE2" i="6" s="1"/>
  <c r="AN6" i="6"/>
  <c r="P44" i="1"/>
  <c r="AA44" i="1" s="1"/>
  <c r="Q44" i="1"/>
  <c r="AQ2" i="6" s="1"/>
  <c r="AZ6" i="6"/>
  <c r="P56" i="1"/>
  <c r="AG56" i="1" s="1"/>
  <c r="Q56" i="1"/>
  <c r="BC2" i="6" s="1"/>
  <c r="P68" i="1"/>
  <c r="AC68" i="1" s="1"/>
  <c r="Q68" i="1"/>
  <c r="BO2" i="6" s="1"/>
  <c r="P80" i="1"/>
  <c r="X80" i="1" s="1"/>
  <c r="Q80" i="1"/>
  <c r="CA2" i="6" s="1"/>
  <c r="CJ6" i="6"/>
  <c r="P92" i="1"/>
  <c r="Q92" i="1"/>
  <c r="CM2" i="6" s="1"/>
  <c r="CV6" i="6"/>
  <c r="P104" i="1"/>
  <c r="Y104" i="1" s="1"/>
  <c r="Q104" i="1"/>
  <c r="CY2" i="6" s="1"/>
  <c r="P116" i="1"/>
  <c r="W116" i="1" s="1"/>
  <c r="Q116" i="1"/>
  <c r="DK2" i="6" s="1"/>
  <c r="P128" i="1"/>
  <c r="AA128" i="1" s="1"/>
  <c r="Q128" i="1"/>
  <c r="DW2" i="6" s="1"/>
  <c r="P39" i="1"/>
  <c r="Q39" i="1"/>
  <c r="AL2" i="6" s="1"/>
  <c r="P75" i="1"/>
  <c r="AF75" i="1" s="1"/>
  <c r="Q75" i="1"/>
  <c r="BV2" i="6" s="1"/>
  <c r="P99" i="1"/>
  <c r="X99" i="1" s="1"/>
  <c r="Q99" i="1"/>
  <c r="CT2" i="6" s="1"/>
  <c r="P13" i="1"/>
  <c r="Q13" i="1"/>
  <c r="L2" i="6" s="1"/>
  <c r="P25" i="1"/>
  <c r="W25" i="1" s="1"/>
  <c r="Q25" i="1"/>
  <c r="X2" i="6" s="1"/>
  <c r="P37" i="1"/>
  <c r="AF37" i="1" s="1"/>
  <c r="Q37" i="1"/>
  <c r="AJ2" i="6" s="1"/>
  <c r="P49" i="1"/>
  <c r="Q49" i="1"/>
  <c r="AV2" i="6" s="1"/>
  <c r="P61" i="1"/>
  <c r="AG61" i="1" s="1"/>
  <c r="Q61" i="1"/>
  <c r="BH2" i="6" s="1"/>
  <c r="P73" i="1"/>
  <c r="X73" i="1" s="1"/>
  <c r="Q73" i="1"/>
  <c r="BT2" i="6" s="1"/>
  <c r="P85" i="1"/>
  <c r="X85" i="1" s="1"/>
  <c r="Q85" i="1"/>
  <c r="CF2" i="6" s="1"/>
  <c r="P97" i="1"/>
  <c r="AD97" i="1" s="1"/>
  <c r="Q97" i="1"/>
  <c r="CR2" i="6" s="1"/>
  <c r="P109" i="1"/>
  <c r="Q109" i="1"/>
  <c r="DD2" i="6" s="1"/>
  <c r="P121" i="1"/>
  <c r="Q121" i="1"/>
  <c r="DP2" i="6" s="1"/>
  <c r="P27" i="1"/>
  <c r="AG27" i="1" s="1"/>
  <c r="Q27" i="1"/>
  <c r="Z2" i="6" s="1"/>
  <c r="P30" i="1"/>
  <c r="AA30" i="1" s="1"/>
  <c r="Q30" i="1"/>
  <c r="AC2" i="6" s="1"/>
  <c r="P78" i="1"/>
  <c r="X78" i="1" s="1"/>
  <c r="Q78" i="1"/>
  <c r="BY2" i="6" s="1"/>
  <c r="P90" i="1"/>
  <c r="X90" i="1" s="1"/>
  <c r="Q90" i="1"/>
  <c r="CK2" i="6" s="1"/>
  <c r="P102" i="1"/>
  <c r="Q102" i="1"/>
  <c r="CW2" i="6" s="1"/>
  <c r="P114" i="1"/>
  <c r="AG114" i="1" s="1"/>
  <c r="Q114" i="1"/>
  <c r="DI2" i="6" s="1"/>
  <c r="P126" i="1"/>
  <c r="AF126" i="1" s="1"/>
  <c r="Q126" i="1"/>
  <c r="DU2" i="6" s="1"/>
  <c r="P66" i="1"/>
  <c r="AA66" i="1" s="1"/>
  <c r="Q66" i="1"/>
  <c r="BM2" i="6" s="1"/>
  <c r="G6" i="6"/>
  <c r="P11" i="1"/>
  <c r="Y11" i="1" s="1"/>
  <c r="Q11" i="1"/>
  <c r="J2" i="6" s="1"/>
  <c r="P23" i="1"/>
  <c r="Q23" i="1"/>
  <c r="V2" i="6" s="1"/>
  <c r="P35" i="1"/>
  <c r="Y35" i="1" s="1"/>
  <c r="Q35" i="1"/>
  <c r="AH2" i="6" s="1"/>
  <c r="P47" i="1"/>
  <c r="W47" i="1" s="1"/>
  <c r="Q47" i="1"/>
  <c r="AT2" i="6" s="1"/>
  <c r="P59" i="1"/>
  <c r="AC59" i="1" s="1"/>
  <c r="Q59" i="1"/>
  <c r="BF2" i="6" s="1"/>
  <c r="P71" i="1"/>
  <c r="X71" i="1" s="1"/>
  <c r="Q71" i="1"/>
  <c r="BR2" i="6" s="1"/>
  <c r="P83" i="1"/>
  <c r="Q83" i="1"/>
  <c r="CD2" i="6" s="1"/>
  <c r="P95" i="1"/>
  <c r="Q95" i="1"/>
  <c r="CP2" i="6" s="1"/>
  <c r="P107" i="1"/>
  <c r="AB107" i="1" s="1"/>
  <c r="Q107" i="1"/>
  <c r="DB2" i="6" s="1"/>
  <c r="P119" i="1"/>
  <c r="AE119" i="1" s="1"/>
  <c r="Q119" i="1"/>
  <c r="DN2" i="6" s="1"/>
  <c r="P16" i="1"/>
  <c r="AA16" i="1" s="1"/>
  <c r="Q16" i="1"/>
  <c r="O2" i="6" s="1"/>
  <c r="P28" i="1"/>
  <c r="X28" i="1" s="1"/>
  <c r="Q28" i="1"/>
  <c r="AA2" i="6" s="1"/>
  <c r="P40" i="1"/>
  <c r="Q40" i="1"/>
  <c r="AM2" i="6" s="1"/>
  <c r="P52" i="1"/>
  <c r="Q52" i="1"/>
  <c r="AY2" i="6" s="1"/>
  <c r="P64" i="1"/>
  <c r="Y64" i="1" s="1"/>
  <c r="Q64" i="1"/>
  <c r="BK2" i="6" s="1"/>
  <c r="P76" i="1"/>
  <c r="AG76" i="1" s="1"/>
  <c r="Q76" i="1"/>
  <c r="BW2" i="6" s="1"/>
  <c r="P88" i="1"/>
  <c r="AB88" i="1" s="1"/>
  <c r="Q88" i="1"/>
  <c r="CI2" i="6" s="1"/>
  <c r="P100" i="1"/>
  <c r="X100" i="1" s="1"/>
  <c r="Q100" i="1"/>
  <c r="CU2" i="6" s="1"/>
  <c r="P112" i="1"/>
  <c r="Q112" i="1"/>
  <c r="DG2" i="6" s="1"/>
  <c r="P124" i="1"/>
  <c r="Q124" i="1"/>
  <c r="DS2" i="6" s="1"/>
  <c r="P51" i="1"/>
  <c r="AG51" i="1" s="1"/>
  <c r="Q51" i="1"/>
  <c r="AX2" i="6" s="1"/>
  <c r="P4" i="1"/>
  <c r="X4" i="1" s="1"/>
  <c r="E6" i="6"/>
  <c r="P9" i="1"/>
  <c r="W9" i="1" s="1"/>
  <c r="Q9" i="1"/>
  <c r="H2" i="6" s="1"/>
  <c r="Q6" i="6"/>
  <c r="P21" i="1"/>
  <c r="Q21" i="1"/>
  <c r="T2" i="6" s="1"/>
  <c r="AC6" i="6"/>
  <c r="P33" i="1"/>
  <c r="Q33" i="1"/>
  <c r="AF2" i="6" s="1"/>
  <c r="AO6" i="6"/>
  <c r="P45" i="1"/>
  <c r="X45" i="1" s="1"/>
  <c r="Q45" i="1"/>
  <c r="AR2" i="6" s="1"/>
  <c r="BA6" i="6"/>
  <c r="P57" i="1"/>
  <c r="AC57" i="1" s="1"/>
  <c r="Q57" i="1"/>
  <c r="BD2" i="6" s="1"/>
  <c r="BM6" i="6"/>
  <c r="P69" i="1"/>
  <c r="Q69" i="1"/>
  <c r="BP2" i="6" s="1"/>
  <c r="BY6" i="6"/>
  <c r="P81" i="1"/>
  <c r="Q81" i="1"/>
  <c r="CB2" i="6" s="1"/>
  <c r="P93" i="1"/>
  <c r="AG93" i="1" s="1"/>
  <c r="Q93" i="1"/>
  <c r="CN2" i="6" s="1"/>
  <c r="P105" i="1"/>
  <c r="Z105" i="1" s="1"/>
  <c r="Q105" i="1"/>
  <c r="CZ2" i="6" s="1"/>
  <c r="P117" i="1"/>
  <c r="AF117" i="1" s="1"/>
  <c r="Q117" i="1"/>
  <c r="DL2" i="6" s="1"/>
  <c r="P129" i="1"/>
  <c r="Z129" i="1" s="1"/>
  <c r="Q129" i="1"/>
  <c r="DX2" i="6" s="1"/>
  <c r="P18" i="1"/>
  <c r="Q18" i="1"/>
  <c r="Q2" i="6" s="1"/>
  <c r="P14" i="1"/>
  <c r="Q14" i="1"/>
  <c r="M2" i="6" s="1"/>
  <c r="P26" i="1"/>
  <c r="Y26" i="1" s="1"/>
  <c r="Q26" i="1"/>
  <c r="Y2" i="6" s="1"/>
  <c r="P38" i="1"/>
  <c r="AD38" i="1" s="1"/>
  <c r="Q38" i="1"/>
  <c r="AK2" i="6" s="1"/>
  <c r="P50" i="1"/>
  <c r="Q50" i="1"/>
  <c r="AW2" i="6" s="1"/>
  <c r="P62" i="1"/>
  <c r="X62" i="1" s="1"/>
  <c r="Q62" i="1"/>
  <c r="BI2" i="6" s="1"/>
  <c r="P74" i="1"/>
  <c r="Q74" i="1"/>
  <c r="BU2" i="6" s="1"/>
  <c r="P86" i="1"/>
  <c r="Q86" i="1"/>
  <c r="CG2" i="6" s="1"/>
  <c r="P98" i="1"/>
  <c r="W98" i="1" s="1"/>
  <c r="Q98" i="1"/>
  <c r="CS2" i="6" s="1"/>
  <c r="P110" i="1"/>
  <c r="Y110" i="1" s="1"/>
  <c r="Q110" i="1"/>
  <c r="DE2" i="6" s="1"/>
  <c r="P122" i="1"/>
  <c r="Q122" i="1"/>
  <c r="DQ2" i="6" s="1"/>
  <c r="P6" i="1"/>
  <c r="AB6" i="1" s="1"/>
  <c r="Q6" i="1"/>
  <c r="E2" i="6" s="1"/>
  <c r="P7" i="1"/>
  <c r="Q7" i="1"/>
  <c r="F2" i="6" s="1"/>
  <c r="P19" i="1"/>
  <c r="Q19" i="1"/>
  <c r="R2" i="6" s="1"/>
  <c r="P31" i="1"/>
  <c r="AB31" i="1" s="1"/>
  <c r="Q31" i="1"/>
  <c r="AD2" i="6" s="1"/>
  <c r="P43" i="1"/>
  <c r="AF43" i="1" s="1"/>
  <c r="Q43" i="1"/>
  <c r="AP2" i="6" s="1"/>
  <c r="P55" i="1"/>
  <c r="Y55" i="1" s="1"/>
  <c r="Q55" i="1"/>
  <c r="BB2" i="6" s="1"/>
  <c r="P67" i="1"/>
  <c r="W67" i="1" s="1"/>
  <c r="Q67" i="1"/>
  <c r="BN2" i="6" s="1"/>
  <c r="P79" i="1"/>
  <c r="Q79" i="1"/>
  <c r="BZ2" i="6" s="1"/>
  <c r="P91" i="1"/>
  <c r="Q91" i="1"/>
  <c r="CL2" i="6" s="1"/>
  <c r="P103" i="1"/>
  <c r="AB103" i="1" s="1"/>
  <c r="Q103" i="1"/>
  <c r="CX2" i="6" s="1"/>
  <c r="P115" i="1"/>
  <c r="AA115" i="1" s="1"/>
  <c r="Q115" i="1"/>
  <c r="DJ2" i="6" s="1"/>
  <c r="P127" i="1"/>
  <c r="Z127" i="1" s="1"/>
  <c r="Q127" i="1"/>
  <c r="DV2" i="6" s="1"/>
  <c r="P63" i="1"/>
  <c r="X63" i="1" s="1"/>
  <c r="Q63" i="1"/>
  <c r="BJ2" i="6" s="1"/>
  <c r="P123" i="1"/>
  <c r="Q123" i="1"/>
  <c r="DR2" i="6" s="1"/>
  <c r="P12" i="1"/>
  <c r="Q12" i="1"/>
  <c r="K2" i="6" s="1"/>
  <c r="P24" i="1"/>
  <c r="Q24" i="1"/>
  <c r="W2" i="6" s="1"/>
  <c r="P36" i="1"/>
  <c r="Y36" i="1" s="1"/>
  <c r="Q36" i="1"/>
  <c r="AI2" i="6" s="1"/>
  <c r="P48" i="1"/>
  <c r="Q48" i="1"/>
  <c r="AU2" i="6" s="1"/>
  <c r="P60" i="1"/>
  <c r="Q60" i="1"/>
  <c r="BG2" i="6" s="1"/>
  <c r="P72" i="1"/>
  <c r="AD72" i="1" s="1"/>
  <c r="Q72" i="1"/>
  <c r="BS2" i="6" s="1"/>
  <c r="P84" i="1"/>
  <c r="AE84" i="1" s="1"/>
  <c r="Q84" i="1"/>
  <c r="CE2" i="6" s="1"/>
  <c r="P96" i="1"/>
  <c r="Z96" i="1" s="1"/>
  <c r="Q96" i="1"/>
  <c r="CQ2" i="6" s="1"/>
  <c r="P108" i="1"/>
  <c r="Y108" i="1" s="1"/>
  <c r="Q108" i="1"/>
  <c r="DC2" i="6" s="1"/>
  <c r="P120" i="1"/>
  <c r="Q120" i="1"/>
  <c r="DO2" i="6" s="1"/>
  <c r="P42" i="1"/>
  <c r="Q42" i="1"/>
  <c r="AO2" i="6" s="1"/>
  <c r="P17" i="1"/>
  <c r="Q17" i="1"/>
  <c r="P2" i="6" s="1"/>
  <c r="P29" i="1"/>
  <c r="Q29" i="1"/>
  <c r="AB2" i="6" s="1"/>
  <c r="P41" i="1"/>
  <c r="Z41" i="1" s="1"/>
  <c r="Q41" i="1"/>
  <c r="AN2" i="6" s="1"/>
  <c r="P53" i="1"/>
  <c r="Q53" i="1"/>
  <c r="AZ2" i="6" s="1"/>
  <c r="P65" i="1"/>
  <c r="Q65" i="1"/>
  <c r="BL2" i="6" s="1"/>
  <c r="P77" i="1"/>
  <c r="Q77" i="1"/>
  <c r="BX2" i="6" s="1"/>
  <c r="P89" i="1"/>
  <c r="Y89" i="1" s="1"/>
  <c r="Q89" i="1"/>
  <c r="CJ2" i="6" s="1"/>
  <c r="P101" i="1"/>
  <c r="Q101" i="1"/>
  <c r="CV2" i="6" s="1"/>
  <c r="P113" i="1"/>
  <c r="Z113" i="1" s="1"/>
  <c r="Q113" i="1"/>
  <c r="DH2" i="6" s="1"/>
  <c r="P125" i="1"/>
  <c r="Q125" i="1"/>
  <c r="DT2" i="6" s="1"/>
  <c r="P15" i="1"/>
  <c r="AV3" i="6"/>
  <c r="CR14" i="6"/>
  <c r="E16" i="6"/>
  <c r="I16" i="6"/>
  <c r="L14" i="6"/>
  <c r="BX14" i="6"/>
  <c r="DX14" i="6"/>
  <c r="L16" i="6"/>
  <c r="X16" i="6"/>
  <c r="AB16" i="6"/>
  <c r="AF16" i="6"/>
  <c r="AR16" i="6"/>
  <c r="AV16" i="6"/>
  <c r="AZ16" i="6"/>
  <c r="C14" i="6"/>
  <c r="C3" i="8"/>
  <c r="W14" i="6"/>
  <c r="AA14" i="6"/>
  <c r="C16" i="6"/>
  <c r="K16" i="6"/>
  <c r="CV14" i="6"/>
  <c r="F14" i="6"/>
  <c r="N14" i="6"/>
  <c r="R14" i="6"/>
  <c r="Z14" i="6"/>
  <c r="AD14" i="6"/>
  <c r="AH14" i="6"/>
  <c r="BT14" i="6"/>
  <c r="CZ14" i="6"/>
  <c r="DH14" i="6"/>
  <c r="DT14" i="6"/>
  <c r="B16" i="6"/>
  <c r="F16" i="6"/>
  <c r="N16" i="6"/>
  <c r="R16" i="6"/>
  <c r="V16" i="6"/>
  <c r="AH16" i="6"/>
  <c r="AX16" i="6"/>
  <c r="BB16" i="6"/>
  <c r="BJ16" i="6"/>
  <c r="P14" i="6"/>
  <c r="X14" i="6"/>
  <c r="AR14" i="6"/>
  <c r="E14" i="6"/>
  <c r="M14" i="6"/>
  <c r="Q14" i="6"/>
  <c r="U14" i="6"/>
  <c r="Y14" i="6"/>
  <c r="AG14" i="6"/>
  <c r="BA14" i="6"/>
  <c r="BI14" i="6"/>
  <c r="BM14" i="6"/>
  <c r="AB14" i="6"/>
  <c r="BL14" i="6"/>
  <c r="CN14" i="6"/>
  <c r="AE14" i="6"/>
  <c r="AM14" i="6"/>
  <c r="AQ14" i="6"/>
  <c r="AY14" i="6"/>
  <c r="BC14" i="6"/>
  <c r="CA14" i="6"/>
  <c r="CU14" i="6"/>
  <c r="CY14" i="6"/>
  <c r="DK14" i="6"/>
  <c r="AU16" i="6"/>
  <c r="BG16" i="6"/>
  <c r="CE16" i="6"/>
  <c r="DO16" i="6"/>
  <c r="CW14" i="6"/>
  <c r="DI14" i="6"/>
  <c r="M16" i="6"/>
  <c r="U16" i="6"/>
  <c r="Y16" i="6"/>
  <c r="AG16" i="6"/>
  <c r="AK16" i="6"/>
  <c r="AS16" i="6"/>
  <c r="AW16" i="6"/>
  <c r="BE16" i="6"/>
  <c r="BU16" i="6"/>
  <c r="CC16" i="6"/>
  <c r="CG16" i="6"/>
  <c r="DA16" i="6"/>
  <c r="DQ16" i="6"/>
  <c r="DY16" i="6"/>
  <c r="AG22" i="1"/>
  <c r="AG82" i="1"/>
  <c r="AG73" i="1"/>
  <c r="AG99" i="1"/>
  <c r="AG111" i="1"/>
  <c r="AJ3" i="6"/>
  <c r="BH3" i="6"/>
  <c r="BT3" i="6"/>
  <c r="CF3" i="6"/>
  <c r="CR3" i="6"/>
  <c r="DD3" i="6"/>
  <c r="DP3" i="6"/>
  <c r="L3" i="6"/>
  <c r="X3" i="6"/>
  <c r="B7" i="7"/>
  <c r="AJ13" i="9" s="1"/>
  <c r="B29" i="7"/>
  <c r="AJ35" i="9" s="1"/>
  <c r="B8" i="7"/>
  <c r="AJ14" i="9" s="1"/>
  <c r="B30" i="7"/>
  <c r="AJ36" i="9" s="1"/>
  <c r="O6" i="6"/>
  <c r="AA6" i="6"/>
  <c r="AM6" i="6"/>
  <c r="AY6" i="6"/>
  <c r="BK6" i="6"/>
  <c r="BW6" i="6"/>
  <c r="CI6" i="6"/>
  <c r="CU6" i="6"/>
  <c r="DG6" i="6"/>
  <c r="DS6" i="6"/>
  <c r="M3" i="6"/>
  <c r="Y3" i="6"/>
  <c r="AK3" i="6"/>
  <c r="AW3" i="6"/>
  <c r="BI3" i="6"/>
  <c r="BU3" i="6"/>
  <c r="CG3" i="6"/>
  <c r="CS3" i="6"/>
  <c r="DE3" i="6"/>
  <c r="DQ3" i="6"/>
  <c r="B31" i="7"/>
  <c r="AJ37" i="9" s="1"/>
  <c r="B9" i="7"/>
  <c r="AJ15" i="9" s="1"/>
  <c r="H6" i="6"/>
  <c r="T6" i="6"/>
  <c r="AF6" i="6"/>
  <c r="AR6" i="6"/>
  <c r="BD6" i="6"/>
  <c r="BP6" i="6"/>
  <c r="CB6" i="6"/>
  <c r="CN6" i="6"/>
  <c r="CZ6" i="6"/>
  <c r="DL6" i="6"/>
  <c r="DX6" i="6"/>
  <c r="B3" i="6"/>
  <c r="N3" i="6"/>
  <c r="Z3" i="6"/>
  <c r="AL3" i="6"/>
  <c r="AX3" i="6"/>
  <c r="BJ3" i="6"/>
  <c r="BV3" i="6"/>
  <c r="CH3" i="6"/>
  <c r="CT3" i="6"/>
  <c r="DF3" i="6"/>
  <c r="DR3" i="6"/>
  <c r="C3" i="6"/>
  <c r="O3" i="6"/>
  <c r="AA3" i="6"/>
  <c r="AM3" i="6"/>
  <c r="AY3" i="6"/>
  <c r="BK3" i="6"/>
  <c r="BW3" i="6"/>
  <c r="CI3" i="6"/>
  <c r="CU3" i="6"/>
  <c r="DG3" i="6"/>
  <c r="DS3" i="6"/>
  <c r="M6" i="6"/>
  <c r="Y6" i="6"/>
  <c r="B33" i="7"/>
  <c r="AJ39" i="9" s="1"/>
  <c r="B11" i="7"/>
  <c r="AJ17" i="9" s="1"/>
  <c r="D3" i="6"/>
  <c r="P3" i="6"/>
  <c r="AB3" i="6"/>
  <c r="AN3" i="6"/>
  <c r="AZ3" i="6"/>
  <c r="BL3" i="6"/>
  <c r="BX3" i="6"/>
  <c r="CJ3" i="6"/>
  <c r="CV3" i="6"/>
  <c r="DH3" i="6"/>
  <c r="DT3" i="6"/>
  <c r="AP6" i="6"/>
  <c r="DN6" i="6"/>
  <c r="AW6" i="6"/>
  <c r="BI6" i="6"/>
  <c r="B34" i="7"/>
  <c r="AJ40" i="9" s="1"/>
  <c r="B12" i="7"/>
  <c r="AJ18" i="9" s="1"/>
  <c r="K6" i="6"/>
  <c r="W6" i="6"/>
  <c r="AI6" i="6"/>
  <c r="AU6" i="6"/>
  <c r="BG6" i="6"/>
  <c r="BS6" i="6"/>
  <c r="CE6" i="6"/>
  <c r="CQ6" i="6"/>
  <c r="DC6" i="6"/>
  <c r="DO6" i="6"/>
  <c r="E3" i="6"/>
  <c r="Q3" i="6"/>
  <c r="AC3" i="6"/>
  <c r="AO3" i="6"/>
  <c r="BA3" i="6"/>
  <c r="BM3" i="6"/>
  <c r="BY3" i="6"/>
  <c r="CK3" i="6"/>
  <c r="CW3" i="6"/>
  <c r="DI3" i="6"/>
  <c r="DU3" i="6"/>
  <c r="F6" i="6"/>
  <c r="CX6" i="6"/>
  <c r="J6" i="6"/>
  <c r="V6" i="6"/>
  <c r="AH6" i="6"/>
  <c r="F3" i="6"/>
  <c r="R3" i="6"/>
  <c r="AD3" i="6"/>
  <c r="AP3" i="6"/>
  <c r="BB3" i="6"/>
  <c r="BN3" i="6"/>
  <c r="BZ3" i="6"/>
  <c r="CL3" i="6"/>
  <c r="CX3" i="6"/>
  <c r="DJ3" i="6"/>
  <c r="DV3" i="6"/>
  <c r="DH6" i="6"/>
  <c r="AT6" i="6"/>
  <c r="BF6" i="6"/>
  <c r="BR6" i="6"/>
  <c r="CP6" i="6"/>
  <c r="DB6" i="6"/>
  <c r="B10" i="7"/>
  <c r="AJ16" i="9" s="1"/>
  <c r="B32" i="7"/>
  <c r="AJ38" i="9" s="1"/>
  <c r="BU6" i="6"/>
  <c r="A6" i="6"/>
  <c r="I6" i="6"/>
  <c r="U6" i="6"/>
  <c r="AG6" i="6"/>
  <c r="AS6" i="6"/>
  <c r="BE6" i="6"/>
  <c r="BQ6" i="6"/>
  <c r="CC6" i="6"/>
  <c r="CO6" i="6"/>
  <c r="DA6" i="6"/>
  <c r="DM6" i="6"/>
  <c r="DY6" i="6"/>
  <c r="C15" i="6"/>
  <c r="G3" i="6"/>
  <c r="S3" i="6"/>
  <c r="AE3" i="6"/>
  <c r="AQ3" i="6"/>
  <c r="BC3" i="6"/>
  <c r="BO3" i="6"/>
  <c r="CA3" i="6"/>
  <c r="CM3" i="6"/>
  <c r="CY3" i="6"/>
  <c r="DK3" i="6"/>
  <c r="DW3" i="6"/>
  <c r="P6" i="6"/>
  <c r="BB6" i="6"/>
  <c r="DJ6" i="6"/>
  <c r="DE6" i="6"/>
  <c r="N6" i="6"/>
  <c r="Z6" i="6"/>
  <c r="AL6" i="6"/>
  <c r="AX6" i="6"/>
  <c r="BJ6" i="6"/>
  <c r="BV6" i="6"/>
  <c r="CH6" i="6"/>
  <c r="CT6" i="6"/>
  <c r="DF6" i="6"/>
  <c r="DR6" i="6"/>
  <c r="H3" i="6"/>
  <c r="T3" i="6"/>
  <c r="AF3" i="6"/>
  <c r="AR3" i="6"/>
  <c r="BD3" i="6"/>
  <c r="BP3" i="6"/>
  <c r="CB3" i="6"/>
  <c r="CN3" i="6"/>
  <c r="CZ3" i="6"/>
  <c r="DL3" i="6"/>
  <c r="DX3" i="6"/>
  <c r="BL6" i="6"/>
  <c r="DT6" i="6"/>
  <c r="CG6" i="6"/>
  <c r="B26" i="7"/>
  <c r="AJ32" i="9" s="1"/>
  <c r="B4" i="7"/>
  <c r="AJ10" i="9" s="1"/>
  <c r="B6" i="6"/>
  <c r="AE6" i="6"/>
  <c r="AQ6" i="6"/>
  <c r="BC6" i="6"/>
  <c r="BO6" i="6"/>
  <c r="CA6" i="6"/>
  <c r="CM6" i="6"/>
  <c r="CY6" i="6"/>
  <c r="DK6" i="6"/>
  <c r="DW6" i="6"/>
  <c r="I3" i="6"/>
  <c r="U3" i="6"/>
  <c r="AG3" i="6"/>
  <c r="AS3" i="6"/>
  <c r="BE3" i="6"/>
  <c r="BQ3" i="6"/>
  <c r="CC3" i="6"/>
  <c r="CO3" i="6"/>
  <c r="DA3" i="6"/>
  <c r="DM3" i="6"/>
  <c r="DY3" i="6"/>
  <c r="R6" i="6"/>
  <c r="DV6" i="6"/>
  <c r="CD6" i="6"/>
  <c r="B5" i="7"/>
  <c r="AJ11" i="9" s="1"/>
  <c r="B27" i="7"/>
  <c r="AJ33" i="9" s="1"/>
  <c r="L6" i="6"/>
  <c r="X6" i="6"/>
  <c r="AJ6" i="6"/>
  <c r="AV6" i="6"/>
  <c r="BH6" i="6"/>
  <c r="BT6" i="6"/>
  <c r="CF6" i="6"/>
  <c r="CR6" i="6"/>
  <c r="DD6" i="6"/>
  <c r="DP6" i="6"/>
  <c r="J3" i="6"/>
  <c r="V3" i="6"/>
  <c r="AH3" i="6"/>
  <c r="AT3" i="6"/>
  <c r="BF3" i="6"/>
  <c r="BR3" i="6"/>
  <c r="CD3" i="6"/>
  <c r="CP3" i="6"/>
  <c r="DB3" i="6"/>
  <c r="DN3" i="6"/>
  <c r="S6" i="6"/>
  <c r="BN6" i="6"/>
  <c r="AK6" i="6"/>
  <c r="CS6" i="6"/>
  <c r="DQ6" i="6"/>
  <c r="B28" i="7"/>
  <c r="AJ34" i="9" s="1"/>
  <c r="B6" i="7"/>
  <c r="AJ12" i="9" s="1"/>
  <c r="CK6" i="6"/>
  <c r="CW6" i="6"/>
  <c r="DI6" i="6"/>
  <c r="DU6" i="6"/>
  <c r="K3" i="6"/>
  <c r="W3" i="6"/>
  <c r="AI3" i="6"/>
  <c r="AU3" i="6"/>
  <c r="BG3" i="6"/>
  <c r="BS3" i="6"/>
  <c r="CE3" i="6"/>
  <c r="CQ3" i="6"/>
  <c r="DC3" i="6"/>
  <c r="DO3" i="6"/>
  <c r="AB6" i="6"/>
  <c r="BX6" i="6"/>
  <c r="W3" i="1"/>
  <c r="AD3" i="1"/>
  <c r="Y13" i="1"/>
  <c r="W22" i="1"/>
  <c r="X22" i="1"/>
  <c r="Y22" i="1"/>
  <c r="Z22" i="1"/>
  <c r="AA22" i="1"/>
  <c r="AB22" i="1"/>
  <c r="AC22" i="1"/>
  <c r="AD22" i="1"/>
  <c r="AE22" i="1"/>
  <c r="AF22" i="1"/>
  <c r="X27" i="1"/>
  <c r="AB27" i="1"/>
  <c r="AC27" i="1"/>
  <c r="Y30" i="1"/>
  <c r="AE44" i="1"/>
  <c r="X47" i="1"/>
  <c r="AD56" i="1"/>
  <c r="W73" i="1"/>
  <c r="Z73" i="1"/>
  <c r="AB73" i="1"/>
  <c r="X76" i="1"/>
  <c r="AA76" i="1"/>
  <c r="W82" i="1"/>
  <c r="X82" i="1"/>
  <c r="Y82" i="1"/>
  <c r="Z82" i="1"/>
  <c r="AA82" i="1"/>
  <c r="AB82" i="1"/>
  <c r="AC82" i="1"/>
  <c r="AD82" i="1"/>
  <c r="AE82" i="1"/>
  <c r="AF82" i="1"/>
  <c r="W99" i="1"/>
  <c r="Y99" i="1"/>
  <c r="AF99" i="1"/>
  <c r="W104" i="1"/>
  <c r="AA104" i="1"/>
  <c r="AD104" i="1"/>
  <c r="W111" i="1"/>
  <c r="X111" i="1"/>
  <c r="Y111" i="1"/>
  <c r="Z111" i="1"/>
  <c r="AA111" i="1"/>
  <c r="AB111" i="1"/>
  <c r="AC111" i="1"/>
  <c r="AD111" i="1"/>
  <c r="AE111" i="1"/>
  <c r="AF111" i="1"/>
  <c r="AD119" i="1"/>
  <c r="B1" i="1"/>
  <c r="AE34" i="1" l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L61" i="1"/>
  <c r="BH13" i="6" s="1"/>
  <c r="M61" i="1"/>
  <c r="BH3" i="8" s="1"/>
  <c r="N61" i="1"/>
  <c r="GE3" i="8"/>
  <c r="GE2" i="8"/>
  <c r="FS3" i="8"/>
  <c r="AT176" i="1"/>
  <c r="N99" i="1"/>
  <c r="L99" i="1"/>
  <c r="CT13" i="6" s="1"/>
  <c r="M99" i="1"/>
  <c r="CT3" i="8" s="1"/>
  <c r="K99" i="1"/>
  <c r="CT14" i="6"/>
  <c r="N106" i="1"/>
  <c r="AT106" i="1" s="1"/>
  <c r="L106" i="1"/>
  <c r="DA13" i="6" s="1"/>
  <c r="K106" i="1"/>
  <c r="DA12" i="6" s="1"/>
  <c r="M106" i="1"/>
  <c r="DA3" i="8" s="1"/>
  <c r="DA14" i="6"/>
  <c r="N58" i="1"/>
  <c r="AT58" i="1" s="1"/>
  <c r="L58" i="1"/>
  <c r="BE13" i="6" s="1"/>
  <c r="M58" i="1"/>
  <c r="BE3" i="8" s="1"/>
  <c r="K58" i="1"/>
  <c r="BE12" i="6" s="1"/>
  <c r="N10" i="1"/>
  <c r="I10" i="6" s="1"/>
  <c r="L10" i="1"/>
  <c r="K10" i="1"/>
  <c r="I12" i="6" s="1"/>
  <c r="M10" i="1"/>
  <c r="I3" i="8" s="1"/>
  <c r="AT185" i="1"/>
  <c r="GB3" i="8"/>
  <c r="FD3" i="8"/>
  <c r="AT161" i="1"/>
  <c r="ER3" i="8"/>
  <c r="AT149" i="1"/>
  <c r="L89" i="1"/>
  <c r="CJ13" i="6" s="1"/>
  <c r="M89" i="1"/>
  <c r="CJ3" i="8" s="1"/>
  <c r="K89" i="1"/>
  <c r="CJ4" i="8" s="1"/>
  <c r="N89" i="1"/>
  <c r="L53" i="1"/>
  <c r="AZ13" i="6" s="1"/>
  <c r="N53" i="1"/>
  <c r="AZ10" i="6" s="1"/>
  <c r="K53" i="1"/>
  <c r="M53" i="1"/>
  <c r="AZ3" i="8" s="1"/>
  <c r="FW3" i="8"/>
  <c r="AT180" i="1"/>
  <c r="L50" i="1"/>
  <c r="AW13" i="6" s="1"/>
  <c r="M50" i="1"/>
  <c r="AW3" i="8" s="1"/>
  <c r="K50" i="1"/>
  <c r="N50" i="1"/>
  <c r="FY3" i="8"/>
  <c r="AT182" i="1"/>
  <c r="EC5" i="8"/>
  <c r="EC3" i="8"/>
  <c r="AT134" i="1"/>
  <c r="L98" i="1"/>
  <c r="M98" i="1"/>
  <c r="CS3" i="8" s="1"/>
  <c r="K98" i="1"/>
  <c r="CS12" i="6" s="1"/>
  <c r="N98" i="1"/>
  <c r="CS14" i="6"/>
  <c r="FT3" i="8"/>
  <c r="AT165" i="1"/>
  <c r="FH3" i="8"/>
  <c r="N69" i="1"/>
  <c r="AT69" i="1" s="1"/>
  <c r="L69" i="1"/>
  <c r="BP13" i="6" s="1"/>
  <c r="M69" i="1"/>
  <c r="BP3" i="8" s="1"/>
  <c r="K69" i="1"/>
  <c r="BP12" i="6" s="1"/>
  <c r="L88" i="1"/>
  <c r="CI13" i="6" s="1"/>
  <c r="N88" i="1"/>
  <c r="M88" i="1"/>
  <c r="CI3" i="8" s="1"/>
  <c r="K88" i="1"/>
  <c r="CI4" i="8" s="1"/>
  <c r="L119" i="1"/>
  <c r="DN13" i="6" s="1"/>
  <c r="M119" i="1"/>
  <c r="DN3" i="8" s="1"/>
  <c r="N119" i="1"/>
  <c r="AT119" i="1" s="1"/>
  <c r="K119" i="1"/>
  <c r="DN14" i="6"/>
  <c r="L83" i="1"/>
  <c r="CD13" i="6" s="1"/>
  <c r="N83" i="1"/>
  <c r="K83" i="1"/>
  <c r="CD12" i="6" s="1"/>
  <c r="M83" i="1"/>
  <c r="CD3" i="8" s="1"/>
  <c r="CD14" i="6"/>
  <c r="FQ4" i="8"/>
  <c r="FQ3" i="8"/>
  <c r="AT174" i="1"/>
  <c r="AT138" i="1"/>
  <c r="EG3" i="8"/>
  <c r="L90" i="1"/>
  <c r="K90" i="1"/>
  <c r="CK12" i="6" s="1"/>
  <c r="M90" i="1"/>
  <c r="CK3" i="8" s="1"/>
  <c r="N90" i="1"/>
  <c r="L42" i="1"/>
  <c r="AO13" i="6" s="1"/>
  <c r="K42" i="1"/>
  <c r="AO12" i="6" s="1"/>
  <c r="N42" i="1"/>
  <c r="AT42" i="1" s="1"/>
  <c r="M42" i="1"/>
  <c r="AO3" i="8" s="1"/>
  <c r="L30" i="1"/>
  <c r="AC13" i="6" s="1"/>
  <c r="K30" i="1"/>
  <c r="N30" i="1"/>
  <c r="AT30" i="1" s="1"/>
  <c r="M30" i="1"/>
  <c r="AC3" i="8" s="1"/>
  <c r="K49" i="1"/>
  <c r="L49" i="1"/>
  <c r="AV13" i="6" s="1"/>
  <c r="M49" i="1"/>
  <c r="AV3" i="8" s="1"/>
  <c r="N49" i="1"/>
  <c r="AT49" i="1" s="1"/>
  <c r="EI3" i="8"/>
  <c r="EI4" i="8"/>
  <c r="AT140" i="1"/>
  <c r="M20" i="1"/>
  <c r="S3" i="8" s="1"/>
  <c r="K20" i="1"/>
  <c r="L20" i="1"/>
  <c r="S13" i="6" s="1"/>
  <c r="N20" i="1"/>
  <c r="AT20" i="1" s="1"/>
  <c r="L3" i="1"/>
  <c r="N3" i="1"/>
  <c r="M45" i="7" s="1"/>
  <c r="AU51" i="9" s="1"/>
  <c r="K3" i="1"/>
  <c r="B12" i="6" s="1"/>
  <c r="M3" i="1"/>
  <c r="B3" i="8" s="1"/>
  <c r="AT183" i="1"/>
  <c r="FZ3" i="8"/>
  <c r="N51" i="1"/>
  <c r="L51" i="1"/>
  <c r="AX13" i="6" s="1"/>
  <c r="M51" i="1"/>
  <c r="AX3" i="8" s="1"/>
  <c r="K51" i="1"/>
  <c r="AX14" i="6"/>
  <c r="L15" i="1"/>
  <c r="N13" i="6" s="1"/>
  <c r="M15" i="1"/>
  <c r="N3" i="8" s="1"/>
  <c r="N15" i="1"/>
  <c r="AT15" i="1" s="1"/>
  <c r="K15" i="1"/>
  <c r="N4" i="8" s="1"/>
  <c r="L12" i="1"/>
  <c r="K13" i="6" s="1"/>
  <c r="K12" i="1"/>
  <c r="K12" i="6" s="1"/>
  <c r="M12" i="1"/>
  <c r="K3" i="8" s="1"/>
  <c r="N12" i="1"/>
  <c r="GD3" i="8"/>
  <c r="K55" i="1"/>
  <c r="L55" i="1"/>
  <c r="BB13" i="6" s="1"/>
  <c r="N55" i="1"/>
  <c r="AT55" i="1" s="1"/>
  <c r="M55" i="1"/>
  <c r="BB3" i="8" s="1"/>
  <c r="BB14" i="6"/>
  <c r="L86" i="1"/>
  <c r="CG13" i="6" s="1"/>
  <c r="M86" i="1"/>
  <c r="CG3" i="8" s="1"/>
  <c r="K86" i="1"/>
  <c r="CG12" i="6" s="1"/>
  <c r="N86" i="1"/>
  <c r="AT86" i="1" s="1"/>
  <c r="CG14" i="6"/>
  <c r="N117" i="1"/>
  <c r="AT117" i="1" s="1"/>
  <c r="L117" i="1"/>
  <c r="DL13" i="6" s="1"/>
  <c r="M117" i="1"/>
  <c r="DL3" i="8" s="1"/>
  <c r="K117" i="1"/>
  <c r="DL12" i="6" s="1"/>
  <c r="N81" i="1"/>
  <c r="AT81" i="1" s="1"/>
  <c r="L81" i="1"/>
  <c r="CB5" i="8" s="1"/>
  <c r="M81" i="1"/>
  <c r="CB3" i="8" s="1"/>
  <c r="K81" i="1"/>
  <c r="CB12" i="6" s="1"/>
  <c r="N33" i="1"/>
  <c r="L33" i="1"/>
  <c r="AF13" i="6" s="1"/>
  <c r="M33" i="1"/>
  <c r="AF3" i="8" s="1"/>
  <c r="K33" i="1"/>
  <c r="L76" i="1"/>
  <c r="BW13" i="6" s="1"/>
  <c r="N76" i="1"/>
  <c r="AT76" i="1" s="1"/>
  <c r="K76" i="1"/>
  <c r="M76" i="1"/>
  <c r="BW3" i="8" s="1"/>
  <c r="L16" i="1"/>
  <c r="O13" i="6" s="1"/>
  <c r="N16" i="1"/>
  <c r="AT16" i="1" s="1"/>
  <c r="K16" i="1"/>
  <c r="O4" i="8" s="1"/>
  <c r="M16" i="1"/>
  <c r="O3" i="8" s="1"/>
  <c r="L71" i="1"/>
  <c r="K71" i="1"/>
  <c r="BR4" i="8" s="1"/>
  <c r="N71" i="1"/>
  <c r="BR10" i="6" s="1"/>
  <c r="M71" i="1"/>
  <c r="BR3" i="8" s="1"/>
  <c r="BR14" i="6"/>
  <c r="K109" i="1"/>
  <c r="DD12" i="6" s="1"/>
  <c r="L109" i="1"/>
  <c r="M109" i="1"/>
  <c r="DD3" i="8" s="1"/>
  <c r="N109" i="1"/>
  <c r="AT109" i="1" s="1"/>
  <c r="M80" i="1"/>
  <c r="CA3" i="8" s="1"/>
  <c r="K80" i="1"/>
  <c r="CA12" i="6" s="1"/>
  <c r="N80" i="1"/>
  <c r="L80" i="1"/>
  <c r="L17" i="1"/>
  <c r="P13" i="6" s="1"/>
  <c r="M17" i="1"/>
  <c r="P3" i="8" s="1"/>
  <c r="K17" i="1"/>
  <c r="N17" i="1"/>
  <c r="AT17" i="1" s="1"/>
  <c r="FK3" i="8"/>
  <c r="AT168" i="1"/>
  <c r="L120" i="1"/>
  <c r="DO13" i="6" s="1"/>
  <c r="K120" i="1"/>
  <c r="DO12" i="6" s="1"/>
  <c r="N120" i="1"/>
  <c r="M120" i="1"/>
  <c r="DO3" i="8" s="1"/>
  <c r="DO14" i="6"/>
  <c r="L72" i="1"/>
  <c r="K72" i="1"/>
  <c r="BS12" i="6" s="1"/>
  <c r="N72" i="1"/>
  <c r="AT72" i="1" s="1"/>
  <c r="M72" i="1"/>
  <c r="BS3" i="8" s="1"/>
  <c r="BS14" i="6"/>
  <c r="K7" i="1"/>
  <c r="F4" i="8" s="1"/>
  <c r="L7" i="1"/>
  <c r="F13" i="6" s="1"/>
  <c r="M7" i="1"/>
  <c r="F3" i="8" s="1"/>
  <c r="N7" i="1"/>
  <c r="GR2" i="8"/>
  <c r="GR3" i="8"/>
  <c r="AT136" i="1"/>
  <c r="EE3" i="8"/>
  <c r="GJ3" i="8"/>
  <c r="AT193" i="1"/>
  <c r="GL3" i="8"/>
  <c r="N123" i="1"/>
  <c r="DR2" i="8" s="1"/>
  <c r="L123" i="1"/>
  <c r="M123" i="1"/>
  <c r="DR3" i="8" s="1"/>
  <c r="K123" i="1"/>
  <c r="DR12" i="6" s="1"/>
  <c r="DR14" i="6"/>
  <c r="N75" i="1"/>
  <c r="AT75" i="1" s="1"/>
  <c r="L75" i="1"/>
  <c r="BV13" i="6" s="1"/>
  <c r="M75" i="1"/>
  <c r="BV3" i="8" s="1"/>
  <c r="K75" i="1"/>
  <c r="BV12" i="6" s="1"/>
  <c r="BV14" i="6"/>
  <c r="AT166" i="1"/>
  <c r="FI3" i="8"/>
  <c r="N70" i="1"/>
  <c r="BQ2" i="8" s="1"/>
  <c r="L70" i="1"/>
  <c r="BQ13" i="6" s="1"/>
  <c r="K70" i="1"/>
  <c r="BQ12" i="6" s="1"/>
  <c r="M70" i="1"/>
  <c r="BQ3" i="8" s="1"/>
  <c r="BQ14" i="6"/>
  <c r="L77" i="1"/>
  <c r="BX13" i="6" s="1"/>
  <c r="N77" i="1"/>
  <c r="AT77" i="1" s="1"/>
  <c r="K77" i="1"/>
  <c r="M77" i="1"/>
  <c r="BX3" i="8" s="1"/>
  <c r="L65" i="1"/>
  <c r="BL13" i="6" s="1"/>
  <c r="N65" i="1"/>
  <c r="AT65" i="1" s="1"/>
  <c r="M65" i="1"/>
  <c r="BL3" i="8" s="1"/>
  <c r="K65" i="1"/>
  <c r="BL12" i="6" s="1"/>
  <c r="AT132" i="1"/>
  <c r="EA3" i="8"/>
  <c r="L84" i="1"/>
  <c r="CE5" i="8" s="1"/>
  <c r="K84" i="1"/>
  <c r="N84" i="1"/>
  <c r="AT84" i="1" s="1"/>
  <c r="M84" i="1"/>
  <c r="CE3" i="8" s="1"/>
  <c r="CE14" i="6"/>
  <c r="FR3" i="8"/>
  <c r="K31" i="1"/>
  <c r="L31" i="1"/>
  <c r="AD13" i="6" s="1"/>
  <c r="N31" i="1"/>
  <c r="AT31" i="1" s="1"/>
  <c r="M31" i="1"/>
  <c r="AD3" i="8" s="1"/>
  <c r="L62" i="1"/>
  <c r="BI5" i="8" s="1"/>
  <c r="M62" i="1"/>
  <c r="BI3" i="8" s="1"/>
  <c r="K62" i="1"/>
  <c r="N62" i="1"/>
  <c r="AT62" i="1" s="1"/>
  <c r="FA5" i="8"/>
  <c r="FA3" i="8"/>
  <c r="AT158" i="1"/>
  <c r="N93" i="1"/>
  <c r="AT93" i="1" s="1"/>
  <c r="L93" i="1"/>
  <c r="CN13" i="6" s="1"/>
  <c r="M93" i="1"/>
  <c r="CN3" i="8" s="1"/>
  <c r="K93" i="1"/>
  <c r="CN12" i="6" s="1"/>
  <c r="EQ3" i="8"/>
  <c r="L100" i="1"/>
  <c r="CU13" i="6" s="1"/>
  <c r="N100" i="1"/>
  <c r="AT100" i="1" s="1"/>
  <c r="M100" i="1"/>
  <c r="CU3" i="8" s="1"/>
  <c r="K100" i="1"/>
  <c r="GC3" i="8"/>
  <c r="ES3" i="8"/>
  <c r="L54" i="1"/>
  <c r="BA13" i="6" s="1"/>
  <c r="K54" i="1"/>
  <c r="BA12" i="6" s="1"/>
  <c r="M54" i="1"/>
  <c r="BA3" i="8" s="1"/>
  <c r="N54" i="1"/>
  <c r="FX3" i="8"/>
  <c r="EN5" i="8"/>
  <c r="EN3" i="8"/>
  <c r="AT145" i="1"/>
  <c r="M92" i="1"/>
  <c r="CM3" i="8" s="1"/>
  <c r="K92" i="1"/>
  <c r="CM12" i="6" s="1"/>
  <c r="N92" i="1"/>
  <c r="L92" i="1"/>
  <c r="CM13" i="6" s="1"/>
  <c r="M32" i="1"/>
  <c r="AE3" i="8" s="1"/>
  <c r="K32" i="1"/>
  <c r="N32" i="1"/>
  <c r="AE10" i="6" s="1"/>
  <c r="L32" i="1"/>
  <c r="AE5" i="8" s="1"/>
  <c r="AT159" i="1"/>
  <c r="FB3" i="8"/>
  <c r="N63" i="1"/>
  <c r="AT63" i="1" s="1"/>
  <c r="L63" i="1"/>
  <c r="M63" i="1"/>
  <c r="BJ3" i="8" s="1"/>
  <c r="K63" i="1"/>
  <c r="BJ12" i="6" s="1"/>
  <c r="BJ14" i="6"/>
  <c r="L125" i="1"/>
  <c r="DT5" i="8" s="1"/>
  <c r="K125" i="1"/>
  <c r="DT12" i="6" s="1"/>
  <c r="N125" i="1"/>
  <c r="M125" i="1"/>
  <c r="DT3" i="8" s="1"/>
  <c r="L113" i="1"/>
  <c r="DH13" i="6" s="1"/>
  <c r="K113" i="1"/>
  <c r="DH12" i="6" s="1"/>
  <c r="M113" i="1"/>
  <c r="DH3" i="8" s="1"/>
  <c r="N113" i="1"/>
  <c r="AT113" i="1" s="1"/>
  <c r="GI3" i="8"/>
  <c r="L24" i="1"/>
  <c r="W13" i="6" s="1"/>
  <c r="N24" i="1"/>
  <c r="M24" i="1"/>
  <c r="W3" i="8" s="1"/>
  <c r="K24" i="1"/>
  <c r="W12" i="6" s="1"/>
  <c r="K115" i="1"/>
  <c r="DJ4" i="8" s="1"/>
  <c r="L115" i="1"/>
  <c r="DJ13" i="6" s="1"/>
  <c r="M115" i="1"/>
  <c r="DJ3" i="8" s="1"/>
  <c r="N115" i="1"/>
  <c r="DJ14" i="6"/>
  <c r="K67" i="1"/>
  <c r="BN12" i="6" s="1"/>
  <c r="L67" i="1"/>
  <c r="M67" i="1"/>
  <c r="BN3" i="8" s="1"/>
  <c r="N67" i="1"/>
  <c r="AT67" i="1" s="1"/>
  <c r="BN14" i="6"/>
  <c r="GK5" i="8"/>
  <c r="GK3" i="8"/>
  <c r="AT194" i="1"/>
  <c r="EO3" i="8"/>
  <c r="EO2" i="8"/>
  <c r="GA5" i="8"/>
  <c r="AT184" i="1"/>
  <c r="GA3" i="8"/>
  <c r="L28" i="1"/>
  <c r="AA13" i="6" s="1"/>
  <c r="N28" i="1"/>
  <c r="AT28" i="1" s="1"/>
  <c r="M28" i="1"/>
  <c r="AA3" i="8" s="1"/>
  <c r="K28" i="1"/>
  <c r="EL3" i="8"/>
  <c r="AT143" i="1"/>
  <c r="K25" i="1"/>
  <c r="L25" i="1"/>
  <c r="X13" i="6" s="1"/>
  <c r="M25" i="1"/>
  <c r="X3" i="8" s="1"/>
  <c r="N25" i="1"/>
  <c r="AT25" i="1" s="1"/>
  <c r="M44" i="1"/>
  <c r="AQ3" i="8" s="1"/>
  <c r="K44" i="1"/>
  <c r="AQ12" i="6" s="1"/>
  <c r="N44" i="1"/>
  <c r="L44" i="1"/>
  <c r="AQ13" i="6" s="1"/>
  <c r="AT154" i="1"/>
  <c r="EW3" i="8"/>
  <c r="AT197" i="1"/>
  <c r="GN3" i="8"/>
  <c r="L36" i="1"/>
  <c r="AI13" i="6" s="1"/>
  <c r="M36" i="1"/>
  <c r="AI3" i="8" s="1"/>
  <c r="N36" i="1"/>
  <c r="AI10" i="6" s="1"/>
  <c r="K36" i="1"/>
  <c r="AI12" i="6" s="1"/>
  <c r="AI14" i="6"/>
  <c r="K127" i="1"/>
  <c r="DV12" i="6" s="1"/>
  <c r="L127" i="1"/>
  <c r="DV13" i="6" s="1"/>
  <c r="M127" i="1"/>
  <c r="DV3" i="8" s="1"/>
  <c r="N127" i="1"/>
  <c r="DV10" i="6" s="1"/>
  <c r="DV14" i="6"/>
  <c r="K19" i="1"/>
  <c r="R4" i="8" s="1"/>
  <c r="L19" i="1"/>
  <c r="R13" i="6" s="1"/>
  <c r="M19" i="1"/>
  <c r="R3" i="8" s="1"/>
  <c r="N19" i="1"/>
  <c r="AT141" i="1"/>
  <c r="EJ3" i="8"/>
  <c r="N129" i="1"/>
  <c r="AT129" i="1" s="1"/>
  <c r="L129" i="1"/>
  <c r="M129" i="1"/>
  <c r="DX3" i="8" s="1"/>
  <c r="K129" i="1"/>
  <c r="DX12" i="6" s="1"/>
  <c r="L40" i="1"/>
  <c r="AM13" i="6" s="1"/>
  <c r="N40" i="1"/>
  <c r="AT40" i="1" s="1"/>
  <c r="K40" i="1"/>
  <c r="AM12" i="6" s="1"/>
  <c r="M40" i="1"/>
  <c r="AM3" i="8" s="1"/>
  <c r="L35" i="1"/>
  <c r="AH13" i="6" s="1"/>
  <c r="K35" i="1"/>
  <c r="AH12" i="6" s="1"/>
  <c r="M35" i="1"/>
  <c r="AH3" i="8" s="1"/>
  <c r="N35" i="1"/>
  <c r="AT35" i="1" s="1"/>
  <c r="GO5" i="8"/>
  <c r="GO3" i="8"/>
  <c r="AT198" i="1"/>
  <c r="K97" i="1"/>
  <c r="CR12" i="6" s="1"/>
  <c r="L97" i="1"/>
  <c r="CR13" i="6" s="1"/>
  <c r="M97" i="1"/>
  <c r="CR3" i="8" s="1"/>
  <c r="N97" i="1"/>
  <c r="K73" i="1"/>
  <c r="BT12" i="6" s="1"/>
  <c r="L73" i="1"/>
  <c r="BT13" i="6" s="1"/>
  <c r="M73" i="1"/>
  <c r="BT3" i="8" s="1"/>
  <c r="N73" i="1"/>
  <c r="AT73" i="1" s="1"/>
  <c r="N111" i="1"/>
  <c r="L111" i="1"/>
  <c r="M111" i="1"/>
  <c r="DF3" i="8" s="1"/>
  <c r="K111" i="1"/>
  <c r="DF12" i="6" s="1"/>
  <c r="DF14" i="6"/>
  <c r="N87" i="1"/>
  <c r="AT87" i="1" s="1"/>
  <c r="L87" i="1"/>
  <c r="CH5" i="8" s="1"/>
  <c r="M87" i="1"/>
  <c r="CH3" i="8" s="1"/>
  <c r="K87" i="1"/>
  <c r="CH12" i="6" s="1"/>
  <c r="CH14" i="6"/>
  <c r="AT178" i="1"/>
  <c r="FU3" i="8"/>
  <c r="N82" i="1"/>
  <c r="CC10" i="6" s="1"/>
  <c r="L82" i="1"/>
  <c r="CC5" i="8" s="1"/>
  <c r="M82" i="1"/>
  <c r="CC3" i="8" s="1"/>
  <c r="K82" i="1"/>
  <c r="CC12" i="6" s="1"/>
  <c r="CC14" i="6"/>
  <c r="N34" i="1"/>
  <c r="AT34" i="1" s="1"/>
  <c r="L34" i="1"/>
  <c r="AG13" i="6" s="1"/>
  <c r="K34" i="1"/>
  <c r="M34" i="1"/>
  <c r="AG3" i="8" s="1"/>
  <c r="N22" i="1"/>
  <c r="AT22" i="1" s="1"/>
  <c r="L22" i="1"/>
  <c r="M22" i="1"/>
  <c r="U3" i="8" s="1"/>
  <c r="K22" i="1"/>
  <c r="U12" i="6" s="1"/>
  <c r="FP4" i="8"/>
  <c r="FP3" i="8"/>
  <c r="EF5" i="8"/>
  <c r="AT137" i="1"/>
  <c r="EF3" i="8"/>
  <c r="L29" i="1"/>
  <c r="AB13" i="6" s="1"/>
  <c r="M29" i="1"/>
  <c r="AB3" i="8" s="1"/>
  <c r="K29" i="1"/>
  <c r="AB4" i="8" s="1"/>
  <c r="N29" i="1"/>
  <c r="AT29" i="1" s="1"/>
  <c r="L108" i="1"/>
  <c r="DC13" i="6" s="1"/>
  <c r="M108" i="1"/>
  <c r="DC3" i="8" s="1"/>
  <c r="K108" i="1"/>
  <c r="DC12" i="6" s="1"/>
  <c r="N108" i="1"/>
  <c r="DC14" i="6"/>
  <c r="FF4" i="8"/>
  <c r="FF2" i="8"/>
  <c r="FF3" i="8"/>
  <c r="K91" i="1"/>
  <c r="CL12" i="6" s="1"/>
  <c r="L91" i="1"/>
  <c r="CL13" i="6" s="1"/>
  <c r="N91" i="1"/>
  <c r="AT91" i="1" s="1"/>
  <c r="M91" i="1"/>
  <c r="CL3" i="8" s="1"/>
  <c r="CL14" i="6"/>
  <c r="L74" i="1"/>
  <c r="M74" i="1"/>
  <c r="BU3" i="8" s="1"/>
  <c r="K74" i="1"/>
  <c r="BU12" i="6" s="1"/>
  <c r="N74" i="1"/>
  <c r="AT74" i="1" s="1"/>
  <c r="BU14" i="6"/>
  <c r="L26" i="1"/>
  <c r="Y13" i="6" s="1"/>
  <c r="M26" i="1"/>
  <c r="Y3" i="8" s="1"/>
  <c r="K26" i="1"/>
  <c r="Y12" i="6" s="1"/>
  <c r="N26" i="1"/>
  <c r="AT26" i="1" s="1"/>
  <c r="L122" i="1"/>
  <c r="DQ13" i="6" s="1"/>
  <c r="M122" i="1"/>
  <c r="DQ3" i="8" s="1"/>
  <c r="K122" i="1"/>
  <c r="DQ12" i="6" s="1"/>
  <c r="N122" i="1"/>
  <c r="DQ14" i="6"/>
  <c r="AT189" i="1"/>
  <c r="GF3" i="8"/>
  <c r="AT153" i="1"/>
  <c r="EV3" i="8"/>
  <c r="N105" i="1"/>
  <c r="CZ10" i="6" s="1"/>
  <c r="L105" i="1"/>
  <c r="CZ13" i="6" s="1"/>
  <c r="M105" i="1"/>
  <c r="CZ3" i="8" s="1"/>
  <c r="K105" i="1"/>
  <c r="CZ12" i="6" s="1"/>
  <c r="N45" i="1"/>
  <c r="AT45" i="1" s="1"/>
  <c r="L45" i="1"/>
  <c r="M45" i="1"/>
  <c r="AR3" i="8" s="1"/>
  <c r="K45" i="1"/>
  <c r="AR12" i="6" s="1"/>
  <c r="AT160" i="1"/>
  <c r="FC3" i="8"/>
  <c r="FV3" i="8"/>
  <c r="AT179" i="1"/>
  <c r="EX3" i="8"/>
  <c r="AT155" i="1"/>
  <c r="DZ3" i="8"/>
  <c r="AT131" i="1"/>
  <c r="L66" i="1"/>
  <c r="BM13" i="6" s="1"/>
  <c r="K66" i="1"/>
  <c r="BM12" i="6" s="1"/>
  <c r="M66" i="1"/>
  <c r="BM3" i="8" s="1"/>
  <c r="N66" i="1"/>
  <c r="BM10" i="6" s="1"/>
  <c r="L18" i="1"/>
  <c r="Q13" i="6" s="1"/>
  <c r="K18" i="1"/>
  <c r="N18" i="1"/>
  <c r="AT18" i="1" s="1"/>
  <c r="M18" i="1"/>
  <c r="Q3" i="8" s="1"/>
  <c r="L6" i="1"/>
  <c r="E13" i="6" s="1"/>
  <c r="K6" i="1"/>
  <c r="E12" i="6" s="1"/>
  <c r="M6" i="1"/>
  <c r="E3" i="8" s="1"/>
  <c r="N6" i="1"/>
  <c r="FG3" i="8"/>
  <c r="AT135" i="1"/>
  <c r="ED3" i="8"/>
  <c r="N130" i="1"/>
  <c r="AT130" i="1" s="1"/>
  <c r="L130" i="1"/>
  <c r="DY13" i="6" s="1"/>
  <c r="M130" i="1"/>
  <c r="DY3" i="8" s="1"/>
  <c r="K130" i="1"/>
  <c r="DY12" i="6" s="1"/>
  <c r="DY14" i="6"/>
  <c r="N118" i="1"/>
  <c r="AT118" i="1" s="1"/>
  <c r="L118" i="1"/>
  <c r="DM13" i="6" s="1"/>
  <c r="M118" i="1"/>
  <c r="DM3" i="8" s="1"/>
  <c r="K118" i="1"/>
  <c r="DM14" i="6"/>
  <c r="EY4" i="8"/>
  <c r="EY5" i="8"/>
  <c r="EY3" i="8"/>
  <c r="AT144" i="1"/>
  <c r="EM3" i="8"/>
  <c r="L14" i="1"/>
  <c r="M14" i="1"/>
  <c r="M3" i="8" s="1"/>
  <c r="K14" i="1"/>
  <c r="M12" i="6" s="1"/>
  <c r="N14" i="1"/>
  <c r="AT14" i="1" s="1"/>
  <c r="L110" i="1"/>
  <c r="DE13" i="6" s="1"/>
  <c r="M110" i="1"/>
  <c r="DE3" i="8" s="1"/>
  <c r="K110" i="1"/>
  <c r="N110" i="1"/>
  <c r="DE10" i="6" s="1"/>
  <c r="DE14" i="6"/>
  <c r="L107" i="1"/>
  <c r="M107" i="1"/>
  <c r="DB3" i="8" s="1"/>
  <c r="K107" i="1"/>
  <c r="DB12" i="6" s="1"/>
  <c r="N107" i="1"/>
  <c r="DB14" i="6"/>
  <c r="L47" i="1"/>
  <c r="AT13" i="6" s="1"/>
  <c r="M47" i="1"/>
  <c r="AT3" i="8" s="1"/>
  <c r="K47" i="1"/>
  <c r="AT12" i="6" s="1"/>
  <c r="N47" i="1"/>
  <c r="AT47" i="1" s="1"/>
  <c r="AT14" i="6"/>
  <c r="L102" i="1"/>
  <c r="CW13" i="6" s="1"/>
  <c r="K102" i="1"/>
  <c r="CW12" i="6" s="1"/>
  <c r="N102" i="1"/>
  <c r="M102" i="1"/>
  <c r="CW3" i="8" s="1"/>
  <c r="K85" i="1"/>
  <c r="CF12" i="6" s="1"/>
  <c r="L85" i="1"/>
  <c r="M85" i="1"/>
  <c r="CF3" i="8" s="1"/>
  <c r="N85" i="1"/>
  <c r="AT85" i="1" s="1"/>
  <c r="CF14" i="6"/>
  <c r="K13" i="1"/>
  <c r="L12" i="6" s="1"/>
  <c r="L13" i="1"/>
  <c r="L13" i="6" s="1"/>
  <c r="M13" i="1"/>
  <c r="L3" i="8" s="1"/>
  <c r="N13" i="1"/>
  <c r="AT13" i="1" s="1"/>
  <c r="EU3" i="8"/>
  <c r="AT152" i="1"/>
  <c r="M116" i="1"/>
  <c r="DK3" i="8" s="1"/>
  <c r="K116" i="1"/>
  <c r="DK4" i="8" s="1"/>
  <c r="N116" i="1"/>
  <c r="DK10" i="6" s="1"/>
  <c r="L116" i="1"/>
  <c r="DK5" i="8" s="1"/>
  <c r="M104" i="1"/>
  <c r="CY3" i="8" s="1"/>
  <c r="K104" i="1"/>
  <c r="CY12" i="6" s="1"/>
  <c r="N104" i="1"/>
  <c r="L104" i="1"/>
  <c r="CY13" i="6" s="1"/>
  <c r="M56" i="1"/>
  <c r="BC3" i="8" s="1"/>
  <c r="K56" i="1"/>
  <c r="N56" i="1"/>
  <c r="BC2" i="8" s="1"/>
  <c r="L56" i="1"/>
  <c r="BC13" i="6" s="1"/>
  <c r="L27" i="1"/>
  <c r="M27" i="1"/>
  <c r="Z3" i="8" s="1"/>
  <c r="K27" i="1"/>
  <c r="Z12" i="6" s="1"/>
  <c r="N27" i="1"/>
  <c r="AT27" i="1" s="1"/>
  <c r="L96" i="1"/>
  <c r="CQ13" i="6" s="1"/>
  <c r="K96" i="1"/>
  <c r="CQ12" i="6" s="1"/>
  <c r="N96" i="1"/>
  <c r="M96" i="1"/>
  <c r="CQ3" i="8" s="1"/>
  <c r="CQ14" i="6"/>
  <c r="L48" i="1"/>
  <c r="N48" i="1"/>
  <c r="AT48" i="1" s="1"/>
  <c r="M48" i="1"/>
  <c r="AU3" i="8" s="1"/>
  <c r="K48" i="1"/>
  <c r="AU14" i="6"/>
  <c r="K79" i="1"/>
  <c r="BZ12" i="6" s="1"/>
  <c r="L79" i="1"/>
  <c r="BZ5" i="8" s="1"/>
  <c r="N79" i="1"/>
  <c r="AT79" i="1" s="1"/>
  <c r="M79" i="1"/>
  <c r="BZ3" i="8" s="1"/>
  <c r="BZ14" i="6"/>
  <c r="FM3" i="8"/>
  <c r="AT170" i="1"/>
  <c r="AT196" i="1"/>
  <c r="GM3" i="8"/>
  <c r="L52" i="1"/>
  <c r="AY13" i="6" s="1"/>
  <c r="N52" i="1"/>
  <c r="AT52" i="1" s="1"/>
  <c r="K52" i="1"/>
  <c r="M52" i="1"/>
  <c r="AY3" i="8" s="1"/>
  <c r="L95" i="1"/>
  <c r="CP5" i="8" s="1"/>
  <c r="N95" i="1"/>
  <c r="AT95" i="1" s="1"/>
  <c r="K95" i="1"/>
  <c r="CP12" i="6" s="1"/>
  <c r="M95" i="1"/>
  <c r="CP3" i="8" s="1"/>
  <c r="CP14" i="6"/>
  <c r="L114" i="1"/>
  <c r="DI13" i="6" s="1"/>
  <c r="K114" i="1"/>
  <c r="DI4" i="8" s="1"/>
  <c r="N114" i="1"/>
  <c r="DI2" i="8" s="1"/>
  <c r="M114" i="1"/>
  <c r="DI3" i="8" s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AT94" i="1" s="1"/>
  <c r="L94" i="1"/>
  <c r="CO13" i="6" s="1"/>
  <c r="K94" i="1"/>
  <c r="CO4" i="8" s="1"/>
  <c r="M94" i="1"/>
  <c r="CO3" i="8" s="1"/>
  <c r="CO14" i="6"/>
  <c r="N46" i="1"/>
  <c r="L46" i="1"/>
  <c r="AS13" i="6" s="1"/>
  <c r="M46" i="1"/>
  <c r="AS3" i="8" s="1"/>
  <c r="K46" i="1"/>
  <c r="L41" i="1"/>
  <c r="AN13" i="6" s="1"/>
  <c r="N41" i="1"/>
  <c r="AT41" i="1" s="1"/>
  <c r="M41" i="1"/>
  <c r="AN3" i="8" s="1"/>
  <c r="K41" i="1"/>
  <c r="AN12" i="6" s="1"/>
  <c r="K103" i="1"/>
  <c r="CX4" i="8" s="1"/>
  <c r="L103" i="1"/>
  <c r="CX5" i="8" s="1"/>
  <c r="N103" i="1"/>
  <c r="AT103" i="1" s="1"/>
  <c r="M103" i="1"/>
  <c r="CX3" i="8" s="1"/>
  <c r="CX14" i="6"/>
  <c r="L38" i="1"/>
  <c r="AK13" i="6" s="1"/>
  <c r="M38" i="1"/>
  <c r="AK3" i="8" s="1"/>
  <c r="K38" i="1"/>
  <c r="N38" i="1"/>
  <c r="AT38" i="1" s="1"/>
  <c r="N57" i="1"/>
  <c r="AT57" i="1" s="1"/>
  <c r="L57" i="1"/>
  <c r="M57" i="1"/>
  <c r="BD3" i="8" s="1"/>
  <c r="K57" i="1"/>
  <c r="BD4" i="8" s="1"/>
  <c r="N9" i="1"/>
  <c r="AT9" i="1" s="1"/>
  <c r="L9" i="1"/>
  <c r="H5" i="8" s="1"/>
  <c r="M9" i="1"/>
  <c r="H3" i="8" s="1"/>
  <c r="K9" i="1"/>
  <c r="AT172" i="1"/>
  <c r="FO3" i="8"/>
  <c r="L124" i="1"/>
  <c r="DS5" i="8" s="1"/>
  <c r="N124" i="1"/>
  <c r="AT124" i="1" s="1"/>
  <c r="M124" i="1"/>
  <c r="DS3" i="8" s="1"/>
  <c r="K124" i="1"/>
  <c r="DS12" i="6" s="1"/>
  <c r="L126" i="1"/>
  <c r="DU13" i="6" s="1"/>
  <c r="K126" i="1"/>
  <c r="DU12" i="6" s="1"/>
  <c r="N126" i="1"/>
  <c r="DU10" i="6" s="1"/>
  <c r="M126" i="1"/>
  <c r="DU3" i="8" s="1"/>
  <c r="L78" i="1"/>
  <c r="BY13" i="6" s="1"/>
  <c r="K78" i="1"/>
  <c r="BY4" i="8" s="1"/>
  <c r="M78" i="1"/>
  <c r="BY3" i="8" s="1"/>
  <c r="N78" i="1"/>
  <c r="AT78" i="1" s="1"/>
  <c r="K37" i="1"/>
  <c r="AJ12" i="6" s="1"/>
  <c r="L37" i="1"/>
  <c r="M37" i="1"/>
  <c r="AJ3" i="8" s="1"/>
  <c r="N37" i="1"/>
  <c r="AT37" i="1" s="1"/>
  <c r="AJ14" i="6"/>
  <c r="K121" i="1"/>
  <c r="DP12" i="6" s="1"/>
  <c r="L121" i="1"/>
  <c r="DP13" i="6" s="1"/>
  <c r="M121" i="1"/>
  <c r="DP3" i="8" s="1"/>
  <c r="N121" i="1"/>
  <c r="DP10" i="6" s="1"/>
  <c r="M128" i="1"/>
  <c r="DW3" i="8" s="1"/>
  <c r="K128" i="1"/>
  <c r="N128" i="1"/>
  <c r="DW10" i="6" s="1"/>
  <c r="L128" i="1"/>
  <c r="DW13" i="6" s="1"/>
  <c r="M8" i="1"/>
  <c r="G3" i="8" s="1"/>
  <c r="K8" i="1"/>
  <c r="G12" i="6" s="1"/>
  <c r="L8" i="1"/>
  <c r="G13" i="6" s="1"/>
  <c r="N8" i="1"/>
  <c r="AT8" i="1" s="1"/>
  <c r="N39" i="1"/>
  <c r="AT39" i="1" s="1"/>
  <c r="L39" i="1"/>
  <c r="AL13" i="6" s="1"/>
  <c r="M39" i="1"/>
  <c r="AL3" i="8" s="1"/>
  <c r="K39" i="1"/>
  <c r="AL12" i="6" s="1"/>
  <c r="L101" i="1"/>
  <c r="CV13" i="6" s="1"/>
  <c r="K101" i="1"/>
  <c r="N101" i="1"/>
  <c r="AT101" i="1" s="1"/>
  <c r="M101" i="1"/>
  <c r="CV3" i="8" s="1"/>
  <c r="L5" i="1"/>
  <c r="M5" i="1"/>
  <c r="D3" i="8" s="1"/>
  <c r="K5" i="1"/>
  <c r="D4" i="8" s="1"/>
  <c r="N5" i="1"/>
  <c r="BA5" i="1" s="1"/>
  <c r="ET3" i="8"/>
  <c r="AT151" i="1"/>
  <c r="K43" i="1"/>
  <c r="L43" i="1"/>
  <c r="AP13" i="6" s="1"/>
  <c r="M43" i="1"/>
  <c r="AP3" i="8" s="1"/>
  <c r="N43" i="1"/>
  <c r="AP14" i="6"/>
  <c r="N21" i="1"/>
  <c r="AT21" i="1" s="1"/>
  <c r="L21" i="1"/>
  <c r="T5" i="8" s="1"/>
  <c r="M21" i="1"/>
  <c r="T3" i="8" s="1"/>
  <c r="K21" i="1"/>
  <c r="T12" i="6" s="1"/>
  <c r="GH3" i="8"/>
  <c r="AT167" i="1"/>
  <c r="FJ3" i="8"/>
  <c r="L59" i="1"/>
  <c r="BF13" i="6" s="1"/>
  <c r="M59" i="1"/>
  <c r="BF3" i="8" s="1"/>
  <c r="K59" i="1"/>
  <c r="N59" i="1"/>
  <c r="BF14" i="6"/>
  <c r="L23" i="1"/>
  <c r="K23" i="1"/>
  <c r="V12" i="6" s="1"/>
  <c r="N23" i="1"/>
  <c r="AT23" i="1" s="1"/>
  <c r="M23" i="1"/>
  <c r="V3" i="8" s="1"/>
  <c r="AT162" i="1"/>
  <c r="FE3" i="8"/>
  <c r="M68" i="1"/>
  <c r="BO3" i="8" s="1"/>
  <c r="K68" i="1"/>
  <c r="N68" i="1"/>
  <c r="AT68" i="1" s="1"/>
  <c r="L68" i="1"/>
  <c r="BO13" i="6" s="1"/>
  <c r="L60" i="1"/>
  <c r="M60" i="1"/>
  <c r="BG3" i="8" s="1"/>
  <c r="K60" i="1"/>
  <c r="BG12" i="6" s="1"/>
  <c r="N60" i="1"/>
  <c r="AT60" i="1" s="1"/>
  <c r="BG14" i="6"/>
  <c r="EH3" i="8"/>
  <c r="AT139" i="1"/>
  <c r="L112" i="1"/>
  <c r="DG13" i="6" s="1"/>
  <c r="N112" i="1"/>
  <c r="AT112" i="1" s="1"/>
  <c r="M112" i="1"/>
  <c r="DG3" i="8" s="1"/>
  <c r="K112" i="1"/>
  <c r="DG4" i="8" s="1"/>
  <c r="L64" i="1"/>
  <c r="BK13" i="6" s="1"/>
  <c r="N64" i="1"/>
  <c r="K64" i="1"/>
  <c r="BK12" i="6" s="1"/>
  <c r="M64" i="1"/>
  <c r="BK3" i="8" s="1"/>
  <c r="L11" i="1"/>
  <c r="J13" i="6" s="1"/>
  <c r="K11" i="1"/>
  <c r="J12" i="6" s="1"/>
  <c r="N11" i="1"/>
  <c r="AT11" i="1" s="1"/>
  <c r="M11" i="1"/>
  <c r="J3" i="8" s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C1" i="6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L1" i="6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BG1" i="6"/>
  <c r="AY60" i="1"/>
  <c r="AX60" i="1"/>
  <c r="BD60" i="1"/>
  <c r="AW60" i="1"/>
  <c r="AV60" i="1"/>
  <c r="AU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CL1" i="6"/>
  <c r="AW91" i="1"/>
  <c r="AU91" i="1"/>
  <c r="BD91" i="1"/>
  <c r="AZ91" i="1"/>
  <c r="BC91" i="1"/>
  <c r="BB91" i="1"/>
  <c r="BA91" i="1"/>
  <c r="AV91" i="1"/>
  <c r="AY91" i="1"/>
  <c r="AX91" i="1"/>
  <c r="R1" i="6"/>
  <c r="BA19" i="1"/>
  <c r="AZ19" i="1"/>
  <c r="AU19" i="1"/>
  <c r="AV19" i="1"/>
  <c r="AT19" i="1"/>
  <c r="BD19" i="1"/>
  <c r="BC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CG1" i="6"/>
  <c r="BD86" i="1"/>
  <c r="BB86" i="1"/>
  <c r="AY86" i="1"/>
  <c r="AX86" i="1"/>
  <c r="AW86" i="1"/>
  <c r="AU86" i="1"/>
  <c r="BC86" i="1"/>
  <c r="AV86" i="1"/>
  <c r="BA86" i="1"/>
  <c r="AZ86" i="1"/>
  <c r="M1" i="6"/>
  <c r="AV14" i="1"/>
  <c r="AU14" i="1"/>
  <c r="BB14" i="1"/>
  <c r="BC14" i="1"/>
  <c r="BA14" i="1"/>
  <c r="AZ14" i="1"/>
  <c r="AY14" i="1"/>
  <c r="AX14" i="1"/>
  <c r="AW14" i="1"/>
  <c r="BD14" i="1"/>
  <c r="AX153" i="1"/>
  <c r="AW153" i="1"/>
  <c r="BD153" i="1"/>
  <c r="AY153" i="1"/>
  <c r="AU153" i="1"/>
  <c r="AV153" i="1"/>
  <c r="BC153" i="1"/>
  <c r="BB153" i="1"/>
  <c r="AZ153" i="1"/>
  <c r="BA153" i="1"/>
  <c r="CB1" i="6"/>
  <c r="AY81" i="1"/>
  <c r="AW81" i="1"/>
  <c r="BD81" i="1"/>
  <c r="AX81" i="1"/>
  <c r="AZ81" i="1"/>
  <c r="AV81" i="1"/>
  <c r="AU81" i="1"/>
  <c r="BC81" i="1"/>
  <c r="BB81" i="1"/>
  <c r="BA81" i="1"/>
  <c r="AF1" i="6"/>
  <c r="AV33" i="1"/>
  <c r="BC33" i="1"/>
  <c r="BB33" i="1"/>
  <c r="BA33" i="1"/>
  <c r="AW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DS1" i="6"/>
  <c r="BD124" i="1"/>
  <c r="AY124" i="1"/>
  <c r="AW124" i="1"/>
  <c r="AU124" i="1"/>
  <c r="BC124" i="1"/>
  <c r="AV124" i="1"/>
  <c r="BA124" i="1"/>
  <c r="AZ124" i="1"/>
  <c r="AX124" i="1"/>
  <c r="BB124" i="1"/>
  <c r="AY1" i="6"/>
  <c r="BC52" i="1"/>
  <c r="AX52" i="1"/>
  <c r="AW52" i="1"/>
  <c r="AV52" i="1"/>
  <c r="BD52" i="1"/>
  <c r="BB52" i="1"/>
  <c r="BA52" i="1"/>
  <c r="AZ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CP1" i="6"/>
  <c r="BA95" i="1"/>
  <c r="AY95" i="1"/>
  <c r="AV95" i="1"/>
  <c r="AU95" i="1"/>
  <c r="BD95" i="1"/>
  <c r="BC95" i="1"/>
  <c r="BB95" i="1"/>
  <c r="AZ95" i="1"/>
  <c r="AX95" i="1"/>
  <c r="AW95" i="1"/>
  <c r="V1" i="6"/>
  <c r="BD23" i="1"/>
  <c r="AY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DP1" i="6"/>
  <c r="BB121" i="1"/>
  <c r="BA121" i="1"/>
  <c r="AV121" i="1"/>
  <c r="AX121" i="1"/>
  <c r="AU121" i="1"/>
  <c r="AW121" i="1"/>
  <c r="BD121" i="1"/>
  <c r="BC121" i="1"/>
  <c r="AZ121" i="1"/>
  <c r="AY121" i="1"/>
  <c r="AV1" i="6"/>
  <c r="AZ49" i="1"/>
  <c r="AU49" i="1"/>
  <c r="BA49" i="1"/>
  <c r="AV49" i="1"/>
  <c r="BD49" i="1"/>
  <c r="BC49" i="1"/>
  <c r="BB49" i="1"/>
  <c r="AY49" i="1"/>
  <c r="AX49" i="1"/>
  <c r="AW49" i="1"/>
  <c r="AL1" i="6"/>
  <c r="BB3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CM1" i="6"/>
  <c r="AX92" i="1"/>
  <c r="AV92" i="1"/>
  <c r="AW92" i="1"/>
  <c r="AU92" i="1"/>
  <c r="BD92" i="1"/>
  <c r="BC92" i="1"/>
  <c r="BB92" i="1"/>
  <c r="BA92" i="1"/>
  <c r="AZ92" i="1"/>
  <c r="AT92" i="1"/>
  <c r="AY92" i="1"/>
  <c r="BD190" i="1"/>
  <c r="AY190" i="1"/>
  <c r="AX190" i="1"/>
  <c r="AW190" i="1"/>
  <c r="BC190" i="1"/>
  <c r="BB190" i="1"/>
  <c r="BA190" i="1"/>
  <c r="AZ190" i="1"/>
  <c r="AV190" i="1"/>
  <c r="AU190" i="1"/>
  <c r="DY1" i="6"/>
  <c r="AY130" i="1"/>
  <c r="AX130" i="1"/>
  <c r="AU130" i="1"/>
  <c r="BD130" i="1"/>
  <c r="BC130" i="1"/>
  <c r="BB130" i="1"/>
  <c r="BA130" i="1"/>
  <c r="AZ130" i="1"/>
  <c r="AV130" i="1"/>
  <c r="AW130" i="1"/>
  <c r="BQ1" i="6"/>
  <c r="AW70" i="1"/>
  <c r="AV70" i="1"/>
  <c r="BC70" i="1"/>
  <c r="AZ70" i="1"/>
  <c r="AY70" i="1"/>
  <c r="AX70" i="1"/>
  <c r="BD70" i="1"/>
  <c r="BB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DT1" i="6"/>
  <c r="AT125" i="1"/>
  <c r="AZ125" i="1"/>
  <c r="BB125" i="1"/>
  <c r="AY125" i="1"/>
  <c r="AV125" i="1"/>
  <c r="AU125" i="1"/>
  <c r="BD125" i="1"/>
  <c r="BC125" i="1"/>
  <c r="BA125" i="1"/>
  <c r="AX125" i="1"/>
  <c r="AW125" i="1"/>
  <c r="AZ1" i="6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DO1" i="6"/>
  <c r="BA120" i="1"/>
  <c r="AZ120" i="1"/>
  <c r="AU120" i="1"/>
  <c r="BC120" i="1"/>
  <c r="AW120" i="1"/>
  <c r="BD120" i="1"/>
  <c r="BB120" i="1"/>
  <c r="AY120" i="1"/>
  <c r="AX120" i="1"/>
  <c r="AV120" i="1"/>
  <c r="AT120" i="1"/>
  <c r="AU1" i="6"/>
  <c r="AY48" i="1"/>
  <c r="BD48" i="1"/>
  <c r="AZ48" i="1"/>
  <c r="BC48" i="1"/>
  <c r="BB48" i="1"/>
  <c r="BA48" i="1"/>
  <c r="AX48" i="1"/>
  <c r="AW48" i="1"/>
  <c r="AV48" i="1"/>
  <c r="AU48" i="1"/>
  <c r="DR1" i="6"/>
  <c r="BD123" i="1"/>
  <c r="BC123" i="1"/>
  <c r="AX123" i="1"/>
  <c r="BA123" i="1"/>
  <c r="AV123" i="1"/>
  <c r="AU123" i="1"/>
  <c r="BB123" i="1"/>
  <c r="AZ123" i="1"/>
  <c r="AY123" i="1"/>
  <c r="AW123" i="1"/>
  <c r="AV151" i="1"/>
  <c r="AU151" i="1"/>
  <c r="BB151" i="1"/>
  <c r="BD151" i="1"/>
  <c r="BA151" i="1"/>
  <c r="AX151" i="1"/>
  <c r="AW151" i="1"/>
  <c r="BC151" i="1"/>
  <c r="AZ151" i="1"/>
  <c r="AY151" i="1"/>
  <c r="BZ1" i="6"/>
  <c r="AW79" i="1"/>
  <c r="AU79" i="1"/>
  <c r="BD79" i="1"/>
  <c r="AV79" i="1"/>
  <c r="BC79" i="1"/>
  <c r="AZ79" i="1"/>
  <c r="AY79" i="1"/>
  <c r="AX79" i="1"/>
  <c r="BB79" i="1"/>
  <c r="BA79" i="1"/>
  <c r="F1" i="6"/>
  <c r="BA7" i="1"/>
  <c r="AU7" i="1"/>
  <c r="AY7" i="1"/>
  <c r="AX7" i="1"/>
  <c r="AW7" i="1"/>
  <c r="AV7" i="1"/>
  <c r="BD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U1" i="6"/>
  <c r="BA74" i="1"/>
  <c r="AZ74" i="1"/>
  <c r="AU74" i="1"/>
  <c r="BD74" i="1"/>
  <c r="BC74" i="1"/>
  <c r="BB74" i="1"/>
  <c r="AV74" i="1"/>
  <c r="AY74" i="1"/>
  <c r="AX74" i="1"/>
  <c r="AW74" i="1"/>
  <c r="Q1" i="6"/>
  <c r="AZ18" i="1"/>
  <c r="AY18" i="1"/>
  <c r="BD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DG1" i="6"/>
  <c r="BD112" i="1"/>
  <c r="AY112" i="1"/>
  <c r="BA112" i="1"/>
  <c r="AX112" i="1"/>
  <c r="AU112" i="1"/>
  <c r="AZ112" i="1"/>
  <c r="BC112" i="1"/>
  <c r="BB112" i="1"/>
  <c r="AW112" i="1"/>
  <c r="AV112" i="1"/>
  <c r="AM1" i="6"/>
  <c r="BC40" i="1"/>
  <c r="AX40" i="1"/>
  <c r="AW40" i="1"/>
  <c r="AV40" i="1"/>
  <c r="BD40" i="1"/>
  <c r="BB40" i="1"/>
  <c r="BA40" i="1"/>
  <c r="AZ40" i="1"/>
  <c r="AY40" i="1"/>
  <c r="AU40" i="1"/>
  <c r="AZ155" i="1"/>
  <c r="AY155" i="1"/>
  <c r="BB155" i="1"/>
  <c r="BD155" i="1"/>
  <c r="AV155" i="1"/>
  <c r="BA155" i="1"/>
  <c r="AX155" i="1"/>
  <c r="AW155" i="1"/>
  <c r="AU155" i="1"/>
  <c r="BC155" i="1"/>
  <c r="CD1" i="6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V11" i="1"/>
  <c r="AU11" i="1"/>
  <c r="AU181" i="1"/>
  <c r="BB181" i="1"/>
  <c r="BA181" i="1"/>
  <c r="AZ181" i="1"/>
  <c r="AV181" i="1"/>
  <c r="BC181" i="1"/>
  <c r="BD181" i="1"/>
  <c r="AY181" i="1"/>
  <c r="AX181" i="1"/>
  <c r="AW181" i="1"/>
  <c r="DD1" i="6"/>
  <c r="BC109" i="1"/>
  <c r="BA109" i="1"/>
  <c r="AX109" i="1"/>
  <c r="BB109" i="1"/>
  <c r="AZ109" i="1"/>
  <c r="AW109" i="1"/>
  <c r="AV109" i="1"/>
  <c r="AU109" i="1"/>
  <c r="AY109" i="1"/>
  <c r="BD109" i="1"/>
  <c r="AJ1" i="6"/>
  <c r="AZ37" i="1"/>
  <c r="AU37" i="1"/>
  <c r="BA37" i="1"/>
  <c r="BC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Z118" i="1"/>
  <c r="AV118" i="1"/>
  <c r="AW118" i="1"/>
  <c r="BD118" i="1"/>
  <c r="BC118" i="1"/>
  <c r="BB118" i="1"/>
  <c r="BA118" i="1"/>
  <c r="AU118" i="1"/>
  <c r="BE1" i="6"/>
  <c r="AW58" i="1"/>
  <c r="AV58" i="1"/>
  <c r="BC58" i="1"/>
  <c r="BD58" i="1"/>
  <c r="BB58" i="1"/>
  <c r="BA58" i="1"/>
  <c r="AU58" i="1"/>
  <c r="AZ58" i="1"/>
  <c r="AY58" i="1"/>
  <c r="AX58" i="1"/>
  <c r="BP1" i="6"/>
  <c r="AV69" i="1"/>
  <c r="AU69" i="1"/>
  <c r="BB69" i="1"/>
  <c r="BA69" i="1"/>
  <c r="BC69" i="1"/>
  <c r="AZ69" i="1"/>
  <c r="AY69" i="1"/>
  <c r="AX69" i="1"/>
  <c r="AW69" i="1"/>
  <c r="BD69" i="1"/>
  <c r="T1" i="6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CK1" i="6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CA1" i="6"/>
  <c r="AX80" i="1"/>
  <c r="AV80" i="1"/>
  <c r="BA80" i="1"/>
  <c r="AZ80" i="1"/>
  <c r="AW80" i="1"/>
  <c r="AY80" i="1"/>
  <c r="BD80" i="1"/>
  <c r="BC80" i="1"/>
  <c r="BB80" i="1"/>
  <c r="AU80" i="1"/>
  <c r="S1" i="6"/>
  <c r="BB20" i="1"/>
  <c r="BA20" i="1"/>
  <c r="AV20" i="1"/>
  <c r="AZ20" i="1"/>
  <c r="AY20" i="1"/>
  <c r="AX20" i="1"/>
  <c r="AW20" i="1"/>
  <c r="AU20" i="1"/>
  <c r="BD20" i="1"/>
  <c r="BC20" i="1"/>
  <c r="BA1" i="6"/>
  <c r="BD54" i="1"/>
  <c r="AZ54" i="1"/>
  <c r="AY54" i="1"/>
  <c r="AX54" i="1"/>
  <c r="AT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DH1" i="6"/>
  <c r="AZ113" i="1"/>
  <c r="BC113" i="1"/>
  <c r="AY113" i="1"/>
  <c r="AX113" i="1"/>
  <c r="AW113" i="1"/>
  <c r="BD113" i="1"/>
  <c r="BB113" i="1"/>
  <c r="BA113" i="1"/>
  <c r="AV113" i="1"/>
  <c r="AU113" i="1"/>
  <c r="AN1" i="6"/>
  <c r="BD41" i="1"/>
  <c r="AY41" i="1"/>
  <c r="AX41" i="1"/>
  <c r="AW41" i="1"/>
  <c r="BA41" i="1"/>
  <c r="AZ41" i="1"/>
  <c r="AV41" i="1"/>
  <c r="AU41" i="1"/>
  <c r="BC41" i="1"/>
  <c r="BB41" i="1"/>
  <c r="BA180" i="1"/>
  <c r="AZ180" i="1"/>
  <c r="AY180" i="1"/>
  <c r="AU180" i="1"/>
  <c r="BB180" i="1"/>
  <c r="AW180" i="1"/>
  <c r="BD180" i="1"/>
  <c r="BC180" i="1"/>
  <c r="AX180" i="1"/>
  <c r="AV180" i="1"/>
  <c r="DC1" i="6"/>
  <c r="BB108" i="1"/>
  <c r="AZ108" i="1"/>
  <c r="AW108" i="1"/>
  <c r="AV108" i="1"/>
  <c r="AU108" i="1"/>
  <c r="BD108" i="1"/>
  <c r="BC108" i="1"/>
  <c r="BA108" i="1"/>
  <c r="AY108" i="1"/>
  <c r="AX108" i="1"/>
  <c r="AT108" i="1"/>
  <c r="AI1" i="6"/>
  <c r="AY36" i="1"/>
  <c r="BD36" i="1"/>
  <c r="AZ36" i="1"/>
  <c r="AU36" i="1"/>
  <c r="BC36" i="1"/>
  <c r="BB36" i="1"/>
  <c r="BA36" i="1"/>
  <c r="AX36" i="1"/>
  <c r="AW36" i="1"/>
  <c r="AV36" i="1"/>
  <c r="BJ1" i="6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BN1" i="6"/>
  <c r="AZ67" i="1"/>
  <c r="BA67" i="1"/>
  <c r="AY67" i="1"/>
  <c r="AX67" i="1"/>
  <c r="AV67" i="1"/>
  <c r="AU67" i="1"/>
  <c r="BD67" i="1"/>
  <c r="BC67" i="1"/>
  <c r="BB67" i="1"/>
  <c r="AW67" i="1"/>
  <c r="E1" i="6"/>
  <c r="AZ6" i="1"/>
  <c r="AY6" i="1"/>
  <c r="AT6" i="1"/>
  <c r="AU6" i="1"/>
  <c r="BD6" i="1"/>
  <c r="BC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I1" i="6"/>
  <c r="BA62" i="1"/>
  <c r="AZ62" i="1"/>
  <c r="AU62" i="1"/>
  <c r="AX62" i="1"/>
  <c r="AY62" i="1"/>
  <c r="AV62" i="1"/>
  <c r="BD62" i="1"/>
  <c r="BC62" i="1"/>
  <c r="BB62" i="1"/>
  <c r="AW62" i="1"/>
  <c r="BC201" i="1"/>
  <c r="AX201" i="1"/>
  <c r="AW201" i="1"/>
  <c r="AV201" i="1"/>
  <c r="BD201" i="1"/>
  <c r="AU201" i="1"/>
  <c r="BB201" i="1"/>
  <c r="BA201" i="1"/>
  <c r="AZ201" i="1"/>
  <c r="AY201" i="1"/>
  <c r="DX1" i="6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CU1" i="6"/>
  <c r="BD100" i="1"/>
  <c r="BA100" i="1"/>
  <c r="BC100" i="1"/>
  <c r="AW100" i="1"/>
  <c r="BB100" i="1"/>
  <c r="AZ100" i="1"/>
  <c r="AY100" i="1"/>
  <c r="AX100" i="1"/>
  <c r="AV100" i="1"/>
  <c r="AU100" i="1"/>
  <c r="AA1" i="6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BR1" i="6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CR1" i="6"/>
  <c r="BC97" i="1"/>
  <c r="BA97" i="1"/>
  <c r="AX97" i="1"/>
  <c r="AW97" i="1"/>
  <c r="BB97" i="1"/>
  <c r="AZ97" i="1"/>
  <c r="AY97" i="1"/>
  <c r="AT97" i="1"/>
  <c r="BD97" i="1"/>
  <c r="AV97" i="1"/>
  <c r="AU97" i="1"/>
  <c r="X1" i="6"/>
  <c r="AU25" i="1"/>
  <c r="BA25" i="1"/>
  <c r="BD25" i="1"/>
  <c r="BC25" i="1"/>
  <c r="BB25" i="1"/>
  <c r="AZ25" i="1"/>
  <c r="AY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DA1" i="6"/>
  <c r="AZ106" i="1"/>
  <c r="AX106" i="1"/>
  <c r="AU106" i="1"/>
  <c r="BC106" i="1"/>
  <c r="BB106" i="1"/>
  <c r="BD106" i="1"/>
  <c r="BA106" i="1"/>
  <c r="AY106" i="1"/>
  <c r="AW106" i="1"/>
  <c r="AV106" i="1"/>
  <c r="AS1" i="6"/>
  <c r="AW46" i="1"/>
  <c r="BD46" i="1"/>
  <c r="BC46" i="1"/>
  <c r="BB46" i="1"/>
  <c r="AX46" i="1"/>
  <c r="BA46" i="1"/>
  <c r="AZ46" i="1"/>
  <c r="AY46" i="1"/>
  <c r="AV46" i="1"/>
  <c r="AU46" i="1"/>
  <c r="AT46" i="1"/>
  <c r="CW1" i="6"/>
  <c r="AV102" i="1"/>
  <c r="AT102" i="1"/>
  <c r="BC102" i="1"/>
  <c r="AY102" i="1"/>
  <c r="AX102" i="1"/>
  <c r="BD102" i="1"/>
  <c r="BB102" i="1"/>
  <c r="BA102" i="1"/>
  <c r="AZ102" i="1"/>
  <c r="AW102" i="1"/>
  <c r="AU102" i="1"/>
  <c r="D1" i="6"/>
  <c r="AY5" i="1"/>
  <c r="AX5" i="1"/>
  <c r="BD5" i="1"/>
  <c r="BB5" i="1"/>
  <c r="AZ5" i="1"/>
  <c r="AW5" i="1"/>
  <c r="AV5" i="1"/>
  <c r="AU5" i="1"/>
  <c r="BM1" i="6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Y1" i="6"/>
  <c r="BC78" i="1"/>
  <c r="AY78" i="1"/>
  <c r="AX78" i="1"/>
  <c r="AZ78" i="1"/>
  <c r="BD78" i="1"/>
  <c r="BB78" i="1"/>
  <c r="BA78" i="1"/>
  <c r="AW78" i="1"/>
  <c r="AV78" i="1"/>
  <c r="AU78" i="1"/>
  <c r="DW1" i="6"/>
  <c r="AW128" i="1"/>
  <c r="AV128" i="1"/>
  <c r="BC128" i="1"/>
  <c r="BA128" i="1"/>
  <c r="AY128" i="1"/>
  <c r="BD128" i="1"/>
  <c r="BB128" i="1"/>
  <c r="AZ128" i="1"/>
  <c r="AX128" i="1"/>
  <c r="AU128" i="1"/>
  <c r="BO1" i="6"/>
  <c r="AU68" i="1"/>
  <c r="BA68" i="1"/>
  <c r="AW68" i="1"/>
  <c r="BD68" i="1"/>
  <c r="BC68" i="1"/>
  <c r="AX68" i="1"/>
  <c r="BB68" i="1"/>
  <c r="AZ68" i="1"/>
  <c r="AY68" i="1"/>
  <c r="AV68" i="1"/>
  <c r="G1" i="6"/>
  <c r="BB8" i="1"/>
  <c r="AV8" i="1"/>
  <c r="BD8" i="1"/>
  <c r="BC8" i="1"/>
  <c r="AZ8" i="1"/>
  <c r="AY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AE1" i="6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CV1" i="6"/>
  <c r="AU101" i="1"/>
  <c r="BB101" i="1"/>
  <c r="BA101" i="1"/>
  <c r="AZ101" i="1"/>
  <c r="AY101" i="1"/>
  <c r="AX101" i="1"/>
  <c r="BC101" i="1"/>
  <c r="AW101" i="1"/>
  <c r="AV101" i="1"/>
  <c r="BD101" i="1"/>
  <c r="AB1" i="6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CQ1" i="6"/>
  <c r="BB96" i="1"/>
  <c r="AZ96" i="1"/>
  <c r="AW96" i="1"/>
  <c r="BA96" i="1"/>
  <c r="AY96" i="1"/>
  <c r="BD96" i="1"/>
  <c r="BC96" i="1"/>
  <c r="AX96" i="1"/>
  <c r="AV96" i="1"/>
  <c r="AT96" i="1"/>
  <c r="AU96" i="1"/>
  <c r="W1" i="6"/>
  <c r="AT24" i="1"/>
  <c r="AZ24" i="1"/>
  <c r="BD24" i="1"/>
  <c r="BC24" i="1"/>
  <c r="BB24" i="1"/>
  <c r="BA24" i="1"/>
  <c r="AY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DV1" i="6"/>
  <c r="AV127" i="1"/>
  <c r="AU127" i="1"/>
  <c r="BB127" i="1"/>
  <c r="AW127" i="1"/>
  <c r="BD127" i="1"/>
  <c r="AY127" i="1"/>
  <c r="AX127" i="1"/>
  <c r="BC127" i="1"/>
  <c r="AZ127" i="1"/>
  <c r="BA127" i="1"/>
  <c r="BB1" i="6"/>
  <c r="AZ55" i="1"/>
  <c r="AV55" i="1"/>
  <c r="BD55" i="1"/>
  <c r="BC55" i="1"/>
  <c r="BB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DQ1" i="6"/>
  <c r="BC122" i="1"/>
  <c r="BB122" i="1"/>
  <c r="AW122" i="1"/>
  <c r="BD122" i="1"/>
  <c r="AZ122" i="1"/>
  <c r="AV122" i="1"/>
  <c r="AU122" i="1"/>
  <c r="AT122" i="1"/>
  <c r="BA122" i="1"/>
  <c r="AX122" i="1"/>
  <c r="AY122" i="1"/>
  <c r="AW1" i="6"/>
  <c r="BA50" i="1"/>
  <c r="AV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DL1" i="6"/>
  <c r="AX117" i="1"/>
  <c r="AW117" i="1"/>
  <c r="BD117" i="1"/>
  <c r="BC117" i="1"/>
  <c r="AY117" i="1"/>
  <c r="AV117" i="1"/>
  <c r="BB117" i="1"/>
  <c r="BA117" i="1"/>
  <c r="AU117" i="1"/>
  <c r="AZ117" i="1"/>
  <c r="BD1" i="6"/>
  <c r="AV57" i="1"/>
  <c r="AU57" i="1"/>
  <c r="BB57" i="1"/>
  <c r="AY57" i="1"/>
  <c r="AX57" i="1"/>
  <c r="AW57" i="1"/>
  <c r="BD57" i="1"/>
  <c r="BC57" i="1"/>
  <c r="BA57" i="1"/>
  <c r="AZ57" i="1"/>
  <c r="H1" i="6"/>
  <c r="BC9" i="1"/>
  <c r="BB9" i="1"/>
  <c r="AW9" i="1"/>
  <c r="BD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CI1" i="6"/>
  <c r="AT88" i="1"/>
  <c r="BD88" i="1"/>
  <c r="BA88" i="1"/>
  <c r="AZ88" i="1"/>
  <c r="AV88" i="1"/>
  <c r="AU88" i="1"/>
  <c r="BC88" i="1"/>
  <c r="BB88" i="1"/>
  <c r="AW88" i="1"/>
  <c r="AY88" i="1"/>
  <c r="AX88" i="1"/>
  <c r="O1" i="6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BF1" i="6"/>
  <c r="AX59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CF1" i="6"/>
  <c r="BC85" i="1"/>
  <c r="BA85" i="1"/>
  <c r="AX85" i="1"/>
  <c r="BB85" i="1"/>
  <c r="AW85" i="1"/>
  <c r="AV85" i="1"/>
  <c r="AU85" i="1"/>
  <c r="BD85" i="1"/>
  <c r="AZ85" i="1"/>
  <c r="AY85" i="1"/>
  <c r="L1" i="6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CO1" i="6"/>
  <c r="AZ94" i="1"/>
  <c r="AX94" i="1"/>
  <c r="AU94" i="1"/>
  <c r="AY94" i="1"/>
  <c r="BD94" i="1"/>
  <c r="BC94" i="1"/>
  <c r="BB94" i="1"/>
  <c r="BA94" i="1"/>
  <c r="AW94" i="1"/>
  <c r="AV94" i="1"/>
  <c r="AG1" i="6"/>
  <c r="AW34" i="1"/>
  <c r="BD34" i="1"/>
  <c r="BC34" i="1"/>
  <c r="BB34" i="1"/>
  <c r="AX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C1" i="6"/>
  <c r="AZ30" i="1"/>
  <c r="AY30" i="1"/>
  <c r="BC30" i="1"/>
  <c r="BB30" i="1"/>
  <c r="BA30" i="1"/>
  <c r="AX30" i="1"/>
  <c r="AW30" i="1"/>
  <c r="AV30" i="1"/>
  <c r="AU30" i="1"/>
  <c r="BD30" i="1"/>
  <c r="DK1" i="6"/>
  <c r="AW116" i="1"/>
  <c r="AV116" i="1"/>
  <c r="BC116" i="1"/>
  <c r="BB116" i="1"/>
  <c r="AY116" i="1"/>
  <c r="AX116" i="1"/>
  <c r="BD116" i="1"/>
  <c r="BA116" i="1"/>
  <c r="AZ116" i="1"/>
  <c r="AU116" i="1"/>
  <c r="BC1" i="6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CJ1" i="6"/>
  <c r="AU89" i="1"/>
  <c r="BB89" i="1"/>
  <c r="AX89" i="1"/>
  <c r="AW89" i="1"/>
  <c r="BD89" i="1"/>
  <c r="BC89" i="1"/>
  <c r="BA89" i="1"/>
  <c r="AV89" i="1"/>
  <c r="AT89" i="1"/>
  <c r="AZ89" i="1"/>
  <c r="AY89" i="1"/>
  <c r="P1" i="6"/>
  <c r="AY17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CE1" i="6"/>
  <c r="BB84" i="1"/>
  <c r="AZ84" i="1"/>
  <c r="AW84" i="1"/>
  <c r="BD84" i="1"/>
  <c r="AV84" i="1"/>
  <c r="AU84" i="1"/>
  <c r="AX84" i="1"/>
  <c r="BC84" i="1"/>
  <c r="BA84" i="1"/>
  <c r="AY84" i="1"/>
  <c r="K1" i="6"/>
  <c r="AT12" i="1"/>
  <c r="AZ12" i="1"/>
  <c r="BD12" i="1"/>
  <c r="BC12" i="1"/>
  <c r="BB12" i="1"/>
  <c r="BA12" i="1"/>
  <c r="AY12" i="1"/>
  <c r="AX12" i="1"/>
  <c r="AW12" i="1"/>
  <c r="AV12" i="1"/>
  <c r="AU12" i="1"/>
  <c r="BA187" i="1"/>
  <c r="AV187" i="1"/>
  <c r="AU187" i="1"/>
  <c r="AT187" i="1"/>
  <c r="BB187" i="1"/>
  <c r="BC187" i="1"/>
  <c r="AX187" i="1"/>
  <c r="AW187" i="1"/>
  <c r="BD187" i="1"/>
  <c r="AZ187" i="1"/>
  <c r="AY187" i="1"/>
  <c r="DJ1" i="6"/>
  <c r="AV115" i="1"/>
  <c r="AU115" i="1"/>
  <c r="BB115" i="1"/>
  <c r="AZ115" i="1"/>
  <c r="AX115" i="1"/>
  <c r="AY115" i="1"/>
  <c r="AW115" i="1"/>
  <c r="BD115" i="1"/>
  <c r="BC115" i="1"/>
  <c r="BA115" i="1"/>
  <c r="AT115" i="1"/>
  <c r="AP1" i="6"/>
  <c r="AT43" i="1"/>
  <c r="BA43" i="1"/>
  <c r="AZ43" i="1"/>
  <c r="AY43" i="1"/>
  <c r="AU43" i="1"/>
  <c r="AX43" i="1"/>
  <c r="AW43" i="1"/>
  <c r="AV43" i="1"/>
  <c r="BD43" i="1"/>
  <c r="BC43" i="1"/>
  <c r="BB43" i="1"/>
  <c r="AV182" i="1"/>
  <c r="BC182" i="1"/>
  <c r="BB182" i="1"/>
  <c r="BA182" i="1"/>
  <c r="AW182" i="1"/>
  <c r="AY182" i="1"/>
  <c r="AU182" i="1"/>
  <c r="AX182" i="1"/>
  <c r="AZ182" i="1"/>
  <c r="BD182" i="1"/>
  <c r="DE1" i="6"/>
  <c r="BC110" i="1"/>
  <c r="BB110" i="1"/>
  <c r="AW110" i="1"/>
  <c r="AZ110" i="1"/>
  <c r="AY110" i="1"/>
  <c r="BD110" i="1"/>
  <c r="BA110" i="1"/>
  <c r="AX110" i="1"/>
  <c r="AV110" i="1"/>
  <c r="AU110" i="1"/>
  <c r="AT110" i="1"/>
  <c r="AK1" i="6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CZ1" i="6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W1" i="6"/>
  <c r="BC76" i="1"/>
  <c r="BB76" i="1"/>
  <c r="AW76" i="1"/>
  <c r="AX76" i="1"/>
  <c r="AV76" i="1"/>
  <c r="AU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DN1" i="6"/>
  <c r="AZ119" i="1"/>
  <c r="AY119" i="1"/>
  <c r="BD119" i="1"/>
  <c r="BB119" i="1"/>
  <c r="AW119" i="1"/>
  <c r="AV119" i="1"/>
  <c r="AU119" i="1"/>
  <c r="BA119" i="1"/>
  <c r="AX119" i="1"/>
  <c r="BC119" i="1"/>
  <c r="AT1" i="6"/>
  <c r="AX47" i="1"/>
  <c r="BD47" i="1"/>
  <c r="BC47" i="1"/>
  <c r="AY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BT1" i="6"/>
  <c r="AZ73" i="1"/>
  <c r="AY73" i="1"/>
  <c r="AX73" i="1"/>
  <c r="AW73" i="1"/>
  <c r="AV73" i="1"/>
  <c r="BD73" i="1"/>
  <c r="BC73" i="1"/>
  <c r="BB73" i="1"/>
  <c r="BA73" i="1"/>
  <c r="AU73" i="1"/>
  <c r="CT1" i="6"/>
  <c r="BC99" i="1"/>
  <c r="AZ99" i="1"/>
  <c r="AY99" i="1"/>
  <c r="AX99" i="1"/>
  <c r="BB99" i="1"/>
  <c r="BA99" i="1"/>
  <c r="AW99" i="1"/>
  <c r="AT99" i="1"/>
  <c r="BD99" i="1"/>
  <c r="AV99" i="1"/>
  <c r="AU99" i="1"/>
  <c r="AW3" i="1"/>
  <c r="AV3" i="1"/>
  <c r="BC3" i="1"/>
  <c r="AT3" i="1"/>
  <c r="BB3" i="1"/>
  <c r="BA3" i="1"/>
  <c r="AZ3" i="1"/>
  <c r="AY3" i="1"/>
  <c r="AX3" i="1"/>
  <c r="AR1" i="6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DU1" i="6"/>
  <c r="AU126" i="1"/>
  <c r="BA126" i="1"/>
  <c r="BD126" i="1"/>
  <c r="AZ126" i="1"/>
  <c r="BC126" i="1"/>
  <c r="AV126" i="1"/>
  <c r="BB126" i="1"/>
  <c r="AY126" i="1"/>
  <c r="AX126" i="1"/>
  <c r="AW126" i="1"/>
  <c r="Z1" i="6"/>
  <c r="AW27" i="1"/>
  <c r="AV27" i="1"/>
  <c r="BC27" i="1"/>
  <c r="BD27" i="1"/>
  <c r="BB27" i="1"/>
  <c r="BA27" i="1"/>
  <c r="AZ27" i="1"/>
  <c r="AY27" i="1"/>
  <c r="AX27" i="1"/>
  <c r="AU27" i="1"/>
  <c r="BB164" i="1"/>
  <c r="AW164" i="1"/>
  <c r="AV164" i="1"/>
  <c r="AU164" i="1"/>
  <c r="BC164" i="1"/>
  <c r="BD164" i="1"/>
  <c r="BA164" i="1"/>
  <c r="AZ164" i="1"/>
  <c r="AY164" i="1"/>
  <c r="AX164" i="1"/>
  <c r="AT164" i="1"/>
  <c r="CY1" i="6"/>
  <c r="AX104" i="1"/>
  <c r="AV104" i="1"/>
  <c r="BA104" i="1"/>
  <c r="BD104" i="1"/>
  <c r="BC104" i="1"/>
  <c r="BB104" i="1"/>
  <c r="AZ104" i="1"/>
  <c r="AY104" i="1"/>
  <c r="AW104" i="1"/>
  <c r="AU104" i="1"/>
  <c r="AT104" i="1"/>
  <c r="CC1" i="6"/>
  <c r="AZ82" i="1"/>
  <c r="AX82" i="1"/>
  <c r="AU82" i="1"/>
  <c r="BC82" i="1"/>
  <c r="AW82" i="1"/>
  <c r="AY82" i="1"/>
  <c r="BD82" i="1"/>
  <c r="BB82" i="1"/>
  <c r="BA82" i="1"/>
  <c r="AV82" i="1"/>
  <c r="U1" i="6"/>
  <c r="BD22" i="1"/>
  <c r="BC22" i="1"/>
  <c r="AX22" i="1"/>
  <c r="AU22" i="1"/>
  <c r="BB22" i="1"/>
  <c r="BA22" i="1"/>
  <c r="AZ22" i="1"/>
  <c r="AY22" i="1"/>
  <c r="AW22" i="1"/>
  <c r="AV22" i="1"/>
  <c r="DF1" i="6"/>
  <c r="BD111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X1" i="6"/>
  <c r="BD77" i="1"/>
  <c r="BC77" i="1"/>
  <c r="AX77" i="1"/>
  <c r="BB77" i="1"/>
  <c r="BA77" i="1"/>
  <c r="AZ77" i="1"/>
  <c r="AU77" i="1"/>
  <c r="AV77" i="1"/>
  <c r="AY77" i="1"/>
  <c r="AW77" i="1"/>
  <c r="AO1" i="6"/>
  <c r="AZ42" i="1"/>
  <c r="AY42" i="1"/>
  <c r="AX42" i="1"/>
  <c r="BD42" i="1"/>
  <c r="BC42" i="1"/>
  <c r="BB42" i="1"/>
  <c r="BA42" i="1"/>
  <c r="AW42" i="1"/>
  <c r="AV42" i="1"/>
  <c r="AU42" i="1"/>
  <c r="BA144" i="1"/>
  <c r="AZ144" i="1"/>
  <c r="AU144" i="1"/>
  <c r="BB144" i="1"/>
  <c r="AX144" i="1"/>
  <c r="AY144" i="1"/>
  <c r="AW144" i="1"/>
  <c r="BD144" i="1"/>
  <c r="BC144" i="1"/>
  <c r="AV144" i="1"/>
  <c r="BS1" i="6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CX1" i="6"/>
  <c r="AW103" i="1"/>
  <c r="AU103" i="1"/>
  <c r="BD103" i="1"/>
  <c r="BC103" i="1"/>
  <c r="BB103" i="1"/>
  <c r="AV103" i="1"/>
  <c r="AZ103" i="1"/>
  <c r="AY103" i="1"/>
  <c r="AX103" i="1"/>
  <c r="BA103" i="1"/>
  <c r="AD1" i="6"/>
  <c r="BA31" i="1"/>
  <c r="AZ31" i="1"/>
  <c r="AU31" i="1"/>
  <c r="BD31" i="1"/>
  <c r="BC31" i="1"/>
  <c r="BB31" i="1"/>
  <c r="AY31" i="1"/>
  <c r="AX31" i="1"/>
  <c r="AW31" i="1"/>
  <c r="AV31" i="1"/>
  <c r="AV170" i="1"/>
  <c r="BC170" i="1"/>
  <c r="BB170" i="1"/>
  <c r="BA170" i="1"/>
  <c r="AW170" i="1"/>
  <c r="AY170" i="1"/>
  <c r="BD170" i="1"/>
  <c r="AZ170" i="1"/>
  <c r="AX170" i="1"/>
  <c r="AU170" i="1"/>
  <c r="CS1" i="6"/>
  <c r="BD98" i="1"/>
  <c r="BB98" i="1"/>
  <c r="AY98" i="1"/>
  <c r="AU98" i="1"/>
  <c r="AT98" i="1"/>
  <c r="BC98" i="1"/>
  <c r="BA98" i="1"/>
  <c r="AZ98" i="1"/>
  <c r="AX98" i="1"/>
  <c r="AW98" i="1"/>
  <c r="AV98" i="1"/>
  <c r="Y1" i="6"/>
  <c r="AV26" i="1"/>
  <c r="AU26" i="1"/>
  <c r="BB26" i="1"/>
  <c r="AY26" i="1"/>
  <c r="AX26" i="1"/>
  <c r="AW26" i="1"/>
  <c r="BD26" i="1"/>
  <c r="BC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CN1" i="6"/>
  <c r="AY93" i="1"/>
  <c r="AW93" i="1"/>
  <c r="BB93" i="1"/>
  <c r="BA93" i="1"/>
  <c r="BD93" i="1"/>
  <c r="BC93" i="1"/>
  <c r="AZ93" i="1"/>
  <c r="AU93" i="1"/>
  <c r="AX93" i="1"/>
  <c r="AV93" i="1"/>
  <c r="AX1" i="6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K1" i="6"/>
  <c r="BC64" i="1"/>
  <c r="BB64" i="1"/>
  <c r="AW64" i="1"/>
  <c r="BA64" i="1"/>
  <c r="AZ64" i="1"/>
  <c r="AY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DB1" i="6"/>
  <c r="BA107" i="1"/>
  <c r="AY107" i="1"/>
  <c r="AV107" i="1"/>
  <c r="AZ107" i="1"/>
  <c r="AX107" i="1"/>
  <c r="AW107" i="1"/>
  <c r="AU107" i="1"/>
  <c r="AT107" i="1"/>
  <c r="BD107" i="1"/>
  <c r="BB107" i="1"/>
  <c r="BC107" i="1"/>
  <c r="AH1" i="6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BH1" i="6"/>
  <c r="AZ61" i="1"/>
  <c r="AY61" i="1"/>
  <c r="AT61" i="1"/>
  <c r="BC61" i="1"/>
  <c r="BB61" i="1"/>
  <c r="BA61" i="1"/>
  <c r="AU61" i="1"/>
  <c r="BD61" i="1"/>
  <c r="AX61" i="1"/>
  <c r="AW61" i="1"/>
  <c r="AV61" i="1"/>
  <c r="BV1" i="6"/>
  <c r="BB75" i="1"/>
  <c r="BA75" i="1"/>
  <c r="AV75" i="1"/>
  <c r="AY75" i="1"/>
  <c r="AZ75" i="1"/>
  <c r="BD75" i="1"/>
  <c r="BC75" i="1"/>
  <c r="AX75" i="1"/>
  <c r="AW75" i="1"/>
  <c r="AU75" i="1"/>
  <c r="AQ1" i="6"/>
  <c r="AU44" i="1"/>
  <c r="BB44" i="1"/>
  <c r="BA44" i="1"/>
  <c r="AZ44" i="1"/>
  <c r="AV44" i="1"/>
  <c r="BD44" i="1"/>
  <c r="BC44" i="1"/>
  <c r="AY44" i="1"/>
  <c r="AX44" i="1"/>
  <c r="AW44" i="1"/>
  <c r="AT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Z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DI1" i="6"/>
  <c r="AU114" i="1"/>
  <c r="BA114" i="1"/>
  <c r="AV114" i="1"/>
  <c r="BD114" i="1"/>
  <c r="AY114" i="1"/>
  <c r="AX114" i="1"/>
  <c r="AW114" i="1"/>
  <c r="BC114" i="1"/>
  <c r="AZ114" i="1"/>
  <c r="BB114" i="1"/>
  <c r="I1" i="6"/>
  <c r="BD10" i="1"/>
  <c r="BC10" i="1"/>
  <c r="AX10" i="1"/>
  <c r="AY10" i="1"/>
  <c r="AW10" i="1"/>
  <c r="AV10" i="1"/>
  <c r="AU10" i="1"/>
  <c r="BB10" i="1"/>
  <c r="BA10" i="1"/>
  <c r="AZ10" i="1"/>
  <c r="CH1" i="6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J1" i="6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BR12" i="6"/>
  <c r="DJ10" i="6"/>
  <c r="DJ2" i="8"/>
  <c r="BJ13" i="6"/>
  <c r="BJ5" i="8"/>
  <c r="FX4" i="8"/>
  <c r="FC2" i="8"/>
  <c r="FB2" i="8"/>
  <c r="EX5" i="8"/>
  <c r="DW12" i="6"/>
  <c r="DW4" i="8"/>
  <c r="CS10" i="6"/>
  <c r="CS2" i="8"/>
  <c r="EM2" i="8"/>
  <c r="GP5" i="8"/>
  <c r="EZ4" i="8"/>
  <c r="DB10" i="6"/>
  <c r="DB2" i="8"/>
  <c r="AR13" i="6"/>
  <c r="AR5" i="8"/>
  <c r="BB12" i="6"/>
  <c r="BB4" i="8"/>
  <c r="V13" i="6"/>
  <c r="V5" i="8"/>
  <c r="C13" i="6"/>
  <c r="C5" i="8"/>
  <c r="GR4" i="8"/>
  <c r="X12" i="6"/>
  <c r="X4" i="8"/>
  <c r="GO4" i="8"/>
  <c r="CW10" i="6"/>
  <c r="CW2" i="8"/>
  <c r="ER4" i="8"/>
  <c r="Q12" i="6"/>
  <c r="Q4" i="8"/>
  <c r="BU10" i="6"/>
  <c r="BU2" i="8"/>
  <c r="BS13" i="6"/>
  <c r="BS5" i="8"/>
  <c r="GM5" i="8"/>
  <c r="FJ5" i="8"/>
  <c r="CD10" i="6"/>
  <c r="CD2" i="8"/>
  <c r="I13" i="6"/>
  <c r="I5" i="8"/>
  <c r="AX12" i="6"/>
  <c r="AX4" i="8"/>
  <c r="EF2" i="8"/>
  <c r="EG4" i="8"/>
  <c r="R10" i="6"/>
  <c r="R2" i="8"/>
  <c r="K10" i="6"/>
  <c r="K2" i="8"/>
  <c r="BH10" i="6"/>
  <c r="BH2" i="8"/>
  <c r="DR13" i="6"/>
  <c r="DR5" i="8"/>
  <c r="FW5" i="8"/>
  <c r="EU4" i="8"/>
  <c r="DE12" i="6"/>
  <c r="DE4" i="8"/>
  <c r="AK12" i="6"/>
  <c r="AK4" i="8"/>
  <c r="CK10" i="6"/>
  <c r="CK2" i="8"/>
  <c r="DS10" i="6"/>
  <c r="DS2" i="8"/>
  <c r="DB13" i="6"/>
  <c r="DB5" i="8"/>
  <c r="GI4" i="8"/>
  <c r="AU12" i="6"/>
  <c r="AU4" i="8"/>
  <c r="DC10" i="6"/>
  <c r="DC2" i="8"/>
  <c r="EL4" i="8"/>
  <c r="BM5" i="8"/>
  <c r="W10" i="6"/>
  <c r="W2" i="8"/>
  <c r="AJ13" i="6"/>
  <c r="AJ5" i="8"/>
  <c r="FL5" i="8"/>
  <c r="DM12" i="6"/>
  <c r="DM4" i="8"/>
  <c r="EF4" i="8"/>
  <c r="FH4" i="8"/>
  <c r="DK12" i="6"/>
  <c r="CU12" i="6"/>
  <c r="CU4" i="8"/>
  <c r="BG13" i="6"/>
  <c r="BG5" i="8"/>
  <c r="DD13" i="6"/>
  <c r="DD5" i="8"/>
  <c r="H12" i="6"/>
  <c r="H4" i="8"/>
  <c r="C12" i="6"/>
  <c r="C4" i="8"/>
  <c r="FF5" i="8"/>
  <c r="AG12" i="6"/>
  <c r="AG4" i="8"/>
  <c r="GA4" i="8"/>
  <c r="ES4" i="8"/>
  <c r="CV12" i="6"/>
  <c r="CV4" i="8"/>
  <c r="GL4" i="8"/>
  <c r="BU13" i="6"/>
  <c r="BU5" i="8"/>
  <c r="AE12" i="6"/>
  <c r="AE4" i="8"/>
  <c r="CM5" i="8"/>
  <c r="BX12" i="6"/>
  <c r="BX4" i="8"/>
  <c r="AP12" i="6"/>
  <c r="AP4" i="8"/>
  <c r="P12" i="6"/>
  <c r="P4" i="8"/>
  <c r="CF13" i="6"/>
  <c r="CF5" i="8"/>
  <c r="AS12" i="6"/>
  <c r="AS4" i="8"/>
  <c r="EO5" i="8"/>
  <c r="BH12" i="6"/>
  <c r="BH4" i="8"/>
  <c r="BF12" i="6"/>
  <c r="BF4" i="8"/>
  <c r="DX13" i="6"/>
  <c r="DX5" i="8"/>
  <c r="U13" i="6"/>
  <c r="U5" i="8"/>
  <c r="AV12" i="6"/>
  <c r="AV4" i="8"/>
  <c r="FN4" i="8"/>
  <c r="FM4" i="8"/>
  <c r="BI12" i="6"/>
  <c r="BI4" i="8"/>
  <c r="GI5" i="8"/>
  <c r="BO12" i="6"/>
  <c r="BO4" i="8"/>
  <c r="AY12" i="6"/>
  <c r="AY4" i="8"/>
  <c r="CE13" i="6"/>
  <c r="BD13" i="6"/>
  <c r="BD5" i="8"/>
  <c r="FT5" i="8"/>
  <c r="AD12" i="6"/>
  <c r="AD4" i="8"/>
  <c r="EX4" i="8"/>
  <c r="EW5" i="8"/>
  <c r="D13" i="6"/>
  <c r="D5" i="8"/>
  <c r="EQ2" i="8"/>
  <c r="EE4" i="8"/>
  <c r="CP13" i="6"/>
  <c r="S12" i="6"/>
  <c r="S4" i="8"/>
  <c r="EK5" i="8"/>
  <c r="FC5" i="8"/>
  <c r="BR13" i="6"/>
  <c r="BR5" i="8"/>
  <c r="Z13" i="6"/>
  <c r="Z5" i="8"/>
  <c r="CS13" i="6"/>
  <c r="CS5" i="8"/>
  <c r="BC12" i="6"/>
  <c r="BC4" i="8"/>
  <c r="AQ10" i="6"/>
  <c r="AQ2" i="8"/>
  <c r="DN12" i="6"/>
  <c r="DN4" i="8"/>
  <c r="CK13" i="6"/>
  <c r="CK5" i="8"/>
  <c r="GL2" i="8"/>
  <c r="AX10" i="6"/>
  <c r="AX2" i="8"/>
  <c r="FS4" i="8"/>
  <c r="CE12" i="6"/>
  <c r="CE4" i="8"/>
  <c r="EW2" i="8"/>
  <c r="CR10" i="6"/>
  <c r="CR2" i="8"/>
  <c r="AF12" i="6"/>
  <c r="AF4" i="8"/>
  <c r="AA12" i="6"/>
  <c r="AA4" i="8"/>
  <c r="CP10" i="6"/>
  <c r="CP2" i="8"/>
  <c r="CD5" i="8"/>
  <c r="FS2" i="8"/>
  <c r="DF13" i="6"/>
  <c r="DF5" i="8"/>
  <c r="DQ10" i="6"/>
  <c r="DQ2" i="8"/>
  <c r="FK5" i="8"/>
  <c r="BY12" i="6"/>
  <c r="GH4" i="8"/>
  <c r="C10" i="6"/>
  <c r="C2" i="8"/>
  <c r="GF5" i="8"/>
  <c r="BW12" i="6"/>
  <c r="BW4" i="8"/>
  <c r="AU13" i="6"/>
  <c r="AU5" i="8"/>
  <c r="BN13" i="6"/>
  <c r="BN5" i="8"/>
  <c r="FG2" i="8"/>
  <c r="AW12" i="6"/>
  <c r="AW4" i="8"/>
  <c r="FO2" i="8"/>
  <c r="FN5" i="8"/>
  <c r="CT12" i="6"/>
  <c r="CT4" i="8"/>
  <c r="EN4" i="8"/>
  <c r="ED5" i="8"/>
  <c r="AC12" i="6"/>
  <c r="AC4" i="8"/>
  <c r="FS5" i="8"/>
  <c r="CA13" i="6"/>
  <c r="CA5" i="8"/>
  <c r="BA10" i="6"/>
  <c r="BA2" i="8"/>
  <c r="M13" i="6"/>
  <c r="M5" i="8"/>
  <c r="AZ12" i="6"/>
  <c r="AZ4" i="8"/>
  <c r="B13" i="6"/>
  <c r="B5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B1" i="6"/>
  <c r="F57" i="7"/>
  <c r="AN63" i="9" s="1"/>
  <c r="M60" i="7"/>
  <c r="AU66" i="9" s="1"/>
  <c r="M57" i="7"/>
  <c r="AU63" i="9" s="1"/>
  <c r="M56" i="7"/>
  <c r="AU62" i="9" s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U42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DM1" i="6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R44" i="9" s="1"/>
  <c r="AF130" i="1"/>
  <c r="W124" i="1"/>
  <c r="AC121" i="1"/>
  <c r="AE95" i="1"/>
  <c r="Y92" i="1"/>
  <c r="AC70" i="1"/>
  <c r="AC52" i="1"/>
  <c r="Z49" i="1"/>
  <c r="W39" i="1"/>
  <c r="X23" i="1"/>
  <c r="G51" i="7"/>
  <c r="AO57" i="9" s="1"/>
  <c r="AG121" i="1"/>
  <c r="AE130" i="1"/>
  <c r="AB121" i="1"/>
  <c r="AD95" i="1"/>
  <c r="X92" i="1"/>
  <c r="AB70" i="1"/>
  <c r="AB52" i="1"/>
  <c r="Y49" i="1"/>
  <c r="W23" i="1"/>
  <c r="D46" i="7"/>
  <c r="AL52" i="9" s="1"/>
  <c r="AG92" i="1"/>
  <c r="AD130" i="1"/>
  <c r="AA121" i="1"/>
  <c r="AC95" i="1"/>
  <c r="W92" i="1"/>
  <c r="AA70" i="1"/>
  <c r="AA52" i="1"/>
  <c r="X49" i="1"/>
  <c r="F51" i="7"/>
  <c r="AN57" i="9" s="1"/>
  <c r="AG39" i="1"/>
  <c r="AC130" i="1"/>
  <c r="AF124" i="1"/>
  <c r="Z121" i="1"/>
  <c r="AB95" i="1"/>
  <c r="Z70" i="1"/>
  <c r="Z52" i="1"/>
  <c r="W49" i="1"/>
  <c r="AF39" i="1"/>
  <c r="D47" i="7"/>
  <c r="AL53" i="9" s="1"/>
  <c r="AB130" i="1"/>
  <c r="AE124" i="1"/>
  <c r="Y121" i="1"/>
  <c r="AA95" i="1"/>
  <c r="Y70" i="1"/>
  <c r="Y52" i="1"/>
  <c r="AE39" i="1"/>
  <c r="AF23" i="1"/>
  <c r="J37" i="7"/>
  <c r="AR43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U43" i="9" s="1"/>
  <c r="AG49" i="1"/>
  <c r="Y130" i="1"/>
  <c r="AB124" i="1"/>
  <c r="X95" i="1"/>
  <c r="AD92" i="1"/>
  <c r="AE49" i="1"/>
  <c r="AB39" i="1"/>
  <c r="AC23" i="1"/>
  <c r="M2" i="7"/>
  <c r="AU3" i="9" s="1"/>
  <c r="W77" i="1"/>
  <c r="Y48" i="1"/>
  <c r="AA31" i="1"/>
  <c r="E50" i="7"/>
  <c r="AM56" i="9" s="1"/>
  <c r="H45" i="7"/>
  <c r="AP51" i="9" s="1"/>
  <c r="I47" i="7"/>
  <c r="AQ53" i="9" s="1"/>
  <c r="AG86" i="1"/>
  <c r="AA103" i="1"/>
  <c r="W71" i="1"/>
  <c r="AE51" i="1"/>
  <c r="W29" i="1"/>
  <c r="K38" i="7"/>
  <c r="AS44" i="9" s="1"/>
  <c r="D43" i="7"/>
  <c r="AL49" i="9" s="1"/>
  <c r="Z103" i="1"/>
  <c r="X96" i="1"/>
  <c r="AB86" i="1"/>
  <c r="AD75" i="1"/>
  <c r="AD51" i="1"/>
  <c r="X48" i="1"/>
  <c r="AF46" i="1"/>
  <c r="AB38" i="1"/>
  <c r="Z31" i="1"/>
  <c r="L38" i="7"/>
  <c r="AT44" i="9" s="1"/>
  <c r="I46" i="7"/>
  <c r="AQ52" i="9" s="1"/>
  <c r="H42" i="7"/>
  <c r="AP48" i="9" s="1"/>
  <c r="L43" i="7"/>
  <c r="AT49" i="9" s="1"/>
  <c r="C36" i="7"/>
  <c r="AK42" i="9" s="1"/>
  <c r="J39" i="7"/>
  <c r="AR45" i="9" s="1"/>
  <c r="E45" i="7"/>
  <c r="AM51" i="9" s="1"/>
  <c r="C40" i="7"/>
  <c r="AK46" i="9" s="1"/>
  <c r="AG21" i="1"/>
  <c r="AG77" i="1"/>
  <c r="Y96" i="1"/>
  <c r="AC86" i="1"/>
  <c r="AE75" i="1"/>
  <c r="AC38" i="1"/>
  <c r="J43" i="7"/>
  <c r="AR49" i="9" s="1"/>
  <c r="H36" i="7"/>
  <c r="AP42" i="9" s="1"/>
  <c r="G48" i="7"/>
  <c r="AO54" i="9" s="1"/>
  <c r="AG48" i="1"/>
  <c r="Y103" i="1"/>
  <c r="W96" i="1"/>
  <c r="AA86" i="1"/>
  <c r="AC75" i="1"/>
  <c r="AC51" i="1"/>
  <c r="W48" i="1"/>
  <c r="AE46" i="1"/>
  <c r="AA38" i="1"/>
  <c r="Y31" i="1"/>
  <c r="M38" i="7"/>
  <c r="AU44" i="9" s="1"/>
  <c r="J42" i="7"/>
  <c r="AR48" i="9" s="1"/>
  <c r="I43" i="7"/>
  <c r="AQ49" i="9" s="1"/>
  <c r="E2" i="7"/>
  <c r="AM3" i="9" s="1"/>
  <c r="F36" i="7"/>
  <c r="AN42" i="9" s="1"/>
  <c r="G42" i="7"/>
  <c r="AO48" i="9" s="1"/>
  <c r="I2" i="7"/>
  <c r="AQ3" i="9" s="1"/>
  <c r="AG71" i="1"/>
  <c r="AF71" i="1"/>
  <c r="L37" i="7"/>
  <c r="AT43" i="9" s="1"/>
  <c r="Z86" i="1"/>
  <c r="AB75" i="1"/>
  <c r="Z38" i="1"/>
  <c r="E48" i="7"/>
  <c r="AM54" i="9" s="1"/>
  <c r="G39" i="7"/>
  <c r="AO45" i="9" s="1"/>
  <c r="AE125" i="1"/>
  <c r="W103" i="1"/>
  <c r="Y86" i="1"/>
  <c r="AE77" i="1"/>
  <c r="AA75" i="1"/>
  <c r="AE71" i="1"/>
  <c r="AA51" i="1"/>
  <c r="AC46" i="1"/>
  <c r="Y38" i="1"/>
  <c r="W31" i="1"/>
  <c r="AE29" i="1"/>
  <c r="C38" i="7"/>
  <c r="AK44" i="9" s="1"/>
  <c r="J41" i="7"/>
  <c r="AR47" i="9" s="1"/>
  <c r="K49" i="7"/>
  <c r="AS55" i="9" s="1"/>
  <c r="L48" i="7"/>
  <c r="AT54" i="9" s="1"/>
  <c r="M39" i="7"/>
  <c r="AU45" i="9" s="1"/>
  <c r="E40" i="7"/>
  <c r="AM46" i="9" s="1"/>
  <c r="L42" i="7"/>
  <c r="AT48" i="9" s="1"/>
  <c r="C43" i="7"/>
  <c r="AK49" i="9" s="1"/>
  <c r="J36" i="7"/>
  <c r="AR42" i="9" s="1"/>
  <c r="AG38" i="1"/>
  <c r="AG103" i="1"/>
  <c r="AF77" i="1"/>
  <c r="L51" i="7"/>
  <c r="AT57" i="9" s="1"/>
  <c r="AD125" i="1"/>
  <c r="AF96" i="1"/>
  <c r="X86" i="1"/>
  <c r="AD77" i="1"/>
  <c r="Z75" i="1"/>
  <c r="AD71" i="1"/>
  <c r="Z51" i="1"/>
  <c r="AF48" i="1"/>
  <c r="AB46" i="1"/>
  <c r="X38" i="1"/>
  <c r="AD29" i="1"/>
  <c r="D38" i="7"/>
  <c r="AL44" i="9" s="1"/>
  <c r="J51" i="7"/>
  <c r="AR57" i="9" s="1"/>
  <c r="H40" i="7"/>
  <c r="AP46" i="9" s="1"/>
  <c r="E43" i="7"/>
  <c r="AM49" i="9" s="1"/>
  <c r="G47" i="7"/>
  <c r="AO53" i="9" s="1"/>
  <c r="I36" i="7"/>
  <c r="AQ42" i="9" s="1"/>
  <c r="D50" i="7"/>
  <c r="AL56" i="9" s="1"/>
  <c r="L40" i="7"/>
  <c r="AT46" i="9" s="1"/>
  <c r="L2" i="7"/>
  <c r="AT3" i="9" s="1"/>
  <c r="X103" i="1"/>
  <c r="AB51" i="1"/>
  <c r="AF29" i="1"/>
  <c r="C2" i="7"/>
  <c r="AK3" i="9" s="1"/>
  <c r="AC125" i="1"/>
  <c r="AE96" i="1"/>
  <c r="W86" i="1"/>
  <c r="AC77" i="1"/>
  <c r="Y75" i="1"/>
  <c r="AC71" i="1"/>
  <c r="Y51" i="1"/>
  <c r="AE48" i="1"/>
  <c r="AA46" i="1"/>
  <c r="W38" i="1"/>
  <c r="AC29" i="1"/>
  <c r="E38" i="7"/>
  <c r="AM44" i="9" s="1"/>
  <c r="F49" i="7"/>
  <c r="AN55" i="9" s="1"/>
  <c r="E51" i="7"/>
  <c r="AM57" i="9" s="1"/>
  <c r="H41" i="7"/>
  <c r="AP47" i="9" s="1"/>
  <c r="K45" i="7"/>
  <c r="AS51" i="9" s="1"/>
  <c r="F2" i="7"/>
  <c r="AN3" i="9" s="1"/>
  <c r="E46" i="7"/>
  <c r="AM52" i="9" s="1"/>
  <c r="I39" i="7"/>
  <c r="AQ45" i="9" s="1"/>
  <c r="F42" i="7"/>
  <c r="AN48" i="9" s="1"/>
  <c r="AG46" i="1"/>
  <c r="AG79" i="1"/>
  <c r="AF125" i="1"/>
  <c r="AD46" i="1"/>
  <c r="X31" i="1"/>
  <c r="G41" i="7"/>
  <c r="AO47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N44" i="9" s="1"/>
  <c r="L47" i="7"/>
  <c r="AT53" i="9" s="1"/>
  <c r="M41" i="7"/>
  <c r="AU47" i="9" s="1"/>
  <c r="M43" i="7"/>
  <c r="AU49" i="9" s="1"/>
  <c r="E41" i="7"/>
  <c r="AM47" i="9" s="1"/>
  <c r="G37" i="7"/>
  <c r="AO43" i="9" s="1"/>
  <c r="I40" i="7"/>
  <c r="AQ46" i="9" s="1"/>
  <c r="H49" i="7"/>
  <c r="AP55" i="9" s="1"/>
  <c r="AA77" i="1"/>
  <c r="W75" i="1"/>
  <c r="AA71" i="1"/>
  <c r="W51" i="1"/>
  <c r="Y46" i="1"/>
  <c r="AE31" i="1"/>
  <c r="AA29" i="1"/>
  <c r="G38" i="7"/>
  <c r="AO44" i="9" s="1"/>
  <c r="L46" i="7"/>
  <c r="AT52" i="9" s="1"/>
  <c r="J49" i="7"/>
  <c r="AR55" i="9" s="1"/>
  <c r="F46" i="7"/>
  <c r="AN52" i="9" s="1"/>
  <c r="I42" i="7"/>
  <c r="AQ48" i="9" s="1"/>
  <c r="J46" i="7"/>
  <c r="AR52" i="9" s="1"/>
  <c r="K39" i="7"/>
  <c r="AS45" i="9" s="1"/>
  <c r="C41" i="7"/>
  <c r="AK47" i="9" s="1"/>
  <c r="F39" i="7"/>
  <c r="AN45" i="9" s="1"/>
  <c r="AG96" i="1"/>
  <c r="M42" i="7"/>
  <c r="AU48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P44" i="9" s="1"/>
  <c r="F43" i="7"/>
  <c r="AN49" i="9" s="1"/>
  <c r="H48" i="7"/>
  <c r="AP54" i="9" s="1"/>
  <c r="M40" i="7"/>
  <c r="AU46" i="9" s="1"/>
  <c r="H43" i="7"/>
  <c r="AP49" i="9" s="1"/>
  <c r="K42" i="7"/>
  <c r="AS48" i="9" s="1"/>
  <c r="D37" i="7"/>
  <c r="AL43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Q44" i="9" s="1"/>
  <c r="D42" i="7"/>
  <c r="AL48" i="9" s="1"/>
  <c r="F47" i="7"/>
  <c r="AN53" i="9" s="1"/>
  <c r="G49" i="7"/>
  <c r="AO55" i="9" s="1"/>
  <c r="J48" i="7"/>
  <c r="AR54" i="9" s="1"/>
  <c r="F41" i="7"/>
  <c r="AN47" i="9" s="1"/>
  <c r="J47" i="7"/>
  <c r="AR53" i="9" s="1"/>
  <c r="K40" i="7"/>
  <c r="AS46" i="9" s="1"/>
  <c r="K2" i="7"/>
  <c r="AS3" i="9" s="1"/>
  <c r="AG57" i="1"/>
  <c r="AG31" i="1"/>
  <c r="AG125" i="1"/>
  <c r="G43" i="7"/>
  <c r="AO49" i="9" s="1"/>
  <c r="H37" i="7"/>
  <c r="AP43" i="9" s="1"/>
  <c r="K36" i="7"/>
  <c r="AS42" i="9" s="1"/>
  <c r="E37" i="7"/>
  <c r="AM43" i="9" s="1"/>
  <c r="K41" i="7"/>
  <c r="AS47" i="9" s="1"/>
  <c r="I50" i="7"/>
  <c r="AQ56" i="9" s="1"/>
  <c r="L39" i="7"/>
  <c r="AT45" i="9" s="1"/>
  <c r="I37" i="7"/>
  <c r="AQ43" i="9" s="1"/>
  <c r="J2" i="7"/>
  <c r="AR3" i="9" s="1"/>
  <c r="H39" i="7"/>
  <c r="AP45" i="9" s="1"/>
  <c r="E47" i="7"/>
  <c r="AM53" i="9" s="1"/>
  <c r="L41" i="7"/>
  <c r="AT47" i="9" s="1"/>
  <c r="G36" i="7"/>
  <c r="AO42" i="9" s="1"/>
  <c r="K48" i="7"/>
  <c r="AS54" i="9" s="1"/>
  <c r="F37" i="7"/>
  <c r="AN43" i="9" s="1"/>
  <c r="F48" i="7"/>
  <c r="AN54" i="9" s="1"/>
  <c r="F40" i="7"/>
  <c r="AN46" i="9" s="1"/>
  <c r="D2" i="7"/>
  <c r="AL3" i="9" s="1"/>
  <c r="D36" i="7"/>
  <c r="AL42" i="9" s="1"/>
  <c r="D45" i="7"/>
  <c r="AL51" i="9" s="1"/>
  <c r="L36" i="7"/>
  <c r="AT42" i="9" s="1"/>
  <c r="D41" i="7"/>
  <c r="AL47" i="9" s="1"/>
  <c r="E36" i="7"/>
  <c r="AM42" i="9" s="1"/>
  <c r="J40" i="7"/>
  <c r="AR46" i="9" s="1"/>
  <c r="C42" i="7"/>
  <c r="AK48" i="9" s="1"/>
  <c r="C37" i="7"/>
  <c r="AK43" i="9" s="1"/>
  <c r="D40" i="7"/>
  <c r="AL46" i="9" s="1"/>
  <c r="C39" i="7"/>
  <c r="AK45" i="9" s="1"/>
  <c r="K37" i="7"/>
  <c r="AS43" i="9" s="1"/>
  <c r="I41" i="7"/>
  <c r="AQ47" i="9" s="1"/>
  <c r="E42" i="7"/>
  <c r="AM48" i="9" s="1"/>
  <c r="H2" i="7"/>
  <c r="AP3" i="9" s="1"/>
  <c r="G40" i="7"/>
  <c r="AO46" i="9" s="1"/>
  <c r="G2" i="7"/>
  <c r="AO3" i="9" s="1"/>
  <c r="E39" i="7"/>
  <c r="AM45" i="9" s="1"/>
  <c r="K43" i="7"/>
  <c r="AS49" i="9" s="1"/>
  <c r="D39" i="7"/>
  <c r="AL45" i="9" s="1"/>
  <c r="N1" i="6"/>
  <c r="G50" i="7"/>
  <c r="AO56" i="9" s="1"/>
  <c r="G45" i="7"/>
  <c r="AO51" i="9" s="1"/>
  <c r="G52" i="7"/>
  <c r="AO58" i="9" s="1"/>
  <c r="G46" i="7"/>
  <c r="AO52" i="9" s="1"/>
  <c r="F52" i="7"/>
  <c r="AN58" i="9" s="1"/>
  <c r="I48" i="7"/>
  <c r="AQ54" i="9" s="1"/>
  <c r="H50" i="7"/>
  <c r="AP56" i="9" s="1"/>
  <c r="H51" i="7"/>
  <c r="AP57" i="9" s="1"/>
  <c r="H52" i="7"/>
  <c r="AP58" i="9" s="1"/>
  <c r="I49" i="7"/>
  <c r="AQ55" i="9" s="1"/>
  <c r="K46" i="7"/>
  <c r="AS52" i="9" s="1"/>
  <c r="F45" i="7"/>
  <c r="AN51" i="9" s="1"/>
  <c r="E49" i="7"/>
  <c r="AM55" i="9" s="1"/>
  <c r="H46" i="7"/>
  <c r="AP52" i="9" s="1"/>
  <c r="K47" i="7"/>
  <c r="AS53" i="9" s="1"/>
  <c r="E52" i="7"/>
  <c r="AM58" i="9" s="1"/>
  <c r="M48" i="7"/>
  <c r="AU54" i="9" s="1"/>
  <c r="L50" i="7"/>
  <c r="AT56" i="9" s="1"/>
  <c r="M49" i="7"/>
  <c r="AU55" i="9" s="1"/>
  <c r="M47" i="7"/>
  <c r="AU53" i="9" s="1"/>
  <c r="K50" i="7"/>
  <c r="AS56" i="9" s="1"/>
  <c r="K52" i="7"/>
  <c r="AS58" i="9" s="1"/>
  <c r="M51" i="7"/>
  <c r="AU57" i="9" s="1"/>
  <c r="H47" i="7"/>
  <c r="AP53" i="9" s="1"/>
  <c r="F50" i="7"/>
  <c r="AN56" i="9" s="1"/>
  <c r="K51" i="7"/>
  <c r="AS57" i="9" s="1"/>
  <c r="I51" i="7"/>
  <c r="AQ57" i="9" s="1"/>
  <c r="L45" i="7"/>
  <c r="AT51" i="9" s="1"/>
  <c r="AS3" i="4"/>
  <c r="J1" i="1"/>
  <c r="I1" i="1"/>
  <c r="H1" i="1"/>
  <c r="D1" i="1"/>
  <c r="C1" i="1"/>
  <c r="BX5" i="8" l="1"/>
  <c r="AT36" i="1"/>
  <c r="AG2" i="8"/>
  <c r="D52" i="7"/>
  <c r="AL58" i="9" s="1"/>
  <c r="D48" i="7"/>
  <c r="AL54" i="9" s="1"/>
  <c r="I52" i="7"/>
  <c r="AQ58" i="9" s="1"/>
  <c r="AU3" i="1"/>
  <c r="D51" i="7"/>
  <c r="AL57" i="9" s="1"/>
  <c r="D49" i="7"/>
  <c r="AL55" i="9" s="1"/>
  <c r="O4" i="1"/>
  <c r="C1" i="8" s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S10" i="6"/>
  <c r="FY5" i="8"/>
  <c r="AG5" i="8"/>
  <c r="CN5" i="8"/>
  <c r="GD5" i="8"/>
  <c r="AI4" i="8"/>
  <c r="BM4" i="8"/>
  <c r="EK2" i="8"/>
  <c r="CS4" i="8"/>
  <c r="CG2" i="8"/>
  <c r="AT71" i="1"/>
  <c r="BJ4" i="8"/>
  <c r="BE5" i="8"/>
  <c r="CG10" i="6"/>
  <c r="BR2" i="8"/>
  <c r="BN4" i="8"/>
  <c r="DJ12" i="6"/>
  <c r="BZ13" i="6"/>
  <c r="FP5" i="8"/>
  <c r="R12" i="6"/>
  <c r="AT5" i="1"/>
  <c r="DQ5" i="8"/>
  <c r="AB12" i="6"/>
  <c r="M4" i="8"/>
  <c r="AT116" i="1"/>
  <c r="Z4" i="8"/>
  <c r="DA10" i="6"/>
  <c r="ED4" i="8"/>
  <c r="FR4" i="8"/>
  <c r="I4" i="8"/>
  <c r="GS5" i="8"/>
  <c r="GA2" i="8"/>
  <c r="CI12" i="6"/>
  <c r="DA2" i="8"/>
  <c r="DI12" i="6"/>
  <c r="CX12" i="6"/>
  <c r="D12" i="6"/>
  <c r="BQ10" i="6"/>
  <c r="BD12" i="6"/>
  <c r="F12" i="6"/>
  <c r="N12" i="6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Y10" i="6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CO10" i="6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AJ10" i="6"/>
  <c r="EP4" i="8"/>
  <c r="FE4" i="8"/>
  <c r="BZ4" i="8"/>
  <c r="H13" i="6"/>
  <c r="FZ4" i="8"/>
  <c r="DY10" i="6"/>
  <c r="O12" i="6"/>
  <c r="AT4" i="8"/>
  <c r="CR5" i="8"/>
  <c r="DY2" i="8"/>
  <c r="BA4" i="8"/>
  <c r="FA4" i="8"/>
  <c r="CZ2" i="8"/>
  <c r="AM2" i="8"/>
  <c r="AT105" i="1"/>
  <c r="AM10" i="6"/>
  <c r="BQ4" i="8"/>
  <c r="EB4" i="8"/>
  <c r="BZ2" i="8"/>
  <c r="CQ5" i="8"/>
  <c r="EC2" i="8"/>
  <c r="BF5" i="8"/>
  <c r="BZ10" i="6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CX10" i="6"/>
  <c r="AT146" i="1"/>
  <c r="AT7" i="1"/>
  <c r="AZ7" i="1"/>
  <c r="AY10" i="6"/>
  <c r="FV5" i="8"/>
  <c r="I45" i="7"/>
  <c r="AQ51" i="9" s="1"/>
  <c r="GG5" i="8"/>
  <c r="AL5" i="8"/>
  <c r="CM4" i="8"/>
  <c r="ET5" i="8"/>
  <c r="DI10" i="6"/>
  <c r="CO12" i="6"/>
  <c r="EQ5" i="8"/>
  <c r="AT177" i="1"/>
  <c r="BD10" i="6"/>
  <c r="GF4" i="8"/>
  <c r="ED2" i="8"/>
  <c r="GK4" i="8"/>
  <c r="O2" i="8"/>
  <c r="CB13" i="6"/>
  <c r="CX13" i="6"/>
  <c r="DK13" i="6"/>
  <c r="K5" i="8"/>
  <c r="CC13" i="6"/>
  <c r="CL10" i="6"/>
  <c r="EI2" i="8"/>
  <c r="BA8" i="1"/>
  <c r="O10" i="6"/>
  <c r="M2" i="8"/>
  <c r="AM5" i="8"/>
  <c r="AA5" i="8"/>
  <c r="GJ5" i="8"/>
  <c r="CJ5" i="8"/>
  <c r="DC5" i="8"/>
  <c r="M10" i="6"/>
  <c r="AT188" i="1"/>
  <c r="AO2" i="8"/>
  <c r="D2" i="8"/>
  <c r="EC4" i="8"/>
  <c r="DZ4" i="8"/>
  <c r="AT114" i="1"/>
  <c r="AO10" i="6"/>
  <c r="BA5" i="8"/>
  <c r="C48" i="7"/>
  <c r="AK54" i="9" s="1"/>
  <c r="J50" i="7"/>
  <c r="AR56" i="9" s="1"/>
  <c r="BQ5" i="8"/>
  <c r="E5" i="8"/>
  <c r="FB4" i="8"/>
  <c r="L49" i="7"/>
  <c r="AT55" i="9" s="1"/>
  <c r="EV4" i="8"/>
  <c r="GB5" i="8"/>
  <c r="DH4" i="8"/>
  <c r="DN5" i="8"/>
  <c r="CR4" i="8"/>
  <c r="EA5" i="8"/>
  <c r="X2" i="8"/>
  <c r="J52" i="7"/>
  <c r="AR58" i="9" s="1"/>
  <c r="GN2" i="8"/>
  <c r="X10" i="6"/>
  <c r="F5" i="8"/>
  <c r="CU5" i="8"/>
  <c r="DA5" i="8"/>
  <c r="DU5" i="8"/>
  <c r="GG4" i="8"/>
  <c r="T13" i="6"/>
  <c r="J45" i="7"/>
  <c r="AR51" i="9" s="1"/>
  <c r="L52" i="7"/>
  <c r="AT58" i="9" s="1"/>
  <c r="FE2" i="8"/>
  <c r="CL2" i="8"/>
  <c r="EH5" i="8"/>
  <c r="M50" i="7"/>
  <c r="AU56" i="9" s="1"/>
  <c r="BT2" i="8"/>
  <c r="M52" i="7"/>
  <c r="AU58" i="9" s="1"/>
  <c r="BH5" i="8"/>
  <c r="AT163" i="1"/>
  <c r="J5" i="8"/>
  <c r="D10" i="6"/>
  <c r="H10" i="6"/>
  <c r="C47" i="7"/>
  <c r="AK53" i="9" s="1"/>
  <c r="AH2" i="8"/>
  <c r="BS4" i="8"/>
  <c r="DG12" i="6"/>
  <c r="BI13" i="6"/>
  <c r="C49" i="7"/>
  <c r="AK55" i="9" s="1"/>
  <c r="V10" i="6"/>
  <c r="AE13" i="6"/>
  <c r="BD2" i="8"/>
  <c r="DR10" i="6"/>
  <c r="DS13" i="6"/>
  <c r="U2" i="8"/>
  <c r="AJ4" i="8"/>
  <c r="FU4" i="8"/>
  <c r="DB4" i="8"/>
  <c r="AT123" i="1"/>
  <c r="BC5" i="8"/>
  <c r="U10" i="6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AN10" i="6"/>
  <c r="ES5" i="8"/>
  <c r="AT147" i="1"/>
  <c r="V2" i="8"/>
  <c r="FG5" i="8"/>
  <c r="AT121" i="1"/>
  <c r="DT13" i="6"/>
  <c r="AT200" i="1"/>
  <c r="AH10" i="6"/>
  <c r="BT10" i="6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B10" i="6"/>
  <c r="FX2" i="8"/>
  <c r="M46" i="7"/>
  <c r="AU52" i="9" s="1"/>
  <c r="BE4" i="8"/>
  <c r="EK4" i="8"/>
  <c r="DM5" i="8"/>
  <c r="BM2" i="8"/>
  <c r="AT56" i="1"/>
  <c r="AP5" i="8"/>
  <c r="EW4" i="8"/>
  <c r="CP4" i="8"/>
  <c r="AN5" i="8"/>
  <c r="FU5" i="8"/>
  <c r="BC10" i="6"/>
  <c r="EZ5" i="8"/>
  <c r="EE5" i="8"/>
  <c r="FY4" i="8"/>
  <c r="BD3" i="1"/>
  <c r="BP4" i="8"/>
  <c r="CN4" i="8"/>
  <c r="EJ4" i="8"/>
  <c r="C51" i="7"/>
  <c r="AK57" i="9" s="1"/>
  <c r="CY5" i="8"/>
  <c r="FM5" i="8"/>
  <c r="EG2" i="8"/>
  <c r="CH4" i="8"/>
  <c r="AS5" i="8"/>
  <c r="AG10" i="6"/>
  <c r="AB2" i="3" a="1"/>
  <c r="AG100" i="3" s="1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K66" i="9" s="1"/>
  <c r="C57" i="7"/>
  <c r="AK63" i="9" s="1"/>
  <c r="EH2" i="8"/>
  <c r="AY2" i="8"/>
  <c r="CJ12" i="6"/>
  <c r="CH13" i="6"/>
  <c r="C56" i="7"/>
  <c r="AK62" i="9" s="1"/>
  <c r="CB4" i="8"/>
  <c r="AT126" i="1"/>
  <c r="AT80" i="1"/>
  <c r="CQ4" i="8"/>
  <c r="F2" i="8"/>
  <c r="AM4" i="8"/>
  <c r="DQ4" i="8"/>
  <c r="F10" i="6"/>
  <c r="DU2" i="8"/>
  <c r="AI5" i="8"/>
  <c r="EA2" i="8"/>
  <c r="C58" i="7"/>
  <c r="AK64" i="9" s="1"/>
  <c r="AC5" i="8"/>
  <c r="J2" i="8"/>
  <c r="J10" i="6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CV10" i="6"/>
  <c r="BY10" i="6"/>
  <c r="BY2" i="8"/>
  <c r="AK2" i="8"/>
  <c r="AK10" i="6"/>
  <c r="FM2" i="8"/>
  <c r="AU10" i="6"/>
  <c r="AU2" i="8"/>
  <c r="EL2" i="8"/>
  <c r="CE2" i="8"/>
  <c r="CE10" i="6"/>
  <c r="P2" i="8"/>
  <c r="P10" i="6"/>
  <c r="DL2" i="8"/>
  <c r="DL10" i="6"/>
  <c r="FD2" i="8"/>
  <c r="GH2" i="8"/>
  <c r="DM2" i="8"/>
  <c r="DM10" i="6"/>
  <c r="FU2" i="8"/>
  <c r="GI2" i="8"/>
  <c r="GC2" i="8"/>
  <c r="FI2" i="8"/>
  <c r="GD2" i="8"/>
  <c r="CT2" i="8"/>
  <c r="CT10" i="6"/>
  <c r="DG2" i="8"/>
  <c r="DG10" i="6"/>
  <c r="FL2" i="8"/>
  <c r="AR10" i="6"/>
  <c r="AR2" i="8"/>
  <c r="GF2" i="8"/>
  <c r="AD10" i="6"/>
  <c r="AD2" i="8"/>
  <c r="BX2" i="8"/>
  <c r="BX10" i="6"/>
  <c r="BO10" i="6"/>
  <c r="BO2" i="8"/>
  <c r="BF10" i="6"/>
  <c r="BF2" i="8"/>
  <c r="L10" i="6"/>
  <c r="L2" i="8"/>
  <c r="FV2" i="8"/>
  <c r="EJ2" i="8"/>
  <c r="CN2" i="8"/>
  <c r="CN10" i="6"/>
  <c r="AC2" i="8"/>
  <c r="AC10" i="6"/>
  <c r="BP2" i="8"/>
  <c r="BP10" i="6"/>
  <c r="AW2" i="8"/>
  <c r="AW10" i="6"/>
  <c r="BE10" i="6"/>
  <c r="BE2" i="8"/>
  <c r="AS10" i="6"/>
  <c r="AS2" i="8"/>
  <c r="CQ2" i="8"/>
  <c r="CQ10" i="6"/>
  <c r="CY2" i="8"/>
  <c r="CY10" i="6"/>
  <c r="E10" i="6"/>
  <c r="E2" i="8"/>
  <c r="FP2" i="8"/>
  <c r="CM2" i="8"/>
  <c r="CM10" i="6"/>
  <c r="DO2" i="8"/>
  <c r="DO10" i="6"/>
  <c r="AF2" i="8"/>
  <c r="AF10" i="6"/>
  <c r="CJ10" i="6"/>
  <c r="CJ2" i="8"/>
  <c r="FN2" i="8"/>
  <c r="AT10" i="6"/>
  <c r="AT2" i="8"/>
  <c r="DZ2" i="8"/>
  <c r="DH10" i="6"/>
  <c r="DH2" i="8"/>
  <c r="BJ10" i="6"/>
  <c r="BJ2" i="8"/>
  <c r="FA2" i="8"/>
  <c r="GJ2" i="8"/>
  <c r="CA10" i="6"/>
  <c r="CA2" i="8"/>
  <c r="DN10" i="6"/>
  <c r="DN2" i="8"/>
  <c r="GB2" i="8"/>
  <c r="AL10" i="6"/>
  <c r="AL2" i="8"/>
  <c r="GG2" i="8"/>
  <c r="CH10" i="6"/>
  <c r="CH2" i="8"/>
  <c r="AA10" i="6"/>
  <c r="AA2" i="8"/>
  <c r="GK2" i="8"/>
  <c r="CU10" i="6"/>
  <c r="CU2" i="8"/>
  <c r="BV10" i="6"/>
  <c r="BV2" i="8"/>
  <c r="FQ2" i="8"/>
  <c r="G10" i="6"/>
  <c r="G2" i="8"/>
  <c r="Z10" i="6"/>
  <c r="Z2" i="8"/>
  <c r="EN2" i="8"/>
  <c r="FR2" i="8"/>
  <c r="FH2" i="8"/>
  <c r="T2" i="8"/>
  <c r="T10" i="6"/>
  <c r="CF2" i="8"/>
  <c r="CF10" i="6"/>
  <c r="AB2" i="8"/>
  <c r="AB10" i="6"/>
  <c r="GO2" i="8"/>
  <c r="DD2" i="8"/>
  <c r="DD10" i="6"/>
  <c r="CB2" i="8"/>
  <c r="CB10" i="6"/>
  <c r="BB10" i="6"/>
  <c r="BB2" i="8"/>
  <c r="FJ2" i="8"/>
  <c r="Q10" i="6"/>
  <c r="Q2" i="8"/>
  <c r="BI10" i="6"/>
  <c r="BI2" i="8"/>
  <c r="N10" i="6"/>
  <c r="N2" i="8"/>
  <c r="GP2" i="8"/>
  <c r="AT175" i="1"/>
  <c r="BK10" i="6"/>
  <c r="BK2" i="8"/>
  <c r="BG2" i="8"/>
  <c r="BG10" i="6"/>
  <c r="AP10" i="6"/>
  <c r="AP2" i="8"/>
  <c r="EZ2" i="8"/>
  <c r="EV2" i="8"/>
  <c r="DT2" i="8"/>
  <c r="DT10" i="6"/>
  <c r="BL10" i="6"/>
  <c r="BL2" i="8"/>
  <c r="AV2" i="8"/>
  <c r="AV10" i="6"/>
  <c r="CI10" i="6"/>
  <c r="CI2" i="8"/>
  <c r="EX2" i="8"/>
  <c r="DF2" i="8"/>
  <c r="DF10" i="6"/>
  <c r="DX10" i="6"/>
  <c r="DX2" i="8"/>
  <c r="BN10" i="6"/>
  <c r="BN2" i="8"/>
  <c r="BS2" i="8"/>
  <c r="BS10" i="6"/>
  <c r="BW10" i="6"/>
  <c r="BW2" i="8"/>
  <c r="FY2" i="8"/>
  <c r="O28" i="1"/>
  <c r="O113" i="1"/>
  <c r="O66" i="1"/>
  <c r="O80" i="1"/>
  <c r="O47" i="1"/>
  <c r="O109" i="1"/>
  <c r="O87" i="1"/>
  <c r="O40" i="1"/>
  <c r="O125" i="1"/>
  <c r="O78" i="1"/>
  <c r="O19" i="1"/>
  <c r="R1" i="8" s="1"/>
  <c r="O92" i="1"/>
  <c r="O33" i="1"/>
  <c r="O118" i="1"/>
  <c r="O59" i="1"/>
  <c r="O12" i="1"/>
  <c r="K1" i="8" s="1"/>
  <c r="O121" i="1"/>
  <c r="O74" i="1"/>
  <c r="O99" i="1"/>
  <c r="O52" i="1"/>
  <c r="O90" i="1"/>
  <c r="O31" i="1"/>
  <c r="O104" i="1"/>
  <c r="O45" i="1"/>
  <c r="O130" i="1"/>
  <c r="O71" i="1"/>
  <c r="O24" i="1"/>
  <c r="O86" i="1"/>
  <c r="O111" i="1"/>
  <c r="O64" i="1"/>
  <c r="O5" i="1"/>
  <c r="D1" i="8" s="1"/>
  <c r="O102" i="1"/>
  <c r="O43" i="1"/>
  <c r="O116" i="1"/>
  <c r="O57" i="1"/>
  <c r="O83" i="1"/>
  <c r="O36" i="1"/>
  <c r="O98" i="1"/>
  <c r="O75" i="1"/>
  <c r="O7" i="1"/>
  <c r="F1" i="8" s="1"/>
  <c r="O106" i="1"/>
  <c r="O62" i="1"/>
  <c r="O123" i="1"/>
  <c r="O76" i="1"/>
  <c r="O17" i="1"/>
  <c r="P1" i="8" s="1"/>
  <c r="O114" i="1"/>
  <c r="O55" i="1"/>
  <c r="O128" i="1"/>
  <c r="O69" i="1"/>
  <c r="O10" i="1"/>
  <c r="I1" i="8" s="1"/>
  <c r="O95" i="1"/>
  <c r="O48" i="1"/>
  <c r="O110" i="1"/>
  <c r="O3" i="1"/>
  <c r="O88" i="1"/>
  <c r="O29" i="1"/>
  <c r="O126" i="1"/>
  <c r="O67" i="1"/>
  <c r="O30" i="1"/>
  <c r="O81" i="1"/>
  <c r="O22" i="1"/>
  <c r="O107" i="1"/>
  <c r="O60" i="1"/>
  <c r="O13" i="1"/>
  <c r="O122" i="1"/>
  <c r="O25" i="1"/>
  <c r="X1" i="8" s="1"/>
  <c r="O100" i="1"/>
  <c r="O41" i="1"/>
  <c r="AN1" i="8" s="1"/>
  <c r="O79" i="1"/>
  <c r="O8" i="1"/>
  <c r="G1" i="8" s="1"/>
  <c r="O93" i="1"/>
  <c r="O34" i="1"/>
  <c r="O119" i="1"/>
  <c r="O72" i="1"/>
  <c r="O37" i="1"/>
  <c r="E56" i="7" s="1"/>
  <c r="AM62" i="9" s="1"/>
  <c r="O21" i="1"/>
  <c r="O15" i="1"/>
  <c r="N1" i="8" s="1"/>
  <c r="O112" i="1"/>
  <c r="O53" i="1"/>
  <c r="O91" i="1"/>
  <c r="O20" i="1"/>
  <c r="S1" i="8" s="1"/>
  <c r="O105" i="1"/>
  <c r="O46" i="1"/>
  <c r="O84" i="1"/>
  <c r="O49" i="1"/>
  <c r="O27" i="1"/>
  <c r="Z1" i="8" s="1"/>
  <c r="O124" i="1"/>
  <c r="O65" i="1"/>
  <c r="O6" i="1"/>
  <c r="E1" i="8" s="1"/>
  <c r="O103" i="1"/>
  <c r="O32" i="1"/>
  <c r="AE1" i="8" s="1"/>
  <c r="O117" i="1"/>
  <c r="O58" i="1"/>
  <c r="O96" i="1"/>
  <c r="O61" i="1"/>
  <c r="O14" i="1"/>
  <c r="O39" i="1"/>
  <c r="O77" i="1"/>
  <c r="O18" i="1"/>
  <c r="Q1" i="8" s="1"/>
  <c r="O115" i="1"/>
  <c r="O44" i="1"/>
  <c r="O129" i="1"/>
  <c r="O70" i="1"/>
  <c r="O11" i="1"/>
  <c r="O108" i="1"/>
  <c r="O73" i="1"/>
  <c r="O26" i="1"/>
  <c r="Y1" i="8" s="1"/>
  <c r="O51" i="1"/>
  <c r="O89" i="1"/>
  <c r="O42" i="1"/>
  <c r="O127" i="1"/>
  <c r="O56" i="1"/>
  <c r="O82" i="1"/>
  <c r="O23" i="1"/>
  <c r="V1" i="8" s="1"/>
  <c r="O120" i="1"/>
  <c r="O85" i="1"/>
  <c r="O38" i="1"/>
  <c r="AK1" i="8" s="1"/>
  <c r="O63" i="1"/>
  <c r="O16" i="1"/>
  <c r="G54" i="7" s="1"/>
  <c r="AO60" i="9" s="1"/>
  <c r="O101" i="1"/>
  <c r="O54" i="1"/>
  <c r="O68" i="1"/>
  <c r="O9" i="1"/>
  <c r="H1" i="8" s="1"/>
  <c r="O94" i="1"/>
  <c r="O35" i="1"/>
  <c r="O97" i="1"/>
  <c r="O50" i="1"/>
  <c r="Z2" i="3" a="1"/>
  <c r="AP7" i="4" s="1"/>
  <c r="GS3" i="8"/>
  <c r="C54" i="7"/>
  <c r="AK60" i="9" s="1"/>
  <c r="GS2" i="8"/>
  <c r="C59" i="7"/>
  <c r="AK65" i="9" s="1"/>
  <c r="C55" i="7"/>
  <c r="AK61" i="9" s="1"/>
  <c r="C61" i="7"/>
  <c r="AK67" i="9" s="1"/>
  <c r="D29" i="7" a="1"/>
  <c r="D29" i="7" s="1"/>
  <c r="AL35" i="9" s="1"/>
  <c r="M30" i="7" a="1"/>
  <c r="M30" i="7" s="1"/>
  <c r="AU36" i="9" s="1"/>
  <c r="E33" i="7" a="1"/>
  <c r="E33" i="7" s="1"/>
  <c r="AM39" i="9" s="1"/>
  <c r="I32" i="7" a="1"/>
  <c r="I32" i="7" s="1"/>
  <c r="AQ38" i="9" s="1"/>
  <c r="M27" i="7" a="1"/>
  <c r="M27" i="7" s="1"/>
  <c r="AU33" i="9" s="1"/>
  <c r="D34" i="7" a="1"/>
  <c r="D34" i="7" s="1"/>
  <c r="AL40" i="9" s="1"/>
  <c r="D28" i="7" a="1"/>
  <c r="D28" i="7" s="1"/>
  <c r="AL34" i="9" s="1"/>
  <c r="M12" i="7" a="1"/>
  <c r="M12" i="7" s="1"/>
  <c r="AU18" i="9" s="1"/>
  <c r="M28" i="7" a="1"/>
  <c r="M28" i="7" s="1"/>
  <c r="AU34" i="9" s="1"/>
  <c r="M31" i="7" a="1"/>
  <c r="M31" i="7" s="1"/>
  <c r="AU37" i="9" s="1"/>
  <c r="D27" i="7" a="1"/>
  <c r="D27" i="7" s="1"/>
  <c r="AL33" i="9" s="1"/>
  <c r="M33" i="7" a="1"/>
  <c r="M33" i="7" s="1"/>
  <c r="AU39" i="9" s="1"/>
  <c r="M34" i="7" a="1"/>
  <c r="M34" i="7" s="1"/>
  <c r="AU40" i="9" s="1"/>
  <c r="M32" i="7" a="1"/>
  <c r="M32" i="7" s="1"/>
  <c r="AU38" i="9" s="1"/>
  <c r="L27" i="7" a="1"/>
  <c r="L27" i="7" s="1"/>
  <c r="AT33" i="9" s="1"/>
  <c r="F34" i="7" a="1"/>
  <c r="F34" i="7" s="1"/>
  <c r="AN40" i="9" s="1"/>
  <c r="M10" i="7" a="1"/>
  <c r="M10" i="7" s="1"/>
  <c r="AU16" i="9" s="1"/>
  <c r="F31" i="7" a="1"/>
  <c r="F31" i="7" s="1"/>
  <c r="AN37" i="9" s="1"/>
  <c r="M11" i="7" a="1"/>
  <c r="M11" i="7" s="1"/>
  <c r="AU17" i="9" s="1"/>
  <c r="F28" i="7" a="1"/>
  <c r="F28" i="7" s="1"/>
  <c r="AN34" i="9" s="1"/>
  <c r="K28" i="7" a="1"/>
  <c r="K28" i="7" s="1"/>
  <c r="AS34" i="9" s="1"/>
  <c r="M26" i="7" a="1"/>
  <c r="M26" i="7" s="1"/>
  <c r="AU32" i="9" s="1"/>
  <c r="D26" i="7" a="1"/>
  <c r="D26" i="7" s="1"/>
  <c r="AL32" i="9" s="1"/>
  <c r="F27" i="7" a="1"/>
  <c r="F27" i="7" s="1"/>
  <c r="AN33" i="9" s="1"/>
  <c r="D30" i="7" a="1"/>
  <c r="D30" i="7" s="1"/>
  <c r="AL36" i="9" s="1"/>
  <c r="F26" i="7" a="1"/>
  <c r="F26" i="7" s="1"/>
  <c r="AN32" i="9" s="1"/>
  <c r="M29" i="7" a="1"/>
  <c r="M29" i="7" s="1"/>
  <c r="AU35" i="9" s="1"/>
  <c r="L26" i="7" a="1"/>
  <c r="L26" i="7" s="1"/>
  <c r="AT32" i="9" s="1"/>
  <c r="D31" i="7" a="1"/>
  <c r="D31" i="7" s="1"/>
  <c r="AL37" i="9" s="1"/>
  <c r="F10" i="7" a="1"/>
  <c r="F10" i="7" s="1"/>
  <c r="AN16" i="9" s="1"/>
  <c r="D33" i="7" a="1"/>
  <c r="D33" i="7" s="1"/>
  <c r="AL39" i="9" s="1"/>
  <c r="F11" i="7" a="1"/>
  <c r="F11" i="7" s="1"/>
  <c r="AN17" i="9" s="1"/>
  <c r="H34" i="7" a="1"/>
  <c r="H34" i="7" s="1"/>
  <c r="AP40" i="9" s="1"/>
  <c r="D32" i="7" a="1"/>
  <c r="D32" i="7" s="1"/>
  <c r="AL38" i="9" s="1"/>
  <c r="F12" i="7" a="1"/>
  <c r="F12" i="7" s="1"/>
  <c r="AN18" i="9" s="1"/>
  <c r="F33" i="7" a="1"/>
  <c r="F33" i="7" s="1"/>
  <c r="AN39" i="9" s="1"/>
  <c r="I26" i="7" a="1"/>
  <c r="I26" i="7" s="1"/>
  <c r="AQ32" i="9" s="1"/>
  <c r="F29" i="7" a="1"/>
  <c r="F29" i="7" s="1"/>
  <c r="AN35" i="9" s="1"/>
  <c r="Y2" i="3" a="1"/>
  <c r="AQ7" i="4" s="1"/>
  <c r="AA2" i="3" a="1"/>
  <c r="AO7" i="4" s="1"/>
  <c r="I31" i="7" a="1"/>
  <c r="I31" i="7" s="1"/>
  <c r="AQ37" i="9" s="1"/>
  <c r="C33" i="7" a="1"/>
  <c r="C33" i="7" s="1"/>
  <c r="AK39" i="9" s="1"/>
  <c r="H33" i="7" a="1"/>
  <c r="H33" i="7" s="1"/>
  <c r="AP39" i="9" s="1"/>
  <c r="K27" i="7" a="1"/>
  <c r="K27" i="7" s="1"/>
  <c r="AS33" i="9" s="1"/>
  <c r="J34" i="7" a="1"/>
  <c r="J34" i="7" s="1"/>
  <c r="AR40" i="9" s="1"/>
  <c r="D11" i="7" a="1"/>
  <c r="D11" i="7" s="1"/>
  <c r="AL17" i="9" s="1"/>
  <c r="D12" i="7" a="1"/>
  <c r="D12" i="7" s="1"/>
  <c r="AL18" i="9" s="1"/>
  <c r="J12" i="7" a="1"/>
  <c r="J12" i="7" s="1"/>
  <c r="AR18" i="9" s="1"/>
  <c r="G11" i="7" a="1"/>
  <c r="G11" i="7" s="1"/>
  <c r="AO17" i="9" s="1"/>
  <c r="D10" i="7" a="1"/>
  <c r="D10" i="7" s="1"/>
  <c r="AL16" i="9" s="1"/>
  <c r="E34" i="7" a="1"/>
  <c r="E34" i="7" s="1"/>
  <c r="AM40" i="9" s="1"/>
  <c r="E10" i="7" a="1"/>
  <c r="E10" i="7" s="1"/>
  <c r="AM16" i="9" s="1"/>
  <c r="G26" i="7" a="1"/>
  <c r="G26" i="7" s="1"/>
  <c r="AO32" i="9" s="1"/>
  <c r="G27" i="7" a="1"/>
  <c r="G27" i="7" s="1"/>
  <c r="AO33" i="9" s="1"/>
  <c r="K29" i="7" a="1"/>
  <c r="K29" i="7" s="1"/>
  <c r="AS35" i="9" s="1"/>
  <c r="I10" i="7" a="1"/>
  <c r="I10" i="7" s="1"/>
  <c r="AQ16" i="9" s="1"/>
  <c r="I33" i="7" a="1"/>
  <c r="I33" i="7" s="1"/>
  <c r="AQ39" i="9" s="1"/>
  <c r="J26" i="7" a="1"/>
  <c r="J26" i="7" s="1"/>
  <c r="AR32" i="9" s="1"/>
  <c r="L28" i="7" a="1"/>
  <c r="L28" i="7" s="1"/>
  <c r="AT34" i="9" s="1"/>
  <c r="E26" i="7" a="1"/>
  <c r="E26" i="7" s="1"/>
  <c r="AM32" i="9" s="1"/>
  <c r="E11" i="7" a="1"/>
  <c r="E11" i="7" s="1"/>
  <c r="AM17" i="9" s="1"/>
  <c r="G30" i="7" a="1"/>
  <c r="G30" i="7" s="1"/>
  <c r="AO36" i="9" s="1"/>
  <c r="I11" i="7" a="1"/>
  <c r="I11" i="7" s="1"/>
  <c r="AQ17" i="9" s="1"/>
  <c r="I34" i="7" a="1"/>
  <c r="I34" i="7" s="1"/>
  <c r="AQ40" i="9" s="1"/>
  <c r="J27" i="7" a="1"/>
  <c r="J27" i="7" s="1"/>
  <c r="AR33" i="9" s="1"/>
  <c r="E12" i="7" a="1"/>
  <c r="E12" i="7" s="1"/>
  <c r="AM18" i="9" s="1"/>
  <c r="G31" i="7" a="1"/>
  <c r="G31" i="7" s="1"/>
  <c r="AO37" i="9" s="1"/>
  <c r="H27" i="7" a="1"/>
  <c r="H27" i="7" s="1"/>
  <c r="AP33" i="9" s="1"/>
  <c r="K30" i="7" a="1"/>
  <c r="K30" i="7" s="1"/>
  <c r="AS36" i="9" s="1"/>
  <c r="I12" i="7" a="1"/>
  <c r="I12" i="7" s="1"/>
  <c r="AQ18" i="9" s="1"/>
  <c r="J28" i="7" a="1"/>
  <c r="J28" i="7" s="1"/>
  <c r="AR34" i="9" s="1"/>
  <c r="L29" i="7" a="1"/>
  <c r="L29" i="7" s="1"/>
  <c r="AT35" i="9" s="1"/>
  <c r="C32" i="7" a="1"/>
  <c r="C32" i="7" s="1"/>
  <c r="AK38" i="9" s="1"/>
  <c r="G32" i="7" a="1"/>
  <c r="G32" i="7" s="1"/>
  <c r="AO38" i="9" s="1"/>
  <c r="H28" i="7" a="1"/>
  <c r="H28" i="7" s="1"/>
  <c r="AP34" i="9" s="1"/>
  <c r="K31" i="7" a="1"/>
  <c r="K31" i="7" s="1"/>
  <c r="AS37" i="9" s="1"/>
  <c r="J29" i="7" a="1"/>
  <c r="J29" i="7" s="1"/>
  <c r="AR35" i="9" s="1"/>
  <c r="L30" i="7" a="1"/>
  <c r="L30" i="7" s="1"/>
  <c r="AT36" i="9" s="1"/>
  <c r="C27" i="7" a="1"/>
  <c r="C27" i="7" s="1"/>
  <c r="AK33" i="9" s="1"/>
  <c r="C34" i="7" a="1"/>
  <c r="C34" i="7" s="1"/>
  <c r="AK40" i="9" s="1"/>
  <c r="C28" i="7" a="1"/>
  <c r="C28" i="7" s="1"/>
  <c r="AK34" i="9" s="1"/>
  <c r="F30" i="7" a="1"/>
  <c r="F30" i="7" s="1"/>
  <c r="AN36" i="9" s="1"/>
  <c r="G33" i="7" a="1"/>
  <c r="G33" i="7" s="1"/>
  <c r="AO39" i="9" s="1"/>
  <c r="H29" i="7" a="1"/>
  <c r="H29" i="7" s="1"/>
  <c r="AP35" i="9" s="1"/>
  <c r="K32" i="7" a="1"/>
  <c r="K32" i="7" s="1"/>
  <c r="AS38" i="9" s="1"/>
  <c r="L32" i="7" a="1"/>
  <c r="L32" i="7" s="1"/>
  <c r="AT38" i="9" s="1"/>
  <c r="C29" i="7" a="1"/>
  <c r="C29" i="7" s="1"/>
  <c r="AK35" i="9" s="1"/>
  <c r="F32" i="7" a="1"/>
  <c r="F32" i="7" s="1"/>
  <c r="AN38" i="9" s="1"/>
  <c r="G34" i="7" a="1"/>
  <c r="G34" i="7" s="1"/>
  <c r="AO40" i="9" s="1"/>
  <c r="K10" i="7" a="1"/>
  <c r="K10" i="7" s="1"/>
  <c r="AS16" i="9" s="1"/>
  <c r="I27" i="7" a="1"/>
  <c r="I27" i="7" s="1"/>
  <c r="AQ33" i="9" s="1"/>
  <c r="J30" i="7" a="1"/>
  <c r="J30" i="7" s="1"/>
  <c r="AR36" i="9" s="1"/>
  <c r="L31" i="7" a="1"/>
  <c r="L31" i="7" s="1"/>
  <c r="AT37" i="9" s="1"/>
  <c r="E30" i="7" a="1"/>
  <c r="E30" i="7" s="1"/>
  <c r="AM36" i="9" s="1"/>
  <c r="G29" i="7" a="1"/>
  <c r="G29" i="7" s="1"/>
  <c r="AO35" i="9" s="1"/>
  <c r="H26" i="7" a="1"/>
  <c r="H26" i="7" s="1"/>
  <c r="AP32" i="9" s="1"/>
  <c r="K11" i="7" a="1"/>
  <c r="K11" i="7" s="1"/>
  <c r="AS17" i="9" s="1"/>
  <c r="K33" i="7" a="1"/>
  <c r="K33" i="7" s="1"/>
  <c r="AS39" i="9" s="1"/>
  <c r="I28" i="7" a="1"/>
  <c r="I28" i="7" s="1"/>
  <c r="AQ34" i="9" s="1"/>
  <c r="J31" i="7" a="1"/>
  <c r="J31" i="7" s="1"/>
  <c r="AR37" i="9" s="1"/>
  <c r="L33" i="7" a="1"/>
  <c r="L33" i="7" s="1"/>
  <c r="AT39" i="9" s="1"/>
  <c r="C26" i="7" a="1"/>
  <c r="C26" i="7" s="1"/>
  <c r="AK32" i="9" s="1"/>
  <c r="E27" i="7" a="1"/>
  <c r="E27" i="7" s="1"/>
  <c r="AM33" i="9" s="1"/>
  <c r="E32" i="7" a="1"/>
  <c r="E32" i="7" s="1"/>
  <c r="AM38" i="9" s="1"/>
  <c r="G12" i="7" a="1"/>
  <c r="G12" i="7" s="1"/>
  <c r="AO18" i="9" s="1"/>
  <c r="H30" i="7" a="1"/>
  <c r="H30" i="7" s="1"/>
  <c r="AP36" i="9" s="1"/>
  <c r="K12" i="7" a="1"/>
  <c r="K12" i="7" s="1"/>
  <c r="AS18" i="9" s="1"/>
  <c r="K34" i="7" a="1"/>
  <c r="K34" i="7" s="1"/>
  <c r="AS40" i="9" s="1"/>
  <c r="I29" i="7" a="1"/>
  <c r="I29" i="7" s="1"/>
  <c r="AQ35" i="9" s="1"/>
  <c r="J32" i="7" a="1"/>
  <c r="J32" i="7" s="1"/>
  <c r="AR38" i="9" s="1"/>
  <c r="L10" i="7" a="1"/>
  <c r="L10" i="7" s="1"/>
  <c r="AT16" i="9" s="1"/>
  <c r="L34" i="7" a="1"/>
  <c r="L34" i="7" s="1"/>
  <c r="AT40" i="9" s="1"/>
  <c r="C30" i="7" a="1"/>
  <c r="C30" i="7" s="1"/>
  <c r="AK36" i="9" s="1"/>
  <c r="E28" i="7" a="1"/>
  <c r="E28" i="7" s="1"/>
  <c r="AM34" i="9" s="1"/>
  <c r="G28" i="7" a="1"/>
  <c r="G28" i="7" s="1"/>
  <c r="AO34" i="9" s="1"/>
  <c r="H31" i="7" a="1"/>
  <c r="H31" i="7" s="1"/>
  <c r="AP37" i="9" s="1"/>
  <c r="L11" i="7" a="1"/>
  <c r="L11" i="7" s="1"/>
  <c r="AT17" i="9" s="1"/>
  <c r="C31" i="7" a="1"/>
  <c r="C31" i="7" s="1"/>
  <c r="AK37" i="9" s="1"/>
  <c r="E29" i="7" a="1"/>
  <c r="E29" i="7" s="1"/>
  <c r="AM35" i="9" s="1"/>
  <c r="H32" i="7" a="1"/>
  <c r="H32" i="7" s="1"/>
  <c r="AP38" i="9" s="1"/>
  <c r="K26" i="7" a="1"/>
  <c r="K26" i="7" s="1"/>
  <c r="AS32" i="9" s="1"/>
  <c r="I30" i="7" a="1"/>
  <c r="I30" i="7" s="1"/>
  <c r="AQ36" i="9" s="1"/>
  <c r="J10" i="7" a="1"/>
  <c r="J10" i="7" s="1"/>
  <c r="AR16" i="9" s="1"/>
  <c r="J33" i="7" a="1"/>
  <c r="J33" i="7" s="1"/>
  <c r="AR39" i="9" s="1"/>
  <c r="L12" i="7" a="1"/>
  <c r="L12" i="7" s="1"/>
  <c r="AT18" i="9" s="1"/>
  <c r="E31" i="7" a="1"/>
  <c r="E31" i="7" s="1"/>
  <c r="AM37" i="9" s="1"/>
  <c r="J11" i="7" a="1"/>
  <c r="J11" i="7" s="1"/>
  <c r="AR17" i="9" s="1"/>
  <c r="G10" i="7" a="1"/>
  <c r="G10" i="7" s="1"/>
  <c r="AO16" i="9" s="1"/>
  <c r="H10" i="7" a="1"/>
  <c r="H10" i="7" s="1"/>
  <c r="AP16" i="9" s="1"/>
  <c r="H11" i="7" a="1"/>
  <c r="H11" i="7" s="1"/>
  <c r="AP17" i="9" s="1"/>
  <c r="H12" i="7" a="1"/>
  <c r="H12" i="7" s="1"/>
  <c r="AP18" i="9" s="1"/>
  <c r="R11" i="6"/>
  <c r="BU11" i="6"/>
  <c r="DO11" i="6"/>
  <c r="BT11" i="6"/>
  <c r="N11" i="6"/>
  <c r="F11" i="6"/>
  <c r="T11" i="6"/>
  <c r="Y11" i="6"/>
  <c r="BS11" i="6"/>
  <c r="U11" i="6"/>
  <c r="CS11" i="6"/>
  <c r="CG11" i="6"/>
  <c r="BA11" i="6"/>
  <c r="CV11" i="6"/>
  <c r="E11" i="6"/>
  <c r="AB11" i="6"/>
  <c r="AY11" i="6"/>
  <c r="L11" i="6"/>
  <c r="AI11" i="6"/>
  <c r="AZ11" i="6"/>
  <c r="CY11" i="6"/>
  <c r="DE11" i="6"/>
  <c r="I11" i="6"/>
  <c r="AF11" i="6"/>
  <c r="BC11" i="6"/>
  <c r="AO11" i="6"/>
  <c r="BL11" i="6"/>
  <c r="CI11" i="6"/>
  <c r="AT11" i="6"/>
  <c r="BI11" i="6"/>
  <c r="G11" i="6"/>
  <c r="AM11" i="6"/>
  <c r="DI11" i="6"/>
  <c r="AJ11" i="6"/>
  <c r="BG11" i="6"/>
  <c r="AX11" i="6"/>
  <c r="BM11" i="6"/>
  <c r="DG11" i="6"/>
  <c r="K11" i="6"/>
  <c r="DV11" i="6"/>
  <c r="Q11" i="6"/>
  <c r="AN11" i="6"/>
  <c r="BK11" i="6"/>
  <c r="S11" i="6"/>
  <c r="M11" i="6"/>
  <c r="O11" i="6"/>
  <c r="CK11" i="6"/>
  <c r="DU11" i="6"/>
  <c r="DB11" i="6"/>
  <c r="DA11" i="6"/>
  <c r="DM11" i="6"/>
  <c r="D11" i="6"/>
  <c r="CR11" i="6"/>
  <c r="AW11" i="6"/>
  <c r="B11" i="6"/>
  <c r="DK11" i="6"/>
  <c r="BO11" i="6"/>
  <c r="DL11" i="6"/>
  <c r="AQ11" i="6"/>
  <c r="DP11" i="6"/>
  <c r="P11" i="6"/>
  <c r="CQ11" i="6"/>
  <c r="DQ11" i="6"/>
  <c r="CJ11" i="6"/>
  <c r="BR11" i="6"/>
  <c r="Z11" i="6"/>
  <c r="AG11" i="6"/>
  <c r="DR11" i="6"/>
  <c r="CT11" i="6"/>
  <c r="BY11" i="6"/>
  <c r="BZ11" i="6"/>
  <c r="BX11" i="6"/>
  <c r="CC11" i="6"/>
  <c r="AE11" i="6"/>
  <c r="BF11" i="6"/>
  <c r="BB11" i="6"/>
  <c r="DJ11" i="6"/>
  <c r="AK11" i="6"/>
  <c r="BP11" i="6"/>
  <c r="CL11" i="6"/>
  <c r="CU11" i="6"/>
  <c r="AS11" i="6"/>
  <c r="DS11" i="6"/>
  <c r="BW11" i="6"/>
  <c r="DH11" i="6"/>
  <c r="CO11" i="6"/>
  <c r="CZ11" i="6"/>
  <c r="AV11" i="6"/>
  <c r="CA11" i="6"/>
  <c r="DX11" i="6"/>
  <c r="DN11" i="6"/>
  <c r="J11" i="6"/>
  <c r="CP11" i="6"/>
  <c r="V11" i="6"/>
  <c r="CD11" i="6"/>
  <c r="BH11" i="6"/>
  <c r="DD11" i="6"/>
  <c r="BD11" i="6"/>
  <c r="W11" i="6"/>
  <c r="BN11" i="6"/>
  <c r="BJ11" i="6"/>
  <c r="BV11" i="6"/>
  <c r="AH11" i="6"/>
  <c r="CB11" i="6"/>
  <c r="CX11" i="6"/>
  <c r="BQ11" i="6"/>
  <c r="DY11" i="6"/>
  <c r="H11" i="6"/>
  <c r="CN11" i="6"/>
  <c r="CH11" i="6"/>
  <c r="CF11" i="6"/>
  <c r="AU11" i="6"/>
  <c r="CE11" i="6"/>
  <c r="BE11" i="6"/>
  <c r="AC11" i="6"/>
  <c r="CW11" i="6"/>
  <c r="AP11" i="6"/>
  <c r="DW11" i="6"/>
  <c r="AR11" i="6"/>
  <c r="AL11" i="6"/>
  <c r="CM11" i="6"/>
  <c r="AA11" i="6"/>
  <c r="X11" i="6"/>
  <c r="AD11" i="6"/>
  <c r="DC11" i="6"/>
  <c r="DF11" i="6"/>
  <c r="DT11" i="6"/>
  <c r="K57" i="7" l="1"/>
  <c r="AS63" i="9" s="1"/>
  <c r="I55" i="7"/>
  <c r="AQ61" i="9" s="1"/>
  <c r="B1" i="8"/>
  <c r="AB2" i="3"/>
  <c r="AG172" i="3"/>
  <c r="AG74" i="3"/>
  <c r="AG103" i="3"/>
  <c r="AG68" i="3"/>
  <c r="AG6" i="3"/>
  <c r="AG187" i="3"/>
  <c r="AG78" i="3"/>
  <c r="AQ9" i="9"/>
  <c r="AG73" i="3"/>
  <c r="AG35" i="3"/>
  <c r="AG178" i="3"/>
  <c r="AG137" i="3"/>
  <c r="AG99" i="3"/>
  <c r="AG150" i="3"/>
  <c r="AG106" i="3"/>
  <c r="AG199" i="3"/>
  <c r="AG140" i="3"/>
  <c r="AG189" i="3"/>
  <c r="AG108" i="3"/>
  <c r="AG46" i="3"/>
  <c r="AG95" i="3"/>
  <c r="AG192" i="3"/>
  <c r="AG183" i="3"/>
  <c r="AG88" i="3"/>
  <c r="AG98" i="3"/>
  <c r="AG160" i="3"/>
  <c r="AG94" i="3"/>
  <c r="AG18" i="3"/>
  <c r="AG202" i="3"/>
  <c r="AG159" i="3"/>
  <c r="AG8" i="3"/>
  <c r="AG157" i="3"/>
  <c r="AG115" i="3"/>
  <c r="AG12" i="3"/>
  <c r="AG54" i="3"/>
  <c r="AG188" i="3"/>
  <c r="AG9" i="3"/>
  <c r="AG7" i="3"/>
  <c r="AG60" i="3"/>
  <c r="AG17" i="3"/>
  <c r="AG58" i="3"/>
  <c r="AG112" i="3"/>
  <c r="AG125" i="3"/>
  <c r="AG49" i="3"/>
  <c r="AG111" i="3"/>
  <c r="AG179" i="3"/>
  <c r="AG50" i="3"/>
  <c r="AG92" i="3"/>
  <c r="AG158" i="3"/>
  <c r="AG85" i="3"/>
  <c r="AG66" i="3"/>
  <c r="AG164" i="3"/>
  <c r="AG39" i="3"/>
  <c r="AG162" i="3"/>
  <c r="AG180" i="3"/>
  <c r="AG136" i="3"/>
  <c r="AG132" i="3"/>
  <c r="AG122" i="3"/>
  <c r="AG53" i="3"/>
  <c r="AG25" i="3"/>
  <c r="AG63" i="3"/>
  <c r="AG24" i="3"/>
  <c r="AG82" i="3"/>
  <c r="AG200" i="3"/>
  <c r="AG52" i="3"/>
  <c r="AG163" i="3"/>
  <c r="AG154" i="3"/>
  <c r="AG51" i="3"/>
  <c r="AG104" i="3"/>
  <c r="AG26" i="3"/>
  <c r="AG174" i="3"/>
  <c r="AG32" i="3"/>
  <c r="AG181" i="3"/>
  <c r="AG139" i="3"/>
  <c r="AG130" i="3"/>
  <c r="AG196" i="3"/>
  <c r="AG23" i="3"/>
  <c r="AG4" i="3"/>
  <c r="AG31" i="3"/>
  <c r="AG84" i="3"/>
  <c r="AG65" i="3"/>
  <c r="AG116" i="3"/>
  <c r="AG83" i="3"/>
  <c r="AG80" i="3"/>
  <c r="AG177" i="3"/>
  <c r="AG135" i="3"/>
  <c r="AG16" i="3"/>
  <c r="AG176" i="3"/>
  <c r="AG193" i="3"/>
  <c r="AG147" i="3"/>
  <c r="AG152" i="3"/>
  <c r="AG169" i="3"/>
  <c r="AG87" i="3"/>
  <c r="AG128" i="3"/>
  <c r="AG145" i="3"/>
  <c r="AG27" i="3"/>
  <c r="AG81" i="3"/>
  <c r="AG70" i="3"/>
  <c r="AG90" i="3"/>
  <c r="AG191" i="3"/>
  <c r="AG10" i="3"/>
  <c r="AG56" i="3"/>
  <c r="AG120" i="3"/>
  <c r="AG171" i="3"/>
  <c r="AG89" i="3"/>
  <c r="AG96" i="3"/>
  <c r="AG123" i="3"/>
  <c r="AG5" i="3"/>
  <c r="AG72" i="3"/>
  <c r="AG75" i="3"/>
  <c r="AG124" i="3"/>
  <c r="AG48" i="3"/>
  <c r="AG15" i="3"/>
  <c r="AG102" i="3"/>
  <c r="AG121" i="3"/>
  <c r="AG59" i="3"/>
  <c r="AG201" i="3"/>
  <c r="AG14" i="3"/>
  <c r="AG173" i="3"/>
  <c r="AG119" i="3"/>
  <c r="AG22" i="3"/>
  <c r="AG175" i="3"/>
  <c r="AG11" i="3"/>
  <c r="AG195" i="3"/>
  <c r="AG151" i="3"/>
  <c r="AG36" i="3"/>
  <c r="AG47" i="3"/>
  <c r="AG127" i="3"/>
  <c r="AG155" i="3"/>
  <c r="AG194" i="3"/>
  <c r="AG64" i="3"/>
  <c r="AG168" i="3"/>
  <c r="AG148" i="3"/>
  <c r="AG57" i="3"/>
  <c r="AN7" i="4"/>
  <c r="AG55" i="3"/>
  <c r="AG165" i="3"/>
  <c r="AG97" i="3"/>
  <c r="AG185" i="3"/>
  <c r="AG141" i="3"/>
  <c r="AG76" i="3"/>
  <c r="AG113" i="3"/>
  <c r="AG117" i="3"/>
  <c r="AG30" i="3"/>
  <c r="AG29" i="3"/>
  <c r="AG93" i="3"/>
  <c r="AG144" i="3"/>
  <c r="AG114" i="3"/>
  <c r="AG107" i="3"/>
  <c r="AG170" i="3"/>
  <c r="AG42" i="3"/>
  <c r="AG146" i="3"/>
  <c r="AG40" i="3"/>
  <c r="AG44" i="3"/>
  <c r="AG61" i="3"/>
  <c r="AG161" i="3"/>
  <c r="AG20" i="3"/>
  <c r="AG37" i="3"/>
  <c r="AG101" i="3"/>
  <c r="AG186" i="3"/>
  <c r="AG13" i="3"/>
  <c r="AG41" i="3"/>
  <c r="AG126" i="3"/>
  <c r="AG133" i="3"/>
  <c r="AG3" i="3"/>
  <c r="AG69" i="3"/>
  <c r="AG167" i="3"/>
  <c r="AG79" i="3"/>
  <c r="AG143" i="3"/>
  <c r="AG71" i="3"/>
  <c r="AG43" i="3"/>
  <c r="AG190" i="3"/>
  <c r="AG110" i="3"/>
  <c r="AG19" i="3"/>
  <c r="AG166" i="3"/>
  <c r="AG86" i="3"/>
  <c r="AG198" i="3"/>
  <c r="AG142" i="3"/>
  <c r="AG62" i="3"/>
  <c r="AG138" i="3"/>
  <c r="AG131" i="3"/>
  <c r="AG182" i="3"/>
  <c r="AG28" i="3"/>
  <c r="AG109" i="3"/>
  <c r="AG34" i="3"/>
  <c r="AG21" i="3"/>
  <c r="AG134" i="3"/>
  <c r="AG197" i="3"/>
  <c r="AG153" i="3"/>
  <c r="AG33" i="3"/>
  <c r="AG149" i="3"/>
  <c r="AG129" i="3"/>
  <c r="AG45" i="3"/>
  <c r="AG77" i="3"/>
  <c r="AG105" i="3"/>
  <c r="AG67" i="3"/>
  <c r="AG184" i="3"/>
  <c r="AG118" i="3"/>
  <c r="AG38" i="3"/>
  <c r="AG91" i="3"/>
  <c r="AG156" i="3"/>
  <c r="L25" i="7" a="1"/>
  <c r="L25" i="7" s="1"/>
  <c r="AP9" i="9"/>
  <c r="AU9" i="9"/>
  <c r="K25" i="7" a="1"/>
  <c r="K25" i="7" s="1"/>
  <c r="AN9" i="9"/>
  <c r="D25" i="7" a="1"/>
  <c r="D25" i="7" s="1"/>
  <c r="AO9" i="9"/>
  <c r="AM9" i="9"/>
  <c r="AT9" i="9"/>
  <c r="G25" i="7" a="1"/>
  <c r="G25" i="7" s="1"/>
  <c r="M25" i="7" a="1"/>
  <c r="M25" i="7" s="1"/>
  <c r="AL9" i="9"/>
  <c r="E25" i="7" a="1"/>
  <c r="E25" i="7" s="1"/>
  <c r="J25" i="7" a="1"/>
  <c r="J25" i="7" s="1"/>
  <c r="I25" i="7" a="1"/>
  <c r="I25" i="7" s="1"/>
  <c r="AS9" i="9"/>
  <c r="F25" i="7" a="1"/>
  <c r="F25" i="7" s="1"/>
  <c r="H25" i="7" a="1"/>
  <c r="H25" i="7" s="1"/>
  <c r="AR9" i="9"/>
  <c r="AK9" i="9"/>
  <c r="C25" i="7" a="1"/>
  <c r="C25" i="7" s="1"/>
  <c r="M54" i="7"/>
  <c r="AU60" i="9" s="1"/>
  <c r="AB1" i="8"/>
  <c r="H54" i="7"/>
  <c r="AP60" i="9" s="1"/>
  <c r="E55" i="7"/>
  <c r="AM61" i="9" s="1"/>
  <c r="E54" i="7"/>
  <c r="AM60" i="9" s="1"/>
  <c r="E59" i="7"/>
  <c r="AM65" i="9" s="1"/>
  <c r="J59" i="7"/>
  <c r="AR65" i="9" s="1"/>
  <c r="J55" i="7"/>
  <c r="AR61" i="9" s="1"/>
  <c r="J54" i="7"/>
  <c r="AR60" i="9" s="1"/>
  <c r="L58" i="7"/>
  <c r="AT64" i="9" s="1"/>
  <c r="J1" i="8"/>
  <c r="F58" i="7"/>
  <c r="AN64" i="9" s="1"/>
  <c r="AI1" i="8"/>
  <c r="M59" i="7"/>
  <c r="AU65" i="9" s="1"/>
  <c r="M55" i="7"/>
  <c r="AU61" i="9" s="1"/>
  <c r="K58" i="7"/>
  <c r="AS64" i="9" s="1"/>
  <c r="D60" i="7"/>
  <c r="AL66" i="9" s="1"/>
  <c r="D57" i="7"/>
  <c r="AL63" i="9" s="1"/>
  <c r="D56" i="7"/>
  <c r="AL62" i="9" s="1"/>
  <c r="M58" i="7"/>
  <c r="AU64" i="9" s="1"/>
  <c r="M61" i="7"/>
  <c r="AU67" i="9" s="1"/>
  <c r="AE125" i="3"/>
  <c r="AE191" i="3"/>
  <c r="AE106" i="3"/>
  <c r="AE96" i="3"/>
  <c r="AE173" i="3"/>
  <c r="AE39" i="3"/>
  <c r="AE18" i="3"/>
  <c r="AE16" i="3"/>
  <c r="AE184" i="3"/>
  <c r="AE174" i="3"/>
  <c r="AE37" i="3"/>
  <c r="AE3" i="3"/>
  <c r="AE65" i="3"/>
  <c r="AE56" i="3"/>
  <c r="AE28" i="3"/>
  <c r="AE190" i="3"/>
  <c r="AE188" i="3"/>
  <c r="AE44" i="3"/>
  <c r="AE61" i="3"/>
  <c r="AE78" i="3"/>
  <c r="AE59" i="3"/>
  <c r="AE52" i="3"/>
  <c r="AE67" i="3"/>
  <c r="AE196" i="3"/>
  <c r="AE162" i="3"/>
  <c r="AE69" i="3"/>
  <c r="AE57" i="3"/>
  <c r="AE178" i="3"/>
  <c r="AE95" i="3"/>
  <c r="AE91" i="3"/>
  <c r="AE189" i="3"/>
  <c r="AE83" i="3"/>
  <c r="AE45" i="3"/>
  <c r="AE185" i="3"/>
  <c r="AE128" i="3"/>
  <c r="AE160" i="3"/>
  <c r="AE115" i="3"/>
  <c r="AE193" i="3"/>
  <c r="AE158" i="3"/>
  <c r="AE133" i="3"/>
  <c r="AE79" i="3"/>
  <c r="AE11" i="3"/>
  <c r="AE116" i="3"/>
  <c r="AE139" i="3"/>
  <c r="AE146" i="3"/>
  <c r="AE7" i="3"/>
  <c r="AE12" i="3"/>
  <c r="AE197" i="3"/>
  <c r="AE47" i="3"/>
  <c r="AE150" i="3"/>
  <c r="AE76" i="3"/>
  <c r="AE202" i="3"/>
  <c r="AE148" i="3"/>
  <c r="AE68" i="3"/>
  <c r="AE144" i="3"/>
  <c r="AE53" i="3"/>
  <c r="AE170" i="3"/>
  <c r="AE41" i="3"/>
  <c r="AE172" i="3"/>
  <c r="AE71" i="3"/>
  <c r="AE200" i="3"/>
  <c r="AE63" i="3"/>
  <c r="AE38" i="3"/>
  <c r="AE34" i="3"/>
  <c r="AE13" i="3"/>
  <c r="AE126" i="3"/>
  <c r="AE104" i="3"/>
  <c r="AE121" i="3"/>
  <c r="AE66" i="3"/>
  <c r="AE62" i="3"/>
  <c r="AE46" i="3"/>
  <c r="AE77" i="3"/>
  <c r="AE149" i="3"/>
  <c r="AE117" i="3"/>
  <c r="AE157" i="3"/>
  <c r="AE99" i="3"/>
  <c r="AE134" i="3"/>
  <c r="AE58" i="3"/>
  <c r="AE87" i="3"/>
  <c r="AE23" i="3"/>
  <c r="AE82" i="3"/>
  <c r="AE26" i="3"/>
  <c r="AE51" i="3"/>
  <c r="AE132" i="3"/>
  <c r="AE93" i="3"/>
  <c r="AE169" i="3"/>
  <c r="AE195" i="3"/>
  <c r="AE107" i="3"/>
  <c r="AE75" i="3"/>
  <c r="AE182" i="3"/>
  <c r="AE15" i="3"/>
  <c r="AE105" i="3"/>
  <c r="AE102" i="3"/>
  <c r="AE64" i="3"/>
  <c r="AE50" i="3"/>
  <c r="AE187" i="3"/>
  <c r="AE127" i="3"/>
  <c r="AE94" i="3"/>
  <c r="AE177" i="3"/>
  <c r="AE113" i="3"/>
  <c r="AE73" i="3"/>
  <c r="AE119" i="3"/>
  <c r="AE8" i="3"/>
  <c r="AE17" i="3"/>
  <c r="AE140" i="3"/>
  <c r="AE101" i="3"/>
  <c r="AE36" i="3"/>
  <c r="AE21" i="3"/>
  <c r="AE131" i="3"/>
  <c r="AE135" i="3"/>
  <c r="AE88" i="3"/>
  <c r="AE74" i="3"/>
  <c r="AE198" i="3"/>
  <c r="AE151" i="3"/>
  <c r="AE118" i="3"/>
  <c r="AE201" i="3"/>
  <c r="AE123" i="3"/>
  <c r="AE109" i="3"/>
  <c r="AE129" i="3"/>
  <c r="AE48" i="3"/>
  <c r="AE20" i="3"/>
  <c r="AE143" i="3"/>
  <c r="AE111" i="3"/>
  <c r="AE108" i="3"/>
  <c r="AE24" i="3"/>
  <c r="AE141" i="3"/>
  <c r="AE138" i="3"/>
  <c r="AE100" i="3"/>
  <c r="AE86" i="3"/>
  <c r="AE19" i="3"/>
  <c r="AE163" i="3"/>
  <c r="AE130" i="3"/>
  <c r="AE168" i="3"/>
  <c r="AE54" i="3"/>
  <c r="AE145" i="3"/>
  <c r="AE152" i="3"/>
  <c r="AE84" i="3"/>
  <c r="AE29" i="3"/>
  <c r="AE153" i="3"/>
  <c r="AE114" i="3"/>
  <c r="AE9" i="3"/>
  <c r="AE27" i="3"/>
  <c r="AE164" i="3"/>
  <c r="AE161" i="3"/>
  <c r="AE112" i="3"/>
  <c r="AE98" i="3"/>
  <c r="AE31" i="3"/>
  <c r="AE179" i="3"/>
  <c r="AE142" i="3"/>
  <c r="AE180" i="3"/>
  <c r="AE25" i="3"/>
  <c r="AE183" i="3"/>
  <c r="AE155" i="3"/>
  <c r="AE120" i="3"/>
  <c r="AE32" i="3"/>
  <c r="AE6" i="3"/>
  <c r="AE137" i="3"/>
  <c r="AE49" i="3"/>
  <c r="AE30" i="3"/>
  <c r="AE167" i="3"/>
  <c r="AE175" i="3"/>
  <c r="AE124" i="3"/>
  <c r="AE110" i="3"/>
  <c r="AE43" i="3"/>
  <c r="AE10" i="3"/>
  <c r="AE154" i="3"/>
  <c r="AE192" i="3"/>
  <c r="AE5" i="3"/>
  <c r="AE194" i="3"/>
  <c r="AE165" i="3"/>
  <c r="AE156" i="3"/>
  <c r="AE35" i="3"/>
  <c r="AE14" i="3"/>
  <c r="AE147" i="3"/>
  <c r="AE85" i="3"/>
  <c r="AE33" i="3"/>
  <c r="AE171" i="3"/>
  <c r="AE186" i="3"/>
  <c r="AE136" i="3"/>
  <c r="AE122" i="3"/>
  <c r="AE55" i="3"/>
  <c r="AE22" i="3"/>
  <c r="AE166" i="3"/>
  <c r="Z2" i="3"/>
  <c r="AE90" i="3"/>
  <c r="AE60" i="3"/>
  <c r="AE80" i="3"/>
  <c r="AE159" i="3"/>
  <c r="AE97" i="3"/>
  <c r="AE81" i="3"/>
  <c r="AE42" i="3"/>
  <c r="AE72" i="3"/>
  <c r="AE4" i="3"/>
  <c r="AE92" i="3"/>
  <c r="AE89" i="3"/>
  <c r="AE40" i="3"/>
  <c r="AE181" i="3"/>
  <c r="AE176" i="3"/>
  <c r="AE103" i="3"/>
  <c r="AE70" i="3"/>
  <c r="AE199" i="3"/>
  <c r="BU9" i="6"/>
  <c r="BU1" i="8"/>
  <c r="DI9" i="6"/>
  <c r="DI1" i="8"/>
  <c r="W9" i="6"/>
  <c r="W1" i="8"/>
  <c r="FY1" i="8"/>
  <c r="FA1" i="8"/>
  <c r="GO1" i="8"/>
  <c r="CC9" i="6"/>
  <c r="CC1" i="8"/>
  <c r="GP1" i="8"/>
  <c r="FP1" i="8"/>
  <c r="O9" i="6"/>
  <c r="O1" i="8"/>
  <c r="DF9" i="6"/>
  <c r="DF1" i="8"/>
  <c r="FI1" i="8"/>
  <c r="CF9" i="6"/>
  <c r="CF1" i="8"/>
  <c r="CV9" i="6"/>
  <c r="CV1" i="8"/>
  <c r="CN9" i="6"/>
  <c r="CN1" i="8"/>
  <c r="EX1" i="8"/>
  <c r="GJ1" i="8"/>
  <c r="AY9" i="6"/>
  <c r="AY1" i="8"/>
  <c r="BD9" i="6"/>
  <c r="BD1" i="8"/>
  <c r="AC9" i="6"/>
  <c r="AC1" i="8"/>
  <c r="DC9" i="6"/>
  <c r="DC1" i="8"/>
  <c r="GE1" i="8"/>
  <c r="GN1" i="8"/>
  <c r="AF9" i="6"/>
  <c r="AF1" i="8"/>
  <c r="BB9" i="6"/>
  <c r="BB1" i="8"/>
  <c r="ED1" i="8"/>
  <c r="EH1" i="8"/>
  <c r="GG1" i="8"/>
  <c r="DD9" i="6"/>
  <c r="DD1" i="8"/>
  <c r="ER1" i="8"/>
  <c r="DL9" i="6"/>
  <c r="DL1" i="8"/>
  <c r="AU9" i="6"/>
  <c r="AU1" i="8"/>
  <c r="AM9" i="6"/>
  <c r="AM1" i="8"/>
  <c r="CA9" i="6"/>
  <c r="CA1" i="8"/>
  <c r="DY9" i="6"/>
  <c r="DY1" i="8"/>
  <c r="EY1" i="8"/>
  <c r="FZ1" i="8"/>
  <c r="AQ9" i="6"/>
  <c r="AQ1" i="8"/>
  <c r="DS9" i="6"/>
  <c r="DS1" i="8"/>
  <c r="EI1" i="8"/>
  <c r="GM1" i="8"/>
  <c r="EA1" i="8"/>
  <c r="FO1" i="8"/>
  <c r="FG1" i="8"/>
  <c r="CP9" i="6"/>
  <c r="CP1" i="8"/>
  <c r="DQ9" i="6"/>
  <c r="DQ1" i="8"/>
  <c r="FE1" i="8"/>
  <c r="AS9" i="6"/>
  <c r="AS1" i="8"/>
  <c r="BW9" i="6"/>
  <c r="BW1" i="8"/>
  <c r="DH9" i="6"/>
  <c r="DH1" i="8"/>
  <c r="FV1" i="8"/>
  <c r="BV9" i="6"/>
  <c r="BV1" i="8"/>
  <c r="CW9" i="6"/>
  <c r="CW1" i="8"/>
  <c r="AA9" i="6"/>
  <c r="AA1" i="8"/>
  <c r="FM1" i="8"/>
  <c r="GS1" i="8"/>
  <c r="CE9" i="6"/>
  <c r="CE1" i="8"/>
  <c r="BR9" i="6"/>
  <c r="BR1" i="8"/>
  <c r="AV9" i="6"/>
  <c r="AV1" i="8"/>
  <c r="GD1" i="8"/>
  <c r="FB1" i="8"/>
  <c r="BK9" i="6"/>
  <c r="BK1" i="8"/>
  <c r="EB1" i="8"/>
  <c r="EJ1" i="8"/>
  <c r="BS9" i="6"/>
  <c r="BS1" i="8"/>
  <c r="DG9" i="6"/>
  <c r="DG1" i="8"/>
  <c r="CY9" i="6"/>
  <c r="CY1" i="8"/>
  <c r="AH9" i="6"/>
  <c r="AH1" i="8"/>
  <c r="BI9" i="6"/>
  <c r="BI1" i="8"/>
  <c r="BX9" i="6"/>
  <c r="BX1" i="8"/>
  <c r="CB9" i="6"/>
  <c r="CB1" i="8"/>
  <c r="EL1" i="8"/>
  <c r="FX1" i="8"/>
  <c r="FN1" i="8"/>
  <c r="FL1" i="8"/>
  <c r="DN9" i="6"/>
  <c r="DN1" i="8"/>
  <c r="EO1" i="8"/>
  <c r="GC1" i="8"/>
  <c r="BQ9" i="6"/>
  <c r="BQ1" i="8"/>
  <c r="CX9" i="6"/>
  <c r="CX1" i="8"/>
  <c r="FD1" i="8"/>
  <c r="ET1" i="8"/>
  <c r="CT9" i="6"/>
  <c r="CT1" i="8"/>
  <c r="CI9" i="6"/>
  <c r="CI1" i="8"/>
  <c r="EW1" i="8"/>
  <c r="BT9" i="6"/>
  <c r="BT1" i="8"/>
  <c r="U9" i="6"/>
  <c r="U1" i="8"/>
  <c r="AJ9" i="6"/>
  <c r="AJ1" i="8"/>
  <c r="AT9" i="6"/>
  <c r="AT1" i="8"/>
  <c r="DJ9" i="6"/>
  <c r="DJ1" i="8"/>
  <c r="EZ1" i="8"/>
  <c r="AO9" i="6"/>
  <c r="AO1" i="8"/>
  <c r="FH1" i="8"/>
  <c r="CQ9" i="6"/>
  <c r="CQ1" i="8"/>
  <c r="EE1" i="8"/>
  <c r="DW9" i="6"/>
  <c r="DW1" i="8"/>
  <c r="BF9" i="6"/>
  <c r="BF1" i="8"/>
  <c r="CG9" i="6"/>
  <c r="CG1" i="8"/>
  <c r="DU9" i="6"/>
  <c r="DU1" i="8"/>
  <c r="BN9" i="6"/>
  <c r="BN1" i="8"/>
  <c r="FW1" i="8"/>
  <c r="BO9" i="6"/>
  <c r="BO1" i="8"/>
  <c r="DM9" i="6"/>
  <c r="DM1" i="8"/>
  <c r="EM1" i="8"/>
  <c r="AP9" i="6"/>
  <c r="AP1" i="8"/>
  <c r="BA9" i="6"/>
  <c r="BA1" i="8"/>
  <c r="GI1" i="8"/>
  <c r="CO9" i="6"/>
  <c r="CO1" i="8"/>
  <c r="L9" i="6"/>
  <c r="L1" i="8"/>
  <c r="GB1" i="8"/>
  <c r="T9" i="6"/>
  <c r="T1" i="8"/>
  <c r="DR9" i="6"/>
  <c r="DR1" i="8"/>
  <c r="CL9" i="6"/>
  <c r="CL1" i="8"/>
  <c r="FU1" i="8"/>
  <c r="CR9" i="6"/>
  <c r="CR1" i="8"/>
  <c r="DT9" i="6"/>
  <c r="DT1" i="8"/>
  <c r="CZ9" i="6"/>
  <c r="CZ1" i="8"/>
  <c r="GK1" i="8"/>
  <c r="CK9" i="6"/>
  <c r="CK1" i="8"/>
  <c r="AL9" i="6"/>
  <c r="AL1" i="8"/>
  <c r="EV1" i="8"/>
  <c r="CS9" i="6"/>
  <c r="CS1" i="8"/>
  <c r="BL9" i="6"/>
  <c r="BL1" i="8"/>
  <c r="BM9" i="6"/>
  <c r="BM1" i="8"/>
  <c r="GF1" i="8"/>
  <c r="DO9" i="6"/>
  <c r="DO1" i="8"/>
  <c r="FC1" i="8"/>
  <c r="EU1" i="8"/>
  <c r="CD9" i="6"/>
  <c r="CD1" i="8"/>
  <c r="DE9" i="6"/>
  <c r="DE1" i="8"/>
  <c r="ES1" i="8"/>
  <c r="AG9" i="6"/>
  <c r="AG1" i="8"/>
  <c r="M9" i="6"/>
  <c r="M1" i="8"/>
  <c r="CJ9" i="6"/>
  <c r="CJ1" i="8"/>
  <c r="FJ1" i="8"/>
  <c r="AW9" i="6"/>
  <c r="AW1" i="8"/>
  <c r="AZ9" i="6"/>
  <c r="AZ1" i="8"/>
  <c r="BP9" i="6"/>
  <c r="BP1" i="8"/>
  <c r="DZ1" i="8"/>
  <c r="DK9" i="6"/>
  <c r="DK1" i="8"/>
  <c r="EQ1" i="8"/>
  <c r="EG1" i="8"/>
  <c r="AX9" i="6"/>
  <c r="AX1" i="8"/>
  <c r="AR9" i="6"/>
  <c r="AR1" i="8"/>
  <c r="DV9" i="6"/>
  <c r="DV1" i="8"/>
  <c r="EP1" i="8"/>
  <c r="DP9" i="6"/>
  <c r="DP1" i="8"/>
  <c r="DX9" i="6"/>
  <c r="DX1" i="8"/>
  <c r="BG9" i="6"/>
  <c r="BG1" i="8"/>
  <c r="CU9" i="6"/>
  <c r="CU1" i="8"/>
  <c r="CM9" i="6"/>
  <c r="CM1" i="8"/>
  <c r="BH9" i="6"/>
  <c r="BH1" i="8"/>
  <c r="BJ9" i="6"/>
  <c r="BJ1" i="8"/>
  <c r="GQ1" i="8"/>
  <c r="FF1" i="8"/>
  <c r="EN1" i="8"/>
  <c r="FT1" i="8"/>
  <c r="FR1" i="8"/>
  <c r="GA1" i="8"/>
  <c r="FS1" i="8"/>
  <c r="DB9" i="6"/>
  <c r="DB1" i="8"/>
  <c r="EC1" i="8"/>
  <c r="FQ1" i="8"/>
  <c r="BE9" i="6"/>
  <c r="BE1" i="8"/>
  <c r="AD9" i="6"/>
  <c r="AD1" i="8"/>
  <c r="EF1" i="8"/>
  <c r="BZ9" i="6"/>
  <c r="BZ1" i="8"/>
  <c r="GH1" i="8"/>
  <c r="CH9" i="6"/>
  <c r="CH1" i="8"/>
  <c r="EK1" i="8"/>
  <c r="FK1" i="8"/>
  <c r="GL1" i="8"/>
  <c r="BC9" i="6"/>
  <c r="BC1" i="8"/>
  <c r="DA9" i="6"/>
  <c r="DA1" i="8"/>
  <c r="BY9" i="6"/>
  <c r="BY1" i="8"/>
  <c r="GR1" i="8"/>
  <c r="C9" i="6"/>
  <c r="E57" i="7"/>
  <c r="AM63" i="9" s="1"/>
  <c r="E60" i="7"/>
  <c r="AM66" i="9" s="1"/>
  <c r="E58" i="7"/>
  <c r="AM64" i="9" s="1"/>
  <c r="E61" i="7"/>
  <c r="AM67" i="9" s="1"/>
  <c r="J9" i="6"/>
  <c r="I58" i="7"/>
  <c r="AQ64" i="9" s="1"/>
  <c r="H9" i="6"/>
  <c r="J61" i="7"/>
  <c r="AR67" i="9" s="1"/>
  <c r="J58" i="7"/>
  <c r="AR64" i="9" s="1"/>
  <c r="X9" i="6"/>
  <c r="J56" i="7"/>
  <c r="AR62" i="9" s="1"/>
  <c r="J60" i="7"/>
  <c r="AR66" i="9" s="1"/>
  <c r="J57" i="7"/>
  <c r="AR63" i="9" s="1"/>
  <c r="F9" i="6"/>
  <c r="H56" i="7"/>
  <c r="AP62" i="9" s="1"/>
  <c r="H60" i="7"/>
  <c r="AP66" i="9" s="1"/>
  <c r="H61" i="7"/>
  <c r="AP67" i="9" s="1"/>
  <c r="R9" i="6"/>
  <c r="G56" i="7"/>
  <c r="AO62" i="9" s="1"/>
  <c r="G60" i="7"/>
  <c r="AO66" i="9" s="1"/>
  <c r="G57" i="7"/>
  <c r="AO63" i="9" s="1"/>
  <c r="K9" i="6"/>
  <c r="K54" i="7"/>
  <c r="AS60" i="9" s="1"/>
  <c r="K61" i="7"/>
  <c r="AS67" i="9" s="1"/>
  <c r="K59" i="7"/>
  <c r="AS65" i="9" s="1"/>
  <c r="S9" i="6"/>
  <c r="H57" i="7"/>
  <c r="AP63" i="9" s="1"/>
  <c r="Q9" i="6"/>
  <c r="L55" i="7"/>
  <c r="AT61" i="9" s="1"/>
  <c r="L56" i="7"/>
  <c r="AT62" i="9" s="1"/>
  <c r="L60" i="7"/>
  <c r="AT66" i="9" s="1"/>
  <c r="AK9" i="6"/>
  <c r="H59" i="7"/>
  <c r="AP65" i="9" s="1"/>
  <c r="H55" i="7"/>
  <c r="AP61" i="9" s="1"/>
  <c r="D9" i="6"/>
  <c r="G61" i="7"/>
  <c r="AO67" i="9" s="1"/>
  <c r="G58" i="7"/>
  <c r="AO64" i="9" s="1"/>
  <c r="D61" i="7"/>
  <c r="AL67" i="9" s="1"/>
  <c r="D55" i="7"/>
  <c r="AL61" i="9" s="1"/>
  <c r="D59" i="7"/>
  <c r="AL65" i="9" s="1"/>
  <c r="D54" i="7"/>
  <c r="AL60" i="9" s="1"/>
  <c r="Y9" i="6"/>
  <c r="D58" i="7"/>
  <c r="AL64" i="9" s="1"/>
  <c r="P9" i="6"/>
  <c r="I57" i="7"/>
  <c r="AQ63" i="9" s="1"/>
  <c r="I60" i="7"/>
  <c r="AQ66" i="9" s="1"/>
  <c r="AI9" i="6"/>
  <c r="G55" i="7"/>
  <c r="AO61" i="9" s="1"/>
  <c r="G59" i="7"/>
  <c r="AO65" i="9" s="1"/>
  <c r="I9" i="6"/>
  <c r="L61" i="7"/>
  <c r="AT67" i="9" s="1"/>
  <c r="L59" i="7"/>
  <c r="AT65" i="9" s="1"/>
  <c r="L54" i="7"/>
  <c r="AT60" i="9" s="1"/>
  <c r="AB9" i="6"/>
  <c r="K55" i="7"/>
  <c r="AS61" i="9" s="1"/>
  <c r="G9" i="6"/>
  <c r="I54" i="7"/>
  <c r="AQ60" i="9" s="1"/>
  <c r="I61" i="7"/>
  <c r="AQ67" i="9" s="1"/>
  <c r="I59" i="7"/>
  <c r="AQ65" i="9" s="1"/>
  <c r="N9" i="6"/>
  <c r="K60" i="7"/>
  <c r="AS66" i="9" s="1"/>
  <c r="K56" i="7"/>
  <c r="AS62" i="9" s="1"/>
  <c r="E9" i="6"/>
  <c r="F54" i="7"/>
  <c r="AN60" i="9" s="1"/>
  <c r="F61" i="7"/>
  <c r="AN67" i="9" s="1"/>
  <c r="F59" i="7"/>
  <c r="AN65" i="9" s="1"/>
  <c r="V9" i="6"/>
  <c r="H58" i="7"/>
  <c r="AP64" i="9" s="1"/>
  <c r="Z9" i="6"/>
  <c r="F60" i="7"/>
  <c r="AN66" i="9" s="1"/>
  <c r="F55" i="7"/>
  <c r="AN61" i="9" s="1"/>
  <c r="F56" i="7"/>
  <c r="AN62" i="9" s="1"/>
  <c r="AE9" i="6"/>
  <c r="I56" i="7"/>
  <c r="AQ62" i="9" s="1"/>
  <c r="AN9" i="6"/>
  <c r="L57" i="7"/>
  <c r="AT63" i="9" s="1"/>
  <c r="B9" i="6"/>
  <c r="AR7" i="4"/>
  <c r="AP7" i="9"/>
  <c r="AK7" i="9"/>
  <c r="AS7" i="9"/>
  <c r="AN7" i="9"/>
  <c r="AT7" i="9"/>
  <c r="AR7" i="9"/>
  <c r="AQ7" i="9"/>
  <c r="AA2" i="3"/>
  <c r="AF199" i="3"/>
  <c r="AF187" i="3"/>
  <c r="AF175" i="3"/>
  <c r="AF196" i="3"/>
  <c r="AF184" i="3"/>
  <c r="AF172" i="3"/>
  <c r="AF185" i="3"/>
  <c r="AF171" i="3"/>
  <c r="AF161" i="3"/>
  <c r="AF149" i="3"/>
  <c r="AF137" i="3"/>
  <c r="AF125" i="3"/>
  <c r="AF113" i="3"/>
  <c r="AF101" i="3"/>
  <c r="AF89" i="3"/>
  <c r="AF77" i="3"/>
  <c r="AF65" i="3"/>
  <c r="AF53" i="3"/>
  <c r="AF41" i="3"/>
  <c r="AF29" i="3"/>
  <c r="AF17" i="3"/>
  <c r="AF5" i="3"/>
  <c r="AF201" i="3"/>
  <c r="AF198" i="3"/>
  <c r="AF190" i="3"/>
  <c r="AF176" i="3"/>
  <c r="AF158" i="3"/>
  <c r="AF146" i="3"/>
  <c r="AF134" i="3"/>
  <c r="AF122" i="3"/>
  <c r="AF110" i="3"/>
  <c r="AF98" i="3"/>
  <c r="AF86" i="3"/>
  <c r="AF74" i="3"/>
  <c r="AF62" i="3"/>
  <c r="AF50" i="3"/>
  <c r="AF38" i="3"/>
  <c r="AF26" i="3"/>
  <c r="AF14" i="3"/>
  <c r="AF195" i="3"/>
  <c r="AF173" i="3"/>
  <c r="AF165" i="3"/>
  <c r="AF153" i="3"/>
  <c r="AF141" i="3"/>
  <c r="AF129" i="3"/>
  <c r="AF117" i="3"/>
  <c r="AF105" i="3"/>
  <c r="AF93" i="3"/>
  <c r="AF81" i="3"/>
  <c r="AF69" i="3"/>
  <c r="AF57" i="3"/>
  <c r="AF45" i="3"/>
  <c r="AF33" i="3"/>
  <c r="AF192" i="3"/>
  <c r="AF167" i="3"/>
  <c r="AF155" i="3"/>
  <c r="AF143" i="3"/>
  <c r="AF131" i="3"/>
  <c r="AF119" i="3"/>
  <c r="AF107" i="3"/>
  <c r="AF95" i="3"/>
  <c r="AF83" i="3"/>
  <c r="AF71" i="3"/>
  <c r="AF59" i="3"/>
  <c r="AF47" i="3"/>
  <c r="AF35" i="3"/>
  <c r="AF23" i="3"/>
  <c r="AF11" i="3"/>
  <c r="AF179" i="3"/>
  <c r="AF164" i="3"/>
  <c r="AF151" i="3"/>
  <c r="AF128" i="3"/>
  <c r="AF115" i="3"/>
  <c r="AF92" i="3"/>
  <c r="AF79" i="3"/>
  <c r="AF56" i="3"/>
  <c r="AF43" i="3"/>
  <c r="AF30" i="3"/>
  <c r="AF27" i="3"/>
  <c r="AF24" i="3"/>
  <c r="AF21" i="3"/>
  <c r="AF18" i="3"/>
  <c r="AF15" i="3"/>
  <c r="AF12" i="3"/>
  <c r="AF4" i="3"/>
  <c r="AF193" i="3"/>
  <c r="AF189" i="3"/>
  <c r="AF157" i="3"/>
  <c r="AF154" i="3"/>
  <c r="AF121" i="3"/>
  <c r="AF118" i="3"/>
  <c r="AF85" i="3"/>
  <c r="AF82" i="3"/>
  <c r="AF49" i="3"/>
  <c r="AF46" i="3"/>
  <c r="AF9" i="3"/>
  <c r="AF200" i="3"/>
  <c r="AF182" i="3"/>
  <c r="AF144" i="3"/>
  <c r="AF108" i="3"/>
  <c r="AF72" i="3"/>
  <c r="AF36" i="3"/>
  <c r="AF42" i="3"/>
  <c r="AF6" i="3"/>
  <c r="AF178" i="3"/>
  <c r="AF174" i="3"/>
  <c r="AF160" i="3"/>
  <c r="AF150" i="3"/>
  <c r="AF147" i="3"/>
  <c r="AF124" i="3"/>
  <c r="AF114" i="3"/>
  <c r="AF111" i="3"/>
  <c r="AF88" i="3"/>
  <c r="AF78" i="3"/>
  <c r="AF75" i="3"/>
  <c r="AF52" i="3"/>
  <c r="AF39" i="3"/>
  <c r="AF170" i="3"/>
  <c r="AF163" i="3"/>
  <c r="AF140" i="3"/>
  <c r="AF127" i="3"/>
  <c r="AF104" i="3"/>
  <c r="AF91" i="3"/>
  <c r="AF68" i="3"/>
  <c r="AF55" i="3"/>
  <c r="AF32" i="3"/>
  <c r="AF20" i="3"/>
  <c r="AF188" i="3"/>
  <c r="AF181" i="3"/>
  <c r="AF166" i="3"/>
  <c r="AF133" i="3"/>
  <c r="AF130" i="3"/>
  <c r="AF97" i="3"/>
  <c r="AF94" i="3"/>
  <c r="AF61" i="3"/>
  <c r="AF58" i="3"/>
  <c r="AF3" i="3"/>
  <c r="AF156" i="3"/>
  <c r="AF120" i="3"/>
  <c r="AF84" i="3"/>
  <c r="AF48" i="3"/>
  <c r="AF8" i="3"/>
  <c r="AF191" i="3"/>
  <c r="AF177" i="3"/>
  <c r="AF169" i="3"/>
  <c r="AF162" i="3"/>
  <c r="AF159" i="3"/>
  <c r="AF136" i="3"/>
  <c r="AF126" i="3"/>
  <c r="AF123" i="3"/>
  <c r="AF100" i="3"/>
  <c r="AF90" i="3"/>
  <c r="AF87" i="3"/>
  <c r="AF64" i="3"/>
  <c r="AF54" i="3"/>
  <c r="AF51" i="3"/>
  <c r="AF25" i="3"/>
  <c r="AF13" i="3"/>
  <c r="AF152" i="3"/>
  <c r="AF139" i="3"/>
  <c r="AF202" i="3"/>
  <c r="AF194" i="3"/>
  <c r="AF183" i="3"/>
  <c r="AF180" i="3"/>
  <c r="AF145" i="3"/>
  <c r="AF142" i="3"/>
  <c r="AF109" i="3"/>
  <c r="AF106" i="3"/>
  <c r="AF73" i="3"/>
  <c r="AF70" i="3"/>
  <c r="AF37" i="3"/>
  <c r="AF34" i="3"/>
  <c r="AF10" i="3"/>
  <c r="AF132" i="3"/>
  <c r="AF96" i="3"/>
  <c r="AF60" i="3"/>
  <c r="AF7" i="3"/>
  <c r="AF197" i="3"/>
  <c r="AF186" i="3"/>
  <c r="AF168" i="3"/>
  <c r="AF148" i="3"/>
  <c r="AF138" i="3"/>
  <c r="AF135" i="3"/>
  <c r="AF112" i="3"/>
  <c r="AF102" i="3"/>
  <c r="AF99" i="3"/>
  <c r="AF76" i="3"/>
  <c r="AF66" i="3"/>
  <c r="AF63" i="3"/>
  <c r="AF40" i="3"/>
  <c r="AF28" i="3"/>
  <c r="AF19" i="3"/>
  <c r="AF67" i="3"/>
  <c r="AF116" i="3"/>
  <c r="AF16" i="3"/>
  <c r="AF44" i="3"/>
  <c r="AF31" i="3"/>
  <c r="AF22" i="3"/>
  <c r="AF80" i="3"/>
  <c r="AF103" i="3"/>
  <c r="AO7" i="9"/>
  <c r="Y2" i="3"/>
  <c r="AD197" i="3"/>
  <c r="AD185" i="3"/>
  <c r="AD173" i="3"/>
  <c r="AD194" i="3"/>
  <c r="AD182" i="3"/>
  <c r="AD170" i="3"/>
  <c r="AD191" i="3"/>
  <c r="AD177" i="3"/>
  <c r="AD159" i="3"/>
  <c r="AD147" i="3"/>
  <c r="AD135" i="3"/>
  <c r="AD123" i="3"/>
  <c r="AD111" i="3"/>
  <c r="AD99" i="3"/>
  <c r="AD87" i="3"/>
  <c r="AD75" i="3"/>
  <c r="AD63" i="3"/>
  <c r="AD51" i="3"/>
  <c r="AD39" i="3"/>
  <c r="AD27" i="3"/>
  <c r="AD15" i="3"/>
  <c r="AD3" i="3"/>
  <c r="AD193" i="3"/>
  <c r="AD168" i="3"/>
  <c r="AD156" i="3"/>
  <c r="AD144" i="3"/>
  <c r="AD132" i="3"/>
  <c r="AD120" i="3"/>
  <c r="AD108" i="3"/>
  <c r="AD96" i="3"/>
  <c r="AD84" i="3"/>
  <c r="AD72" i="3"/>
  <c r="AD60" i="3"/>
  <c r="AD48" i="3"/>
  <c r="AD36" i="3"/>
  <c r="AD24" i="3"/>
  <c r="AD201" i="3"/>
  <c r="AD179" i="3"/>
  <c r="AD163" i="3"/>
  <c r="AD151" i="3"/>
  <c r="AD139" i="3"/>
  <c r="AD127" i="3"/>
  <c r="AD115" i="3"/>
  <c r="AD103" i="3"/>
  <c r="AD91" i="3"/>
  <c r="AD79" i="3"/>
  <c r="AD67" i="3"/>
  <c r="AD55" i="3"/>
  <c r="AD43" i="3"/>
  <c r="AD195" i="3"/>
  <c r="AD165" i="3"/>
  <c r="AD153" i="3"/>
  <c r="AD141" i="3"/>
  <c r="AD129" i="3"/>
  <c r="AD117" i="3"/>
  <c r="AD105" i="3"/>
  <c r="AD93" i="3"/>
  <c r="AD81" i="3"/>
  <c r="AD69" i="3"/>
  <c r="AD57" i="3"/>
  <c r="AD45" i="3"/>
  <c r="AD33" i="3"/>
  <c r="AD21" i="3"/>
  <c r="AD148" i="3"/>
  <c r="AD112" i="3"/>
  <c r="AD76" i="3"/>
  <c r="AD40" i="3"/>
  <c r="AD7" i="3"/>
  <c r="AD186" i="3"/>
  <c r="AD175" i="3"/>
  <c r="AD161" i="3"/>
  <c r="AD138" i="3"/>
  <c r="AD125" i="3"/>
  <c r="AD102" i="3"/>
  <c r="AD89" i="3"/>
  <c r="AD66" i="3"/>
  <c r="AD53" i="3"/>
  <c r="AD189" i="3"/>
  <c r="AD171" i="3"/>
  <c r="AD167" i="3"/>
  <c r="AD164" i="3"/>
  <c r="AD154" i="3"/>
  <c r="AD131" i="3"/>
  <c r="AD128" i="3"/>
  <c r="AD118" i="3"/>
  <c r="AD95" i="3"/>
  <c r="AD92" i="3"/>
  <c r="AD82" i="3"/>
  <c r="AD59" i="3"/>
  <c r="AD56" i="3"/>
  <c r="AD46" i="3"/>
  <c r="AD30" i="3"/>
  <c r="AD18" i="3"/>
  <c r="AD12" i="3"/>
  <c r="AD4" i="3"/>
  <c r="AD196" i="3"/>
  <c r="AD62" i="3"/>
  <c r="AD49" i="3"/>
  <c r="AD157" i="3"/>
  <c r="AD134" i="3"/>
  <c r="AD121" i="3"/>
  <c r="AD98" i="3"/>
  <c r="AD85" i="3"/>
  <c r="AD9" i="3"/>
  <c r="AD200" i="3"/>
  <c r="AD192" i="3"/>
  <c r="AD174" i="3"/>
  <c r="AD160" i="3"/>
  <c r="AD124" i="3"/>
  <c r="AD88" i="3"/>
  <c r="AD52" i="3"/>
  <c r="AD178" i="3"/>
  <c r="AD150" i="3"/>
  <c r="AD137" i="3"/>
  <c r="AD114" i="3"/>
  <c r="AD101" i="3"/>
  <c r="AD78" i="3"/>
  <c r="AD65" i="3"/>
  <c r="AD42" i="3"/>
  <c r="AD26" i="3"/>
  <c r="AD23" i="3"/>
  <c r="AD14" i="3"/>
  <c r="AD6" i="3"/>
  <c r="AD188" i="3"/>
  <c r="AD181" i="3"/>
  <c r="AD166" i="3"/>
  <c r="AD143" i="3"/>
  <c r="AD140" i="3"/>
  <c r="AD130" i="3"/>
  <c r="AD107" i="3"/>
  <c r="AD104" i="3"/>
  <c r="AD94" i="3"/>
  <c r="AD71" i="3"/>
  <c r="AD68" i="3"/>
  <c r="AD58" i="3"/>
  <c r="AD35" i="3"/>
  <c r="AD32" i="3"/>
  <c r="AD29" i="3"/>
  <c r="AD20" i="3"/>
  <c r="AD17" i="3"/>
  <c r="AD11" i="3"/>
  <c r="AD199" i="3"/>
  <c r="AD184" i="3"/>
  <c r="AD146" i="3"/>
  <c r="AD133" i="3"/>
  <c r="AD110" i="3"/>
  <c r="AD97" i="3"/>
  <c r="AD74" i="3"/>
  <c r="AD61" i="3"/>
  <c r="AD38" i="3"/>
  <c r="AD136" i="3"/>
  <c r="AD198" i="3"/>
  <c r="AD187" i="3"/>
  <c r="AD169" i="3"/>
  <c r="AD162" i="3"/>
  <c r="AD149" i="3"/>
  <c r="AD126" i="3"/>
  <c r="AD113" i="3"/>
  <c r="AD90" i="3"/>
  <c r="AD77" i="3"/>
  <c r="AD54" i="3"/>
  <c r="AD41" i="3"/>
  <c r="AD31" i="3"/>
  <c r="AD28" i="3"/>
  <c r="AD25" i="3"/>
  <c r="AD22" i="3"/>
  <c r="AD19" i="3"/>
  <c r="AD16" i="3"/>
  <c r="AD13" i="3"/>
  <c r="AD5" i="3"/>
  <c r="AD202" i="3"/>
  <c r="AD180" i="3"/>
  <c r="AD176" i="3"/>
  <c r="AD172" i="3"/>
  <c r="AD155" i="3"/>
  <c r="AD152" i="3"/>
  <c r="AD142" i="3"/>
  <c r="AD119" i="3"/>
  <c r="AD116" i="3"/>
  <c r="AD106" i="3"/>
  <c r="AD83" i="3"/>
  <c r="AD80" i="3"/>
  <c r="AD70" i="3"/>
  <c r="AD47" i="3"/>
  <c r="AD44" i="3"/>
  <c r="AD34" i="3"/>
  <c r="AD10" i="3"/>
  <c r="AD190" i="3"/>
  <c r="AD183" i="3"/>
  <c r="AD158" i="3"/>
  <c r="AD145" i="3"/>
  <c r="AD122" i="3"/>
  <c r="AD109" i="3"/>
  <c r="AD86" i="3"/>
  <c r="AD73" i="3"/>
  <c r="AD50" i="3"/>
  <c r="AD37" i="3"/>
  <c r="AD8" i="3"/>
  <c r="AD64" i="3"/>
  <c r="AD100" i="3"/>
  <c r="AL7" i="9"/>
  <c r="AM7" i="9"/>
  <c r="L23" i="7" a="1"/>
  <c r="L23" i="7" s="1"/>
  <c r="K23" i="7" a="1"/>
  <c r="K23" i="7" s="1"/>
  <c r="J23" i="7" a="1"/>
  <c r="J23" i="7" s="1"/>
  <c r="I23" i="7" a="1"/>
  <c r="I23" i="7" s="1"/>
  <c r="H23" i="7" a="1"/>
  <c r="H23" i="7" s="1"/>
  <c r="G23" i="7" a="1"/>
  <c r="G23" i="7" s="1"/>
  <c r="F23" i="7" a="1"/>
  <c r="F23" i="7" s="1"/>
  <c r="C23" i="7" a="1"/>
  <c r="C23" i="7" s="1"/>
  <c r="E23" i="7" a="1"/>
  <c r="E23" i="7" s="1"/>
  <c r="D23" i="7" a="1"/>
  <c r="D23" i="7" s="1"/>
  <c r="M23" i="7" a="1"/>
  <c r="M23" i="7" s="1"/>
  <c r="AU7" i="9"/>
  <c r="C52" i="7"/>
  <c r="AK58" i="9" s="1"/>
  <c r="C45" i="7"/>
  <c r="AK51" i="9" s="1"/>
  <c r="C46" i="7"/>
  <c r="AK52" i="9" s="1"/>
  <c r="C50" i="7"/>
  <c r="AK56" i="9" s="1"/>
  <c r="C11" i="6"/>
  <c r="AM31" i="9" l="1"/>
  <c r="AP29" i="9"/>
  <c r="AU31" i="9"/>
  <c r="AQ29" i="9"/>
  <c r="AO31" i="9"/>
  <c r="AS29" i="9"/>
  <c r="AK31" i="9"/>
  <c r="AT29" i="9"/>
  <c r="AR29" i="9"/>
  <c r="AP31" i="9"/>
  <c r="AL31" i="9"/>
  <c r="AN31" i="9"/>
  <c r="AN29" i="9"/>
  <c r="AL29" i="9"/>
  <c r="AS31" i="9"/>
  <c r="AU29" i="9"/>
  <c r="AM29" i="9"/>
  <c r="AQ31" i="9"/>
  <c r="AK29" i="9"/>
  <c r="AR31" i="9"/>
  <c r="AT31" i="9"/>
  <c r="AO29" i="9"/>
  <c r="K21" i="7" a="1"/>
  <c r="K21" i="7" s="1"/>
  <c r="AC178" i="3"/>
  <c r="AC92" i="3"/>
  <c r="AC137" i="3"/>
  <c r="AC168" i="3"/>
  <c r="AC198" i="3"/>
  <c r="AC62" i="3"/>
  <c r="AC179" i="3"/>
  <c r="AC7" i="3"/>
  <c r="AC15" i="3"/>
  <c r="AC12" i="3"/>
  <c r="AC170" i="3"/>
  <c r="AC39" i="3"/>
  <c r="AC188" i="3"/>
  <c r="AC177" i="3"/>
  <c r="AC51" i="3"/>
  <c r="AC22" i="3"/>
  <c r="AC70" i="3"/>
  <c r="AC199" i="3"/>
  <c r="AC80" i="3"/>
  <c r="AC125" i="3"/>
  <c r="AC156" i="3"/>
  <c r="AC184" i="3"/>
  <c r="AC50" i="3"/>
  <c r="AC151" i="3"/>
  <c r="AC186" i="3"/>
  <c r="AC82" i="3"/>
  <c r="AC4" i="3"/>
  <c r="AC163" i="3"/>
  <c r="AC153" i="3"/>
  <c r="AC181" i="3"/>
  <c r="AC133" i="3"/>
  <c r="AC165" i="3"/>
  <c r="AC19" i="3"/>
  <c r="AC47" i="3"/>
  <c r="AC187" i="3"/>
  <c r="AC68" i="3"/>
  <c r="AC113" i="3"/>
  <c r="AC144" i="3"/>
  <c r="AC176" i="3"/>
  <c r="AC38" i="3"/>
  <c r="AC148" i="3"/>
  <c r="AC141" i="3"/>
  <c r="AC30" i="3"/>
  <c r="AC196" i="3"/>
  <c r="AC160" i="3"/>
  <c r="AC150" i="3"/>
  <c r="AC166" i="3"/>
  <c r="AC191" i="3"/>
  <c r="AC162" i="3"/>
  <c r="AC16" i="3"/>
  <c r="AC34" i="3"/>
  <c r="AC175" i="3"/>
  <c r="AC56" i="3"/>
  <c r="AC101" i="3"/>
  <c r="AC132" i="3"/>
  <c r="AC173" i="3"/>
  <c r="AC26" i="3"/>
  <c r="AC135" i="3"/>
  <c r="AC138" i="3"/>
  <c r="AC18" i="3"/>
  <c r="AC157" i="3"/>
  <c r="AC147" i="3"/>
  <c r="AC117" i="3"/>
  <c r="AC143" i="3"/>
  <c r="AC159" i="3"/>
  <c r="AC129" i="3"/>
  <c r="AC13" i="3"/>
  <c r="AC10" i="3"/>
  <c r="AC180" i="3"/>
  <c r="AC44" i="3"/>
  <c r="AC89" i="3"/>
  <c r="AC120" i="3"/>
  <c r="AC158" i="3"/>
  <c r="AC14" i="3"/>
  <c r="AC115" i="3"/>
  <c r="AC105" i="3"/>
  <c r="AC189" i="3"/>
  <c r="AC121" i="3"/>
  <c r="AC127" i="3"/>
  <c r="AC114" i="3"/>
  <c r="AC130" i="3"/>
  <c r="AC139" i="3"/>
  <c r="AC126" i="3"/>
  <c r="AC5" i="3"/>
  <c r="AC97" i="3"/>
  <c r="AC169" i="3"/>
  <c r="AC32" i="3"/>
  <c r="AC77" i="3"/>
  <c r="AC108" i="3"/>
  <c r="AC146" i="3"/>
  <c r="AC201" i="3"/>
  <c r="AC112" i="3"/>
  <c r="AC102" i="3"/>
  <c r="AC167" i="3"/>
  <c r="AC85" i="3"/>
  <c r="AC124" i="3"/>
  <c r="AC81" i="3"/>
  <c r="AC107" i="3"/>
  <c r="AC136" i="3"/>
  <c r="AC93" i="3"/>
  <c r="AC194" i="3"/>
  <c r="AC61" i="3"/>
  <c r="AC202" i="3"/>
  <c r="AC48" i="3"/>
  <c r="AC24" i="3"/>
  <c r="AC6" i="3"/>
  <c r="AC106" i="3"/>
  <c r="AC164" i="3"/>
  <c r="AC20" i="3"/>
  <c r="AC65" i="3"/>
  <c r="AC96" i="3"/>
  <c r="AC134" i="3"/>
  <c r="AC183" i="3"/>
  <c r="AC99" i="3"/>
  <c r="AC69" i="3"/>
  <c r="AC154" i="3"/>
  <c r="AC49" i="3"/>
  <c r="AC111" i="3"/>
  <c r="AC78" i="3"/>
  <c r="AC94" i="3"/>
  <c r="AC123" i="3"/>
  <c r="AC90" i="3"/>
  <c r="AC172" i="3"/>
  <c r="AC152" i="3"/>
  <c r="AC8" i="3"/>
  <c r="AC53" i="3"/>
  <c r="AC84" i="3"/>
  <c r="AC122" i="3"/>
  <c r="AC145" i="3"/>
  <c r="AC79" i="3"/>
  <c r="AC66" i="3"/>
  <c r="AC131" i="3"/>
  <c r="AC9" i="3"/>
  <c r="AC91" i="3"/>
  <c r="AC45" i="3"/>
  <c r="AC71" i="3"/>
  <c r="AC103" i="3"/>
  <c r="AC57" i="3"/>
  <c r="AC155" i="3"/>
  <c r="AC140" i="3"/>
  <c r="AC182" i="3"/>
  <c r="AC41" i="3"/>
  <c r="AC72" i="3"/>
  <c r="AC110" i="3"/>
  <c r="AC109" i="3"/>
  <c r="AC76" i="3"/>
  <c r="AC33" i="3"/>
  <c r="AC118" i="3"/>
  <c r="AC200" i="3"/>
  <c r="AC88" i="3"/>
  <c r="AC42" i="3"/>
  <c r="AC58" i="3"/>
  <c r="AC100" i="3"/>
  <c r="AC54" i="3"/>
  <c r="AC142" i="3"/>
  <c r="AC161" i="3"/>
  <c r="AC37" i="3"/>
  <c r="AC185" i="3"/>
  <c r="AC67" i="3"/>
  <c r="AC128" i="3"/>
  <c r="AC171" i="3"/>
  <c r="AC29" i="3"/>
  <c r="AC60" i="3"/>
  <c r="AC98" i="3"/>
  <c r="AC73" i="3"/>
  <c r="AC63" i="3"/>
  <c r="AC27" i="3"/>
  <c r="AC95" i="3"/>
  <c r="AC192" i="3"/>
  <c r="AC75" i="3"/>
  <c r="AC23" i="3"/>
  <c r="AC35" i="3"/>
  <c r="AC87" i="3"/>
  <c r="AC31" i="3"/>
  <c r="AC119" i="3"/>
  <c r="AC116" i="3"/>
  <c r="AC17" i="3"/>
  <c r="AC86" i="3"/>
  <c r="AC43" i="3"/>
  <c r="AC59" i="3"/>
  <c r="AC55" i="3"/>
  <c r="AC11" i="3"/>
  <c r="AC28" i="3"/>
  <c r="AC190" i="3"/>
  <c r="AC104" i="3"/>
  <c r="AC149" i="3"/>
  <c r="AC193" i="3"/>
  <c r="AC36" i="3"/>
  <c r="AC74" i="3"/>
  <c r="AC197" i="3"/>
  <c r="AC40" i="3"/>
  <c r="AC21" i="3"/>
  <c r="AC46" i="3"/>
  <c r="AC174" i="3"/>
  <c r="AC52" i="3"/>
  <c r="AC195" i="3"/>
  <c r="AC3" i="3"/>
  <c r="AC64" i="3"/>
  <c r="AC25" i="3"/>
  <c r="AC83" i="3"/>
  <c r="J22" i="7" a="1"/>
  <c r="J22" i="7" s="1"/>
  <c r="I22" i="7" a="1"/>
  <c r="I22" i="7" s="1"/>
  <c r="H22" i="7" a="1"/>
  <c r="H22" i="7" s="1"/>
  <c r="G22" i="7" a="1"/>
  <c r="G22" i="7" s="1"/>
  <c r="F22" i="7" a="1"/>
  <c r="F22" i="7" s="1"/>
  <c r="C22" i="7" a="1"/>
  <c r="C22" i="7" s="1"/>
  <c r="E22" i="7" a="1"/>
  <c r="E22" i="7" s="1"/>
  <c r="D22" i="7" a="1"/>
  <c r="D22" i="7" s="1"/>
  <c r="M22" i="7" a="1"/>
  <c r="M22" i="7" s="1"/>
  <c r="L22" i="7" a="1"/>
  <c r="L22" i="7" s="1"/>
  <c r="K22" i="7" a="1"/>
  <c r="K22" i="7" s="1"/>
  <c r="AU6" i="9"/>
  <c r="AL6" i="9"/>
  <c r="AS6" i="9"/>
  <c r="AO6" i="9"/>
  <c r="AQ6" i="9"/>
  <c r="AK6" i="9"/>
  <c r="AR6" i="9"/>
  <c r="AM6" i="9"/>
  <c r="AT6" i="9"/>
  <c r="AN6" i="9"/>
  <c r="AP6" i="9"/>
  <c r="M24" i="7" a="1"/>
  <c r="M24" i="7" s="1"/>
  <c r="L24" i="7" a="1"/>
  <c r="L24" i="7" s="1"/>
  <c r="K24" i="7" a="1"/>
  <c r="K24" i="7" s="1"/>
  <c r="J24" i="7" a="1"/>
  <c r="J24" i="7" s="1"/>
  <c r="I24" i="7" a="1"/>
  <c r="I24" i="7" s="1"/>
  <c r="H24" i="7" a="1"/>
  <c r="H24" i="7" s="1"/>
  <c r="G24" i="7" a="1"/>
  <c r="G24" i="7" s="1"/>
  <c r="C24" i="7" a="1"/>
  <c r="C24" i="7" s="1"/>
  <c r="F24" i="7" a="1"/>
  <c r="F24" i="7" s="1"/>
  <c r="E24" i="7" a="1"/>
  <c r="E24" i="7" s="1"/>
  <c r="D24" i="7" a="1"/>
  <c r="D24" i="7" s="1"/>
  <c r="AU8" i="9"/>
  <c r="AP8" i="9"/>
  <c r="AS8" i="9"/>
  <c r="AM8" i="9"/>
  <c r="AK8" i="9"/>
  <c r="AL8" i="9"/>
  <c r="AT8" i="9"/>
  <c r="AO8" i="9"/>
  <c r="AQ8" i="9"/>
  <c r="AR8" i="9"/>
  <c r="AN8" i="9"/>
  <c r="AM28" i="9" l="1"/>
  <c r="AK30" i="9"/>
  <c r="AK28" i="9"/>
  <c r="AN28" i="9"/>
  <c r="AP30" i="9"/>
  <c r="AO28" i="9"/>
  <c r="AQ30" i="9"/>
  <c r="AP28" i="9"/>
  <c r="AR30" i="9"/>
  <c r="AQ28" i="9"/>
  <c r="AO30" i="9"/>
  <c r="AS30" i="9"/>
  <c r="AR28" i="9"/>
  <c r="AM30" i="9"/>
  <c r="AT30" i="9"/>
  <c r="AL28" i="9"/>
  <c r="AU30" i="9"/>
  <c r="AT28" i="9"/>
  <c r="AS28" i="9"/>
  <c r="AL30" i="9"/>
  <c r="AU28" i="9"/>
  <c r="AN30" i="9"/>
  <c r="AR5" i="9"/>
  <c r="AN5" i="9"/>
  <c r="AS27" i="9"/>
  <c r="C21" i="7" a="1"/>
  <c r="C21" i="7" s="1"/>
  <c r="AT5" i="9"/>
  <c r="D21" i="7" a="1"/>
  <c r="D21" i="7" s="1"/>
  <c r="AQ5" i="9"/>
  <c r="AS5" i="9"/>
  <c r="J21" i="7" a="1"/>
  <c r="J21" i="7" s="1"/>
  <c r="AP5" i="9"/>
  <c r="I21" i="7" a="1"/>
  <c r="I21" i="7" s="1"/>
  <c r="AK5" i="9"/>
  <c r="AU5" i="9"/>
  <c r="H21" i="7" a="1"/>
  <c r="H21" i="7" s="1"/>
  <c r="F21" i="7" a="1"/>
  <c r="F21" i="7" s="1"/>
  <c r="AL5" i="9"/>
  <c r="AO5" i="9"/>
  <c r="E21" i="7" a="1"/>
  <c r="E21" i="7" s="1"/>
  <c r="M21" i="7" a="1"/>
  <c r="M21" i="7" s="1"/>
  <c r="AM5" i="9"/>
  <c r="L21" i="7" a="1"/>
  <c r="L21" i="7" s="1"/>
  <c r="G21" i="7" a="1"/>
  <c r="G21" i="7" s="1"/>
  <c r="AL27" i="9" l="1"/>
  <c r="AN27" i="9"/>
  <c r="AM27" i="9"/>
  <c r="AP27" i="9"/>
  <c r="AT27" i="9"/>
  <c r="AK27" i="9"/>
  <c r="AQ27" i="9"/>
  <c r="AO27" i="9"/>
  <c r="AR27" i="9"/>
  <c r="AU27" i="9"/>
  <c r="AP4" i="4"/>
  <c r="Q4" i="1"/>
  <c r="I2" i="4" s="1" a="1"/>
  <c r="AG198" i="4" l="1"/>
  <c r="D198" i="4" s="1"/>
  <c r="AG54" i="4"/>
  <c r="D54" i="4" s="1"/>
  <c r="AH110" i="4"/>
  <c r="E110" i="4" s="1"/>
  <c r="AI166" i="4"/>
  <c r="F166" i="4" s="1"/>
  <c r="AI10" i="4"/>
  <c r="F10" i="4" s="1"/>
  <c r="AG125" i="4"/>
  <c r="D125" i="4" s="1"/>
  <c r="AH181" i="4"/>
  <c r="E181" i="4" s="1"/>
  <c r="AH37" i="4"/>
  <c r="E37" i="4" s="1"/>
  <c r="AI93" i="4"/>
  <c r="F93" i="4" s="1"/>
  <c r="AI44" i="4"/>
  <c r="F44" i="4" s="1"/>
  <c r="AG100" i="4"/>
  <c r="D100" i="4" s="1"/>
  <c r="AH156" i="4"/>
  <c r="E156" i="4" s="1"/>
  <c r="AI200" i="4"/>
  <c r="F200" i="4" s="1"/>
  <c r="AG27" i="4"/>
  <c r="D27" i="4" s="1"/>
  <c r="AH83" i="4"/>
  <c r="E83" i="4" s="1"/>
  <c r="AI139" i="4"/>
  <c r="F139" i="4" s="1"/>
  <c r="AH45" i="4"/>
  <c r="E45" i="4" s="1"/>
  <c r="AG134" i="4"/>
  <c r="D134" i="4" s="1"/>
  <c r="AH190" i="4"/>
  <c r="E190" i="4" s="1"/>
  <c r="AH46" i="4"/>
  <c r="E46" i="4" s="1"/>
  <c r="AI102" i="4"/>
  <c r="F102" i="4" s="1"/>
  <c r="AI89" i="4"/>
  <c r="F89" i="4" s="1"/>
  <c r="AG109" i="4"/>
  <c r="D109" i="4" s="1"/>
  <c r="AH165" i="4"/>
  <c r="E165" i="4" s="1"/>
  <c r="AI197" i="4"/>
  <c r="F197" i="4" s="1"/>
  <c r="AG168" i="4"/>
  <c r="D168" i="4" s="1"/>
  <c r="AG24" i="4"/>
  <c r="D24" i="4" s="1"/>
  <c r="AH80" i="4"/>
  <c r="E80" i="4" s="1"/>
  <c r="AI136" i="4"/>
  <c r="F136" i="4" s="1"/>
  <c r="AG191" i="4"/>
  <c r="D191" i="4" s="1"/>
  <c r="AG47" i="4"/>
  <c r="D47" i="4" s="1"/>
  <c r="AH103" i="4"/>
  <c r="E103" i="4" s="1"/>
  <c r="AI15" i="4"/>
  <c r="F15" i="4" s="1"/>
  <c r="AG46" i="4"/>
  <c r="D46" i="4" s="1"/>
  <c r="AI158" i="4"/>
  <c r="F158" i="4" s="1"/>
  <c r="AI61" i="4"/>
  <c r="F61" i="4" s="1"/>
  <c r="AH195" i="4"/>
  <c r="E195" i="4" s="1"/>
  <c r="AI107" i="4"/>
  <c r="F107" i="4" s="1"/>
  <c r="AH100" i="4"/>
  <c r="E100" i="4" s="1"/>
  <c r="I2" i="4"/>
  <c r="AK21" i="4"/>
  <c r="H21" i="4" s="1"/>
  <c r="AK197" i="4"/>
  <c r="H197" i="4" s="1"/>
  <c r="AK4" i="4"/>
  <c r="H4" i="4" s="1"/>
  <c r="AK180" i="4"/>
  <c r="H180" i="4" s="1"/>
  <c r="AG186" i="4"/>
  <c r="D186" i="4" s="1"/>
  <c r="AG42" i="4"/>
  <c r="D42" i="4" s="1"/>
  <c r="AH98" i="4"/>
  <c r="E98" i="4" s="1"/>
  <c r="AI154" i="4"/>
  <c r="F154" i="4" s="1"/>
  <c r="AI116" i="4"/>
  <c r="F116" i="4" s="1"/>
  <c r="AG113" i="4"/>
  <c r="D113" i="4" s="1"/>
  <c r="AH169" i="4"/>
  <c r="E169" i="4" s="1"/>
  <c r="AH25" i="4"/>
  <c r="E25" i="4" s="1"/>
  <c r="AI81" i="4"/>
  <c r="F81" i="4" s="1"/>
  <c r="AI8" i="4"/>
  <c r="F8" i="4" s="1"/>
  <c r="AG88" i="4"/>
  <c r="D88" i="4" s="1"/>
  <c r="AH144" i="4"/>
  <c r="E144" i="4" s="1"/>
  <c r="AI188" i="4"/>
  <c r="F188" i="4" s="1"/>
  <c r="AG159" i="4"/>
  <c r="D159" i="4" s="1"/>
  <c r="AG15" i="4"/>
  <c r="D15" i="4" s="1"/>
  <c r="AH71" i="4"/>
  <c r="E71" i="4" s="1"/>
  <c r="AI127" i="4"/>
  <c r="F127" i="4" s="1"/>
  <c r="AI125" i="4"/>
  <c r="F125" i="4" s="1"/>
  <c r="AG122" i="4"/>
  <c r="D122" i="4" s="1"/>
  <c r="AH178" i="4"/>
  <c r="E178" i="4" s="1"/>
  <c r="AH34" i="4"/>
  <c r="E34" i="4" s="1"/>
  <c r="AG174" i="4"/>
  <c r="D174" i="4" s="1"/>
  <c r="AG30" i="4"/>
  <c r="D30" i="4" s="1"/>
  <c r="AH86" i="4"/>
  <c r="E86" i="4" s="1"/>
  <c r="AI142" i="4"/>
  <c r="F142" i="4" s="1"/>
  <c r="AI20" i="4"/>
  <c r="F20" i="4" s="1"/>
  <c r="AG101" i="4"/>
  <c r="D101" i="4" s="1"/>
  <c r="AH157" i="4"/>
  <c r="E157" i="4" s="1"/>
  <c r="AH13" i="4"/>
  <c r="E13" i="4" s="1"/>
  <c r="AI69" i="4"/>
  <c r="F69" i="4" s="1"/>
  <c r="AH197" i="4"/>
  <c r="E197" i="4" s="1"/>
  <c r="AG76" i="4"/>
  <c r="D76" i="4" s="1"/>
  <c r="AH132" i="4"/>
  <c r="E132" i="4" s="1"/>
  <c r="AI164" i="4"/>
  <c r="F164" i="4" s="1"/>
  <c r="AG147" i="4"/>
  <c r="D147" i="4" s="1"/>
  <c r="AG3" i="4"/>
  <c r="D3" i="4" s="1"/>
  <c r="AH59" i="4"/>
  <c r="E59" i="4" s="1"/>
  <c r="AI115" i="4"/>
  <c r="F115" i="4" s="1"/>
  <c r="AI41" i="4"/>
  <c r="F41" i="4" s="1"/>
  <c r="AG110" i="4"/>
  <c r="D110" i="4" s="1"/>
  <c r="AH166" i="4"/>
  <c r="E166" i="4" s="1"/>
  <c r="AH22" i="4"/>
  <c r="E22" i="4" s="1"/>
  <c r="AI78" i="4"/>
  <c r="F78" i="4" s="1"/>
  <c r="AI29" i="4"/>
  <c r="F29" i="4" s="1"/>
  <c r="AG85" i="4"/>
  <c r="D85" i="4" s="1"/>
  <c r="AH141" i="4"/>
  <c r="E141" i="4" s="1"/>
  <c r="AI161" i="4"/>
  <c r="F161" i="4" s="1"/>
  <c r="AG144" i="4"/>
  <c r="D144" i="4" s="1"/>
  <c r="AH200" i="4"/>
  <c r="E200" i="4" s="1"/>
  <c r="AH56" i="4"/>
  <c r="E56" i="4" s="1"/>
  <c r="AI112" i="4"/>
  <c r="F112" i="4" s="1"/>
  <c r="AG93" i="4"/>
  <c r="D93" i="4" s="1"/>
  <c r="AG167" i="4"/>
  <c r="D167" i="4" s="1"/>
  <c r="AG23" i="4"/>
  <c r="D23" i="4" s="1"/>
  <c r="AH79" i="4"/>
  <c r="E79" i="4" s="1"/>
  <c r="AI135" i="4"/>
  <c r="F135" i="4" s="1"/>
  <c r="AG153" i="4"/>
  <c r="D153" i="4" s="1"/>
  <c r="AG166" i="4"/>
  <c r="D166" i="4" s="1"/>
  <c r="AG22" i="4"/>
  <c r="D22" i="4" s="1"/>
  <c r="AH78" i="4"/>
  <c r="E78" i="4" s="1"/>
  <c r="AI134" i="4"/>
  <c r="F134" i="4" s="1"/>
  <c r="AG165" i="4"/>
  <c r="D165" i="4" s="1"/>
  <c r="AG141" i="4"/>
  <c r="D141" i="4" s="1"/>
  <c r="AG115" i="4"/>
  <c r="D115" i="4" s="1"/>
  <c r="AH171" i="4"/>
  <c r="E171" i="4" s="1"/>
  <c r="AH27" i="4"/>
  <c r="E27" i="4" s="1"/>
  <c r="AI83" i="4"/>
  <c r="F83" i="4" s="1"/>
  <c r="AG164" i="4"/>
  <c r="D164" i="4" s="1"/>
  <c r="AI12" i="4"/>
  <c r="F12" i="4" s="1"/>
  <c r="AH64" i="4"/>
  <c r="E64" i="4" s="1"/>
  <c r="AH172" i="4"/>
  <c r="E172" i="4" s="1"/>
  <c r="AK190" i="4"/>
  <c r="H190" i="4" s="1"/>
  <c r="AK22" i="4"/>
  <c r="H22" i="4" s="1"/>
  <c r="AK141" i="4"/>
  <c r="H141" i="4" s="1"/>
  <c r="AK200" i="4"/>
  <c r="H200" i="4" s="1"/>
  <c r="AK56" i="4"/>
  <c r="H56" i="4" s="1"/>
  <c r="AK198" i="4"/>
  <c r="H198" i="4" s="1"/>
  <c r="AK173" i="4"/>
  <c r="H173" i="4" s="1"/>
  <c r="AK29" i="4"/>
  <c r="H29" i="4" s="1"/>
  <c r="AK124" i="4"/>
  <c r="H124" i="4" s="1"/>
  <c r="AK51" i="4"/>
  <c r="H51" i="4" s="1"/>
  <c r="AK159" i="4"/>
  <c r="H159" i="4" s="1"/>
  <c r="AK60" i="4"/>
  <c r="H60" i="4" s="1"/>
  <c r="AK74" i="4"/>
  <c r="H74" i="4" s="1"/>
  <c r="AK121" i="4"/>
  <c r="H121" i="4" s="1"/>
  <c r="AK108" i="4"/>
  <c r="H108" i="4" s="1"/>
  <c r="AK95" i="4"/>
  <c r="H95" i="4" s="1"/>
  <c r="AK151" i="4"/>
  <c r="H151" i="4" s="1"/>
  <c r="AG150" i="4"/>
  <c r="D150" i="4" s="1"/>
  <c r="AG200" i="4"/>
  <c r="D200" i="4" s="1"/>
  <c r="AH133" i="4"/>
  <c r="E133" i="4" s="1"/>
  <c r="AI45" i="4"/>
  <c r="F45" i="4" s="1"/>
  <c r="AI104" i="4"/>
  <c r="F104" i="4" s="1"/>
  <c r="AH179" i="4"/>
  <c r="E179" i="4" s="1"/>
  <c r="AH29" i="4"/>
  <c r="E29" i="4" s="1"/>
  <c r="AH142" i="4"/>
  <c r="E142" i="4" s="1"/>
  <c r="AG61" i="4"/>
  <c r="D61" i="4" s="1"/>
  <c r="AG120" i="4"/>
  <c r="D120" i="4" s="1"/>
  <c r="AI88" i="4"/>
  <c r="F88" i="4" s="1"/>
  <c r="AH199" i="4"/>
  <c r="E199" i="4" s="1"/>
  <c r="AG69" i="4"/>
  <c r="D69" i="4" s="1"/>
  <c r="AH198" i="4"/>
  <c r="E198" i="4" s="1"/>
  <c r="AG162" i="4"/>
  <c r="D162" i="4" s="1"/>
  <c r="AG18" i="4"/>
  <c r="D18" i="4" s="1"/>
  <c r="AH74" i="4"/>
  <c r="E74" i="4" s="1"/>
  <c r="AI130" i="4"/>
  <c r="F130" i="4" s="1"/>
  <c r="AH41" i="4"/>
  <c r="E41" i="4" s="1"/>
  <c r="AG89" i="4"/>
  <c r="D89" i="4" s="1"/>
  <c r="AH145" i="4"/>
  <c r="E145" i="4" s="1"/>
  <c r="AI201" i="4"/>
  <c r="F201" i="4" s="1"/>
  <c r="AI57" i="4"/>
  <c r="F57" i="4" s="1"/>
  <c r="AI49" i="4"/>
  <c r="F49" i="4" s="1"/>
  <c r="AG64" i="4"/>
  <c r="D64" i="4" s="1"/>
  <c r="AH120" i="4"/>
  <c r="E120" i="4" s="1"/>
  <c r="AI140" i="4"/>
  <c r="F140" i="4" s="1"/>
  <c r="AG135" i="4"/>
  <c r="D135" i="4" s="1"/>
  <c r="AH191" i="4"/>
  <c r="E191" i="4" s="1"/>
  <c r="AH47" i="4"/>
  <c r="E47" i="4" s="1"/>
  <c r="AI103" i="4"/>
  <c r="F103" i="4" s="1"/>
  <c r="AG189" i="4"/>
  <c r="D189" i="4" s="1"/>
  <c r="AG98" i="4"/>
  <c r="D98" i="4" s="1"/>
  <c r="AH154" i="4"/>
  <c r="E154" i="4" s="1"/>
  <c r="AH10" i="4"/>
  <c r="E10" i="4" s="1"/>
  <c r="AI66" i="4"/>
  <c r="F66" i="4" s="1"/>
  <c r="AI5" i="4"/>
  <c r="F5" i="4" s="1"/>
  <c r="AG73" i="4"/>
  <c r="D73" i="4" s="1"/>
  <c r="AH129" i="4"/>
  <c r="E129" i="4" s="1"/>
  <c r="AI149" i="4"/>
  <c r="F149" i="4" s="1"/>
  <c r="AG132" i="4"/>
  <c r="D132" i="4" s="1"/>
  <c r="AH188" i="4"/>
  <c r="E188" i="4" s="1"/>
  <c r="AH44" i="4"/>
  <c r="E44" i="4" s="1"/>
  <c r="AI100" i="4"/>
  <c r="F100" i="4" s="1"/>
  <c r="AG57" i="4"/>
  <c r="D57" i="4" s="1"/>
  <c r="AG155" i="4"/>
  <c r="D155" i="4" s="1"/>
  <c r="AG11" i="4"/>
  <c r="D11" i="4" s="1"/>
  <c r="AH67" i="4"/>
  <c r="E67" i="4" s="1"/>
  <c r="AI123" i="4"/>
  <c r="F123" i="4" s="1"/>
  <c r="AG105" i="4"/>
  <c r="D105" i="4" s="1"/>
  <c r="AG154" i="4"/>
  <c r="D154" i="4" s="1"/>
  <c r="AG10" i="4"/>
  <c r="D10" i="4" s="1"/>
  <c r="AH66" i="4"/>
  <c r="E66" i="4" s="1"/>
  <c r="AI122" i="4"/>
  <c r="F122" i="4" s="1"/>
  <c r="AG117" i="4"/>
  <c r="D117" i="4" s="1"/>
  <c r="AG21" i="4"/>
  <c r="D21" i="4" s="1"/>
  <c r="AG103" i="4"/>
  <c r="D103" i="4" s="1"/>
  <c r="AH159" i="4"/>
  <c r="E159" i="4" s="1"/>
  <c r="AH15" i="4"/>
  <c r="E15" i="4" s="1"/>
  <c r="AI71" i="4"/>
  <c r="F71" i="4" s="1"/>
  <c r="AG68" i="4"/>
  <c r="D68" i="4" s="1"/>
  <c r="AH16" i="4"/>
  <c r="E16" i="4" s="1"/>
  <c r="AI120" i="4"/>
  <c r="F120" i="4" s="1"/>
  <c r="AH28" i="4"/>
  <c r="E28" i="4" s="1"/>
  <c r="AK178" i="4"/>
  <c r="H178" i="4" s="1"/>
  <c r="AK199" i="4"/>
  <c r="H199" i="4" s="1"/>
  <c r="AK129" i="4"/>
  <c r="H129" i="4" s="1"/>
  <c r="AK188" i="4"/>
  <c r="H188" i="4" s="1"/>
  <c r="AK44" i="4"/>
  <c r="H44" i="4" s="1"/>
  <c r="AK186" i="4"/>
  <c r="H186" i="4" s="1"/>
  <c r="AK161" i="4"/>
  <c r="H161" i="4" s="1"/>
  <c r="AK17" i="4"/>
  <c r="H17" i="4" s="1"/>
  <c r="AK112" i="4"/>
  <c r="H112" i="4" s="1"/>
  <c r="AK3" i="4"/>
  <c r="H3" i="4" s="1"/>
  <c r="AK135" i="4"/>
  <c r="H135" i="4" s="1"/>
  <c r="AK54" i="4"/>
  <c r="H54" i="4" s="1"/>
  <c r="AK62" i="4"/>
  <c r="H62" i="4" s="1"/>
  <c r="AK109" i="4"/>
  <c r="H109" i="4" s="1"/>
  <c r="AK72" i="4"/>
  <c r="H72" i="4" s="1"/>
  <c r="AK83" i="4"/>
  <c r="H83" i="4" s="1"/>
  <c r="AK127" i="4"/>
  <c r="H127" i="4" s="1"/>
  <c r="AG6" i="4"/>
  <c r="D6" i="4" s="1"/>
  <c r="AI118" i="4"/>
  <c r="F118" i="4" s="1"/>
  <c r="AG77" i="4"/>
  <c r="D77" i="4" s="1"/>
  <c r="AI189" i="4"/>
  <c r="F189" i="4" s="1"/>
  <c r="AG196" i="4"/>
  <c r="D196" i="4" s="1"/>
  <c r="AH108" i="4"/>
  <c r="E108" i="4" s="1"/>
  <c r="AG123" i="4"/>
  <c r="D123" i="4" s="1"/>
  <c r="AH35" i="4"/>
  <c r="E35" i="4" s="1"/>
  <c r="AG86" i="4"/>
  <c r="D86" i="4" s="1"/>
  <c r="AI198" i="4"/>
  <c r="F198" i="4" s="1"/>
  <c r="AH161" i="4"/>
  <c r="E161" i="4" s="1"/>
  <c r="AH117" i="4"/>
  <c r="E117" i="4" s="1"/>
  <c r="AH32" i="4"/>
  <c r="E32" i="4" s="1"/>
  <c r="AG143" i="4"/>
  <c r="D143" i="4" s="1"/>
  <c r="AH55" i="4"/>
  <c r="E55" i="4" s="1"/>
  <c r="AG142" i="4"/>
  <c r="D142" i="4" s="1"/>
  <c r="AH62" i="4"/>
  <c r="E62" i="4" s="1"/>
  <c r="AG52" i="4"/>
  <c r="D52" i="4" s="1"/>
  <c r="AI91" i="4"/>
  <c r="F91" i="4" s="1"/>
  <c r="AI54" i="4"/>
  <c r="F54" i="4" s="1"/>
  <c r="AI113" i="4"/>
  <c r="F113" i="4" s="1"/>
  <c r="AH176" i="4"/>
  <c r="E176" i="4" s="1"/>
  <c r="AG9" i="4"/>
  <c r="D9" i="4" s="1"/>
  <c r="AI111" i="4"/>
  <c r="F111" i="4" s="1"/>
  <c r="AG138" i="4"/>
  <c r="D138" i="4" s="1"/>
  <c r="AH194" i="4"/>
  <c r="E194" i="4" s="1"/>
  <c r="AH50" i="4"/>
  <c r="E50" i="4" s="1"/>
  <c r="AI106" i="4"/>
  <c r="F106" i="4" s="1"/>
  <c r="AG152" i="4"/>
  <c r="D152" i="4" s="1"/>
  <c r="AG65" i="4"/>
  <c r="D65" i="4" s="1"/>
  <c r="AH121" i="4"/>
  <c r="E121" i="4" s="1"/>
  <c r="AI177" i="4"/>
  <c r="F177" i="4" s="1"/>
  <c r="AI33" i="4"/>
  <c r="F33" i="4" s="1"/>
  <c r="AG184" i="4"/>
  <c r="D184" i="4" s="1"/>
  <c r="AG40" i="4"/>
  <c r="D40" i="4" s="1"/>
  <c r="AH96" i="4"/>
  <c r="E96" i="4" s="1"/>
  <c r="AI92" i="4"/>
  <c r="F92" i="4" s="1"/>
  <c r="AG111" i="4"/>
  <c r="D111" i="4" s="1"/>
  <c r="AH167" i="4"/>
  <c r="E167" i="4" s="1"/>
  <c r="AH23" i="4"/>
  <c r="E23" i="4" s="1"/>
  <c r="AI79" i="4"/>
  <c r="F79" i="4" s="1"/>
  <c r="AI121" i="4"/>
  <c r="F121" i="4" s="1"/>
  <c r="AG74" i="4"/>
  <c r="D74" i="4" s="1"/>
  <c r="AH130" i="4"/>
  <c r="E130" i="4" s="1"/>
  <c r="AI186" i="4"/>
  <c r="F186" i="4" s="1"/>
  <c r="AI42" i="4"/>
  <c r="F42" i="4" s="1"/>
  <c r="AG193" i="4"/>
  <c r="D193" i="4" s="1"/>
  <c r="AG49" i="4"/>
  <c r="D49" i="4" s="1"/>
  <c r="AH105" i="4"/>
  <c r="E105" i="4" s="1"/>
  <c r="AI101" i="4"/>
  <c r="F101" i="4" s="1"/>
  <c r="AG108" i="4"/>
  <c r="D108" i="4" s="1"/>
  <c r="AH164" i="4"/>
  <c r="E164" i="4" s="1"/>
  <c r="AH20" i="4"/>
  <c r="E20" i="4" s="1"/>
  <c r="AI76" i="4"/>
  <c r="F76" i="4" s="1"/>
  <c r="AH125" i="4"/>
  <c r="E125" i="4" s="1"/>
  <c r="AG131" i="4"/>
  <c r="D131" i="4" s="1"/>
  <c r="AH187" i="4"/>
  <c r="E187" i="4" s="1"/>
  <c r="AH43" i="4"/>
  <c r="E43" i="4" s="1"/>
  <c r="AI99" i="4"/>
  <c r="F99" i="4" s="1"/>
  <c r="AG33" i="4"/>
  <c r="D33" i="4" s="1"/>
  <c r="AG130" i="4"/>
  <c r="D130" i="4" s="1"/>
  <c r="AH186" i="4"/>
  <c r="E186" i="4" s="1"/>
  <c r="AH42" i="4"/>
  <c r="E42" i="4" s="1"/>
  <c r="AI98" i="4"/>
  <c r="F98" i="4" s="1"/>
  <c r="AG45" i="4"/>
  <c r="D45" i="4" s="1"/>
  <c r="AI181" i="4"/>
  <c r="F181" i="4" s="1"/>
  <c r="AG79" i="4"/>
  <c r="D79" i="4" s="1"/>
  <c r="AH135" i="4"/>
  <c r="E135" i="4" s="1"/>
  <c r="AI191" i="4"/>
  <c r="F191" i="4" s="1"/>
  <c r="AI47" i="4"/>
  <c r="F47" i="4" s="1"/>
  <c r="AI180" i="4"/>
  <c r="F180" i="4" s="1"/>
  <c r="AG32" i="4"/>
  <c r="D32" i="4" s="1"/>
  <c r="AG128" i="4"/>
  <c r="D128" i="4" s="1"/>
  <c r="AG104" i="4"/>
  <c r="D104" i="4" s="1"/>
  <c r="AK154" i="4"/>
  <c r="H154" i="4" s="1"/>
  <c r="AK91" i="4"/>
  <c r="H91" i="4" s="1"/>
  <c r="AK105" i="4"/>
  <c r="H105" i="4" s="1"/>
  <c r="AK164" i="4"/>
  <c r="H164" i="4" s="1"/>
  <c r="AK20" i="4"/>
  <c r="H20" i="4" s="1"/>
  <c r="AK162" i="4"/>
  <c r="H162" i="4" s="1"/>
  <c r="AK137" i="4"/>
  <c r="H137" i="4" s="1"/>
  <c r="AK123" i="4"/>
  <c r="H123" i="4" s="1"/>
  <c r="AK88" i="4"/>
  <c r="H88" i="4" s="1"/>
  <c r="AK132" i="4"/>
  <c r="H132" i="4" s="1"/>
  <c r="AK99" i="4"/>
  <c r="H99" i="4" s="1"/>
  <c r="AK182" i="4"/>
  <c r="H182" i="4" s="1"/>
  <c r="AK38" i="4"/>
  <c r="H38" i="4" s="1"/>
  <c r="AK85" i="4"/>
  <c r="H85" i="4" s="1"/>
  <c r="AK42" i="4"/>
  <c r="H42" i="4" s="1"/>
  <c r="AK59" i="4"/>
  <c r="H59" i="4" s="1"/>
  <c r="AK55" i="4"/>
  <c r="H55" i="4" s="1"/>
  <c r="AI55" i="4"/>
  <c r="F55" i="4" s="1"/>
  <c r="AI52" i="4"/>
  <c r="F52" i="4" s="1"/>
  <c r="AH163" i="4"/>
  <c r="E163" i="4" s="1"/>
  <c r="AI75" i="4"/>
  <c r="F75" i="4" s="1"/>
  <c r="AH77" i="4"/>
  <c r="E77" i="4" s="1"/>
  <c r="AH162" i="4"/>
  <c r="E162" i="4" s="1"/>
  <c r="AI74" i="4"/>
  <c r="F74" i="4" s="1"/>
  <c r="AG199" i="4"/>
  <c r="D199" i="4" s="1"/>
  <c r="AH111" i="4"/>
  <c r="E111" i="4" s="1"/>
  <c r="AI23" i="4"/>
  <c r="F23" i="4" s="1"/>
  <c r="AH160" i="4"/>
  <c r="E160" i="4" s="1"/>
  <c r="AK118" i="4"/>
  <c r="H118" i="4" s="1"/>
  <c r="AK81" i="4"/>
  <c r="H81" i="4" s="1"/>
  <c r="AK187" i="4"/>
  <c r="H187" i="4" s="1"/>
  <c r="AK138" i="4"/>
  <c r="H138" i="4" s="1"/>
  <c r="AK64" i="4"/>
  <c r="H64" i="4" s="1"/>
  <c r="AK75" i="4"/>
  <c r="H75" i="4" s="1"/>
  <c r="AK158" i="4"/>
  <c r="H158" i="4" s="1"/>
  <c r="AG126" i="4"/>
  <c r="D126" i="4" s="1"/>
  <c r="AH182" i="4"/>
  <c r="E182" i="4" s="1"/>
  <c r="AH38" i="4"/>
  <c r="E38" i="4" s="1"/>
  <c r="AI94" i="4"/>
  <c r="F94" i="4" s="1"/>
  <c r="AG197" i="4"/>
  <c r="D197" i="4" s="1"/>
  <c r="AG53" i="4"/>
  <c r="D53" i="4" s="1"/>
  <c r="AH109" i="4"/>
  <c r="E109" i="4" s="1"/>
  <c r="AI165" i="4"/>
  <c r="F165" i="4" s="1"/>
  <c r="AI21" i="4"/>
  <c r="F21" i="4" s="1"/>
  <c r="AG172" i="4"/>
  <c r="D172" i="4" s="1"/>
  <c r="AG28" i="4"/>
  <c r="D28" i="4" s="1"/>
  <c r="AH84" i="4"/>
  <c r="E84" i="4" s="1"/>
  <c r="AI56" i="4"/>
  <c r="F56" i="4" s="1"/>
  <c r="AG99" i="4"/>
  <c r="D99" i="4" s="1"/>
  <c r="AH155" i="4"/>
  <c r="E155" i="4" s="1"/>
  <c r="AH11" i="4"/>
  <c r="E11" i="4" s="1"/>
  <c r="AI67" i="4"/>
  <c r="F67" i="4" s="1"/>
  <c r="AI25" i="4"/>
  <c r="F25" i="4" s="1"/>
  <c r="AG62" i="4"/>
  <c r="D62" i="4" s="1"/>
  <c r="AH118" i="4"/>
  <c r="E118" i="4" s="1"/>
  <c r="AI174" i="4"/>
  <c r="F174" i="4" s="1"/>
  <c r="AI30" i="4"/>
  <c r="F30" i="4" s="1"/>
  <c r="AG181" i="4"/>
  <c r="D181" i="4" s="1"/>
  <c r="AG37" i="4"/>
  <c r="D37" i="4" s="1"/>
  <c r="AH93" i="4"/>
  <c r="E93" i="4" s="1"/>
  <c r="AI77" i="4"/>
  <c r="F77" i="4" s="1"/>
  <c r="AG96" i="4"/>
  <c r="D96" i="4" s="1"/>
  <c r="AH152" i="4"/>
  <c r="E152" i="4" s="1"/>
  <c r="AH8" i="4"/>
  <c r="E8" i="4" s="1"/>
  <c r="AI64" i="4"/>
  <c r="F64" i="4" s="1"/>
  <c r="AH53" i="4"/>
  <c r="E53" i="4" s="1"/>
  <c r="AG119" i="4"/>
  <c r="D119" i="4" s="1"/>
  <c r="AH175" i="4"/>
  <c r="E175" i="4" s="1"/>
  <c r="AH31" i="4"/>
  <c r="E31" i="4" s="1"/>
  <c r="AI87" i="4"/>
  <c r="F87" i="4" s="1"/>
  <c r="AH137" i="4"/>
  <c r="E137" i="4" s="1"/>
  <c r="AG118" i="4"/>
  <c r="D118" i="4" s="1"/>
  <c r="AH174" i="4"/>
  <c r="E174" i="4" s="1"/>
  <c r="AH30" i="4"/>
  <c r="E30" i="4" s="1"/>
  <c r="AI86" i="4"/>
  <c r="F86" i="4" s="1"/>
  <c r="AH185" i="4"/>
  <c r="E185" i="4" s="1"/>
  <c r="AI73" i="4"/>
  <c r="F73" i="4" s="1"/>
  <c r="AG67" i="4"/>
  <c r="D67" i="4" s="1"/>
  <c r="AH123" i="4"/>
  <c r="E123" i="4" s="1"/>
  <c r="AI179" i="4"/>
  <c r="F179" i="4" s="1"/>
  <c r="AI35" i="4"/>
  <c r="F35" i="4" s="1"/>
  <c r="AI36" i="4"/>
  <c r="F36" i="4" s="1"/>
  <c r="AH88" i="4"/>
  <c r="E88" i="4" s="1"/>
  <c r="AI96" i="4"/>
  <c r="F96" i="4" s="1"/>
  <c r="AG80" i="4"/>
  <c r="D80" i="4" s="1"/>
  <c r="AK130" i="4"/>
  <c r="H130" i="4" s="1"/>
  <c r="AK67" i="4"/>
  <c r="H67" i="4" s="1"/>
  <c r="AK93" i="4"/>
  <c r="H93" i="4" s="1"/>
  <c r="AK152" i="4"/>
  <c r="H152" i="4" s="1"/>
  <c r="AK8" i="4"/>
  <c r="H8" i="4" s="1"/>
  <c r="AK150" i="4"/>
  <c r="H150" i="4" s="1"/>
  <c r="AK125" i="4"/>
  <c r="H125" i="4" s="1"/>
  <c r="AK156" i="4"/>
  <c r="H156" i="4" s="1"/>
  <c r="AK76" i="4"/>
  <c r="H76" i="4" s="1"/>
  <c r="AK96" i="4"/>
  <c r="H96" i="4" s="1"/>
  <c r="AK87" i="4"/>
  <c r="H87" i="4" s="1"/>
  <c r="AK170" i="4"/>
  <c r="H170" i="4" s="1"/>
  <c r="AK26" i="4"/>
  <c r="H26" i="4" s="1"/>
  <c r="AK73" i="4"/>
  <c r="H73" i="4" s="1"/>
  <c r="AK191" i="4"/>
  <c r="H191" i="4" s="1"/>
  <c r="AK47" i="4"/>
  <c r="H47" i="4" s="1"/>
  <c r="AK31" i="4"/>
  <c r="H31" i="4" s="1"/>
  <c r="AG25" i="4"/>
  <c r="D25" i="4" s="1"/>
  <c r="AG56" i="4"/>
  <c r="D56" i="4" s="1"/>
  <c r="AK48" i="4"/>
  <c r="H48" i="4" s="1"/>
  <c r="AG114" i="4"/>
  <c r="D114" i="4" s="1"/>
  <c r="AH170" i="4"/>
  <c r="E170" i="4" s="1"/>
  <c r="AH26" i="4"/>
  <c r="E26" i="4" s="1"/>
  <c r="AI82" i="4"/>
  <c r="F82" i="4" s="1"/>
  <c r="AG185" i="4"/>
  <c r="D185" i="4" s="1"/>
  <c r="AG41" i="4"/>
  <c r="D41" i="4" s="1"/>
  <c r="AH97" i="4"/>
  <c r="E97" i="4" s="1"/>
  <c r="AI153" i="4"/>
  <c r="F153" i="4" s="1"/>
  <c r="AI9" i="4"/>
  <c r="F9" i="4" s="1"/>
  <c r="AG160" i="4"/>
  <c r="D160" i="4" s="1"/>
  <c r="AG16" i="4"/>
  <c r="D16" i="4" s="1"/>
  <c r="AH60" i="4"/>
  <c r="E60" i="4" s="1"/>
  <c r="AI32" i="4"/>
  <c r="F32" i="4" s="1"/>
  <c r="AG87" i="4"/>
  <c r="D87" i="4" s="1"/>
  <c r="AH143" i="4"/>
  <c r="E143" i="4" s="1"/>
  <c r="AI199" i="4"/>
  <c r="F199" i="4" s="1"/>
  <c r="AG194" i="4"/>
  <c r="D194" i="4" s="1"/>
  <c r="AG50" i="4"/>
  <c r="D50" i="4" s="1"/>
  <c r="AH106" i="4"/>
  <c r="E106" i="4" s="1"/>
  <c r="AI162" i="4"/>
  <c r="F162" i="4" s="1"/>
  <c r="AI18" i="4"/>
  <c r="F18" i="4" s="1"/>
  <c r="AG169" i="4"/>
  <c r="D169" i="4" s="1"/>
  <c r="AH81" i="4"/>
  <c r="E81" i="4" s="1"/>
  <c r="AI53" i="4"/>
  <c r="F53" i="4" s="1"/>
  <c r="AG84" i="4"/>
  <c r="D84" i="4" s="1"/>
  <c r="AH140" i="4"/>
  <c r="E140" i="4" s="1"/>
  <c r="AI196" i="4"/>
  <c r="F196" i="4" s="1"/>
  <c r="AI193" i="4"/>
  <c r="F193" i="4" s="1"/>
  <c r="AG107" i="4"/>
  <c r="D107" i="4" s="1"/>
  <c r="AH19" i="4"/>
  <c r="E19" i="4" s="1"/>
  <c r="AG106" i="4"/>
  <c r="D106" i="4" s="1"/>
  <c r="AH18" i="4"/>
  <c r="E18" i="4" s="1"/>
  <c r="AH113" i="4"/>
  <c r="E113" i="4" s="1"/>
  <c r="AG55" i="4"/>
  <c r="D55" i="4" s="1"/>
  <c r="AI167" i="4"/>
  <c r="F167" i="4" s="1"/>
  <c r="AI144" i="4"/>
  <c r="F144" i="4" s="1"/>
  <c r="AH136" i="4"/>
  <c r="E136" i="4" s="1"/>
  <c r="AK19" i="4"/>
  <c r="H19" i="4" s="1"/>
  <c r="AK140" i="4"/>
  <c r="H140" i="4" s="1"/>
  <c r="AK113" i="4"/>
  <c r="H113" i="4" s="1"/>
  <c r="AK84" i="4"/>
  <c r="H84" i="4" s="1"/>
  <c r="AG102" i="4"/>
  <c r="D102" i="4" s="1"/>
  <c r="AH158" i="4"/>
  <c r="E158" i="4" s="1"/>
  <c r="AH14" i="4"/>
  <c r="E14" i="4" s="1"/>
  <c r="AI58" i="4"/>
  <c r="F58" i="4" s="1"/>
  <c r="AG173" i="4"/>
  <c r="D173" i="4" s="1"/>
  <c r="AG29" i="4"/>
  <c r="D29" i="4" s="1"/>
  <c r="AH85" i="4"/>
  <c r="E85" i="4" s="1"/>
  <c r="AI141" i="4"/>
  <c r="F141" i="4" s="1"/>
  <c r="AH72" i="4"/>
  <c r="E72" i="4" s="1"/>
  <c r="AG148" i="4"/>
  <c r="D148" i="4" s="1"/>
  <c r="AG4" i="4"/>
  <c r="D4" i="4" s="1"/>
  <c r="AH48" i="4"/>
  <c r="E48" i="4" s="1"/>
  <c r="AH173" i="4"/>
  <c r="E173" i="4" s="1"/>
  <c r="AG75" i="4"/>
  <c r="D75" i="4" s="1"/>
  <c r="AH131" i="4"/>
  <c r="E131" i="4" s="1"/>
  <c r="AI187" i="4"/>
  <c r="F187" i="4" s="1"/>
  <c r="AI43" i="4"/>
  <c r="F43" i="4" s="1"/>
  <c r="AG182" i="4"/>
  <c r="D182" i="4" s="1"/>
  <c r="AG38" i="4"/>
  <c r="D38" i="4" s="1"/>
  <c r="AH94" i="4"/>
  <c r="E94" i="4" s="1"/>
  <c r="AI150" i="4"/>
  <c r="F150" i="4" s="1"/>
  <c r="AI6" i="4"/>
  <c r="F6" i="4" s="1"/>
  <c r="AG157" i="4"/>
  <c r="D157" i="4" s="1"/>
  <c r="AG13" i="4"/>
  <c r="D13" i="4" s="1"/>
  <c r="AH57" i="4"/>
  <c r="E57" i="4" s="1"/>
  <c r="AI17" i="4"/>
  <c r="F17" i="4" s="1"/>
  <c r="AG72" i="4"/>
  <c r="D72" i="4" s="1"/>
  <c r="AH128" i="4"/>
  <c r="E128" i="4" s="1"/>
  <c r="AI184" i="4"/>
  <c r="F184" i="4" s="1"/>
  <c r="AI40" i="4"/>
  <c r="F40" i="4" s="1"/>
  <c r="AI157" i="4"/>
  <c r="F157" i="4" s="1"/>
  <c r="AG95" i="4"/>
  <c r="D95" i="4" s="1"/>
  <c r="AH151" i="4"/>
  <c r="E151" i="4" s="1"/>
  <c r="AH7" i="4"/>
  <c r="E7" i="4" s="1"/>
  <c r="AI63" i="4"/>
  <c r="F63" i="4" s="1"/>
  <c r="AH5" i="4"/>
  <c r="E5" i="4" s="1"/>
  <c r="AG94" i="4"/>
  <c r="D94" i="4" s="1"/>
  <c r="AH150" i="4"/>
  <c r="E150" i="4" s="1"/>
  <c r="AH6" i="4"/>
  <c r="E6" i="4" s="1"/>
  <c r="AI62" i="4"/>
  <c r="F62" i="4" s="1"/>
  <c r="AH65" i="4"/>
  <c r="E65" i="4" s="1"/>
  <c r="AG187" i="4"/>
  <c r="D187" i="4" s="1"/>
  <c r="AG43" i="4"/>
  <c r="D43" i="4" s="1"/>
  <c r="AH99" i="4"/>
  <c r="E99" i="4" s="1"/>
  <c r="AI155" i="4"/>
  <c r="F155" i="4" s="1"/>
  <c r="AI11" i="4"/>
  <c r="F11" i="4" s="1"/>
  <c r="AH112" i="4"/>
  <c r="E112" i="4" s="1"/>
  <c r="AH184" i="4"/>
  <c r="E184" i="4" s="1"/>
  <c r="AG140" i="4"/>
  <c r="D140" i="4" s="1"/>
  <c r="AI192" i="4"/>
  <c r="F192" i="4" s="1"/>
  <c r="AK106" i="4"/>
  <c r="H106" i="4" s="1"/>
  <c r="AK78" i="4"/>
  <c r="H78" i="4" s="1"/>
  <c r="AK69" i="4"/>
  <c r="H69" i="4" s="1"/>
  <c r="AK128" i="4"/>
  <c r="H128" i="4" s="1"/>
  <c r="AK163" i="4"/>
  <c r="H163" i="4" s="1"/>
  <c r="AK126" i="4"/>
  <c r="H126" i="4" s="1"/>
  <c r="AK101" i="4"/>
  <c r="H101" i="4" s="1"/>
  <c r="AK196" i="4"/>
  <c r="H196" i="4" s="1"/>
  <c r="AK52" i="4"/>
  <c r="H52" i="4" s="1"/>
  <c r="AK36" i="4"/>
  <c r="H36" i="4" s="1"/>
  <c r="AK63" i="4"/>
  <c r="H63" i="4" s="1"/>
  <c r="AK146" i="4"/>
  <c r="H146" i="4" s="1"/>
  <c r="AK193" i="4"/>
  <c r="H193" i="4" s="1"/>
  <c r="AK49" i="4"/>
  <c r="H49" i="4" s="1"/>
  <c r="AK167" i="4"/>
  <c r="H167" i="4" s="1"/>
  <c r="AK23" i="4"/>
  <c r="H23" i="4" s="1"/>
  <c r="AK102" i="4"/>
  <c r="H102" i="4" s="1"/>
  <c r="AG78" i="4"/>
  <c r="D78" i="4" s="1"/>
  <c r="AI34" i="4"/>
  <c r="F34" i="4" s="1"/>
  <c r="AG5" i="4"/>
  <c r="D5" i="4" s="1"/>
  <c r="AI117" i="4"/>
  <c r="F117" i="4" s="1"/>
  <c r="AG124" i="4"/>
  <c r="D124" i="4" s="1"/>
  <c r="AH24" i="4"/>
  <c r="E24" i="4" s="1"/>
  <c r="AH107" i="4"/>
  <c r="E107" i="4" s="1"/>
  <c r="AI19" i="4"/>
  <c r="F19" i="4" s="1"/>
  <c r="AG158" i="4"/>
  <c r="D158" i="4" s="1"/>
  <c r="AH70" i="4"/>
  <c r="E70" i="4" s="1"/>
  <c r="AI173" i="4"/>
  <c r="F173" i="4" s="1"/>
  <c r="AH189" i="4"/>
  <c r="E189" i="4" s="1"/>
  <c r="AH21" i="4"/>
  <c r="E21" i="4" s="1"/>
  <c r="AG48" i="4"/>
  <c r="D48" i="4" s="1"/>
  <c r="AI160" i="4"/>
  <c r="F160" i="4" s="1"/>
  <c r="AI37" i="4"/>
  <c r="F37" i="4" s="1"/>
  <c r="AG71" i="4"/>
  <c r="D71" i="4" s="1"/>
  <c r="AI183" i="4"/>
  <c r="F183" i="4" s="1"/>
  <c r="AG90" i="4"/>
  <c r="D90" i="4" s="1"/>
  <c r="AH146" i="4"/>
  <c r="E146" i="4" s="1"/>
  <c r="AI202" i="4"/>
  <c r="F202" i="4" s="1"/>
  <c r="AI46" i="4"/>
  <c r="F46" i="4" s="1"/>
  <c r="AG161" i="4"/>
  <c r="D161" i="4" s="1"/>
  <c r="AG17" i="4"/>
  <c r="D17" i="4" s="1"/>
  <c r="AH73" i="4"/>
  <c r="E73" i="4" s="1"/>
  <c r="AI129" i="4"/>
  <c r="F129" i="4" s="1"/>
  <c r="AI176" i="4"/>
  <c r="F176" i="4" s="1"/>
  <c r="AG136" i="4"/>
  <c r="D136" i="4" s="1"/>
  <c r="AH192" i="4"/>
  <c r="E192" i="4" s="1"/>
  <c r="AH36" i="4"/>
  <c r="E36" i="4" s="1"/>
  <c r="AI13" i="4"/>
  <c r="F13" i="4" s="1"/>
  <c r="AG63" i="4"/>
  <c r="D63" i="4" s="1"/>
  <c r="AH119" i="4"/>
  <c r="E119" i="4" s="1"/>
  <c r="AI175" i="4"/>
  <c r="F175" i="4" s="1"/>
  <c r="AI31" i="4"/>
  <c r="F31" i="4" s="1"/>
  <c r="AG170" i="4"/>
  <c r="D170" i="4" s="1"/>
  <c r="AG26" i="4"/>
  <c r="D26" i="4" s="1"/>
  <c r="AH82" i="4"/>
  <c r="E82" i="4" s="1"/>
  <c r="AI138" i="4"/>
  <c r="F138" i="4" s="1"/>
  <c r="AH69" i="4"/>
  <c r="E69" i="4" s="1"/>
  <c r="AG145" i="4"/>
  <c r="D145" i="4" s="1"/>
  <c r="AH201" i="4"/>
  <c r="E201" i="4" s="1"/>
  <c r="AH33" i="4"/>
  <c r="E33" i="4" s="1"/>
  <c r="AH149" i="4"/>
  <c r="E149" i="4" s="1"/>
  <c r="AG60" i="4"/>
  <c r="D60" i="4" s="1"/>
  <c r="AH116" i="4"/>
  <c r="E116" i="4" s="1"/>
  <c r="AI172" i="4"/>
  <c r="F172" i="4" s="1"/>
  <c r="AI28" i="4"/>
  <c r="F28" i="4" s="1"/>
  <c r="AI109" i="4"/>
  <c r="F109" i="4" s="1"/>
  <c r="AG83" i="4"/>
  <c r="D83" i="4" s="1"/>
  <c r="AH139" i="4"/>
  <c r="E139" i="4" s="1"/>
  <c r="AI195" i="4"/>
  <c r="F195" i="4" s="1"/>
  <c r="AI51" i="4"/>
  <c r="F51" i="4" s="1"/>
  <c r="AI145" i="4"/>
  <c r="F145" i="4" s="1"/>
  <c r="AG82" i="4"/>
  <c r="D82" i="4" s="1"/>
  <c r="AH138" i="4"/>
  <c r="E138" i="4" s="1"/>
  <c r="AI194" i="4"/>
  <c r="F194" i="4" s="1"/>
  <c r="AI50" i="4"/>
  <c r="F50" i="4" s="1"/>
  <c r="AH17" i="4"/>
  <c r="E17" i="4" s="1"/>
  <c r="AG175" i="4"/>
  <c r="D175" i="4" s="1"/>
  <c r="AG31" i="4"/>
  <c r="D31" i="4" s="1"/>
  <c r="AH87" i="4"/>
  <c r="E87" i="4" s="1"/>
  <c r="AI143" i="4"/>
  <c r="F143" i="4" s="1"/>
  <c r="AI70" i="4"/>
  <c r="F70" i="4" s="1"/>
  <c r="AI168" i="4"/>
  <c r="F168" i="4" s="1"/>
  <c r="AG92" i="4"/>
  <c r="D92" i="4" s="1"/>
  <c r="AH196" i="4"/>
  <c r="E196" i="4" s="1"/>
  <c r="AI48" i="4"/>
  <c r="F48" i="4" s="1"/>
  <c r="AK94" i="4"/>
  <c r="H94" i="4" s="1"/>
  <c r="AK201" i="4"/>
  <c r="H201" i="4" s="1"/>
  <c r="AK57" i="4"/>
  <c r="H57" i="4" s="1"/>
  <c r="AK116" i="4"/>
  <c r="H116" i="4" s="1"/>
  <c r="AK103" i="4"/>
  <c r="H103" i="4" s="1"/>
  <c r="AK114" i="4"/>
  <c r="H114" i="4" s="1"/>
  <c r="AK89" i="4"/>
  <c r="H89" i="4" s="1"/>
  <c r="AK184" i="4"/>
  <c r="H184" i="4" s="1"/>
  <c r="AK40" i="4"/>
  <c r="H40" i="4" s="1"/>
  <c r="AK12" i="4"/>
  <c r="H12" i="4" s="1"/>
  <c r="AK39" i="4"/>
  <c r="H39" i="4" s="1"/>
  <c r="AK134" i="4"/>
  <c r="H134" i="4" s="1"/>
  <c r="AK181" i="4"/>
  <c r="H181" i="4" s="1"/>
  <c r="AK37" i="4"/>
  <c r="H37" i="4" s="1"/>
  <c r="AK155" i="4"/>
  <c r="H155" i="4" s="1"/>
  <c r="AK11" i="4"/>
  <c r="H11" i="4" s="1"/>
  <c r="AH134" i="4"/>
  <c r="E134" i="4" s="1"/>
  <c r="AI190" i="4"/>
  <c r="F190" i="4" s="1"/>
  <c r="AG149" i="4"/>
  <c r="D149" i="4" s="1"/>
  <c r="AH61" i="4"/>
  <c r="E61" i="4" s="1"/>
  <c r="AI128" i="4"/>
  <c r="F128" i="4" s="1"/>
  <c r="AH180" i="4"/>
  <c r="E180" i="4" s="1"/>
  <c r="AG195" i="4"/>
  <c r="D195" i="4" s="1"/>
  <c r="AG51" i="4"/>
  <c r="D51" i="4" s="1"/>
  <c r="AI163" i="4"/>
  <c r="F163" i="4" s="1"/>
  <c r="AG14" i="4"/>
  <c r="D14" i="4" s="1"/>
  <c r="AI126" i="4"/>
  <c r="F126" i="4" s="1"/>
  <c r="AG133" i="4"/>
  <c r="D133" i="4" s="1"/>
  <c r="AG192" i="4"/>
  <c r="D192" i="4" s="1"/>
  <c r="AH104" i="4"/>
  <c r="E104" i="4" s="1"/>
  <c r="AI16" i="4"/>
  <c r="F16" i="4" s="1"/>
  <c r="AH127" i="4"/>
  <c r="E127" i="4" s="1"/>
  <c r="AI39" i="4"/>
  <c r="F39" i="4" s="1"/>
  <c r="AG66" i="4"/>
  <c r="D66" i="4" s="1"/>
  <c r="AH122" i="4"/>
  <c r="E122" i="4" s="1"/>
  <c r="AI178" i="4"/>
  <c r="F178" i="4" s="1"/>
  <c r="AI22" i="4"/>
  <c r="F22" i="4" s="1"/>
  <c r="AG137" i="4"/>
  <c r="D137" i="4" s="1"/>
  <c r="AH193" i="4"/>
  <c r="E193" i="4" s="1"/>
  <c r="AH49" i="4"/>
  <c r="E49" i="4" s="1"/>
  <c r="AI105" i="4"/>
  <c r="F105" i="4" s="1"/>
  <c r="AI80" i="4"/>
  <c r="F80" i="4" s="1"/>
  <c r="AG112" i="4"/>
  <c r="D112" i="4" s="1"/>
  <c r="AH168" i="4"/>
  <c r="E168" i="4" s="1"/>
  <c r="AH12" i="4"/>
  <c r="E12" i="4" s="1"/>
  <c r="AG183" i="4"/>
  <c r="D183" i="4" s="1"/>
  <c r="AG39" i="4"/>
  <c r="D39" i="4" s="1"/>
  <c r="AH95" i="4"/>
  <c r="E95" i="4" s="1"/>
  <c r="AI151" i="4"/>
  <c r="F151" i="4" s="1"/>
  <c r="AI7" i="4"/>
  <c r="F7" i="4" s="1"/>
  <c r="AG146" i="4"/>
  <c r="D146" i="4" s="1"/>
  <c r="AH202" i="4"/>
  <c r="E202" i="4" s="1"/>
  <c r="AH58" i="4"/>
  <c r="E58" i="4" s="1"/>
  <c r="AI114" i="4"/>
  <c r="F114" i="4" s="1"/>
  <c r="AI137" i="4"/>
  <c r="F137" i="4" s="1"/>
  <c r="AG121" i="4"/>
  <c r="D121" i="4" s="1"/>
  <c r="AH177" i="4"/>
  <c r="E177" i="4" s="1"/>
  <c r="AH9" i="4"/>
  <c r="E9" i="4" s="1"/>
  <c r="AG180" i="4"/>
  <c r="D180" i="4" s="1"/>
  <c r="AG36" i="4"/>
  <c r="D36" i="4" s="1"/>
  <c r="AH92" i="4"/>
  <c r="E92" i="4" s="1"/>
  <c r="AI148" i="4"/>
  <c r="F148" i="4" s="1"/>
  <c r="AI4" i="4"/>
  <c r="F4" i="4" s="1"/>
  <c r="AG188" i="4"/>
  <c r="D188" i="4" s="1"/>
  <c r="AG59" i="4"/>
  <c r="D59" i="4" s="1"/>
  <c r="AH115" i="4"/>
  <c r="E115" i="4" s="1"/>
  <c r="AI171" i="4"/>
  <c r="F171" i="4" s="1"/>
  <c r="AI27" i="4"/>
  <c r="F27" i="4" s="1"/>
  <c r="AG202" i="4"/>
  <c r="D202" i="4" s="1"/>
  <c r="AG58" i="4"/>
  <c r="D58" i="4" s="1"/>
  <c r="AH114" i="4"/>
  <c r="E114" i="4" s="1"/>
  <c r="AI170" i="4"/>
  <c r="F170" i="4" s="1"/>
  <c r="AI26" i="4"/>
  <c r="F26" i="4" s="1"/>
  <c r="AI133" i="4"/>
  <c r="F133" i="4" s="1"/>
  <c r="AG151" i="4"/>
  <c r="D151" i="4" s="1"/>
  <c r="AG7" i="4"/>
  <c r="D7" i="4" s="1"/>
  <c r="AH63" i="4"/>
  <c r="E63" i="4" s="1"/>
  <c r="AI119" i="4"/>
  <c r="F119" i="4" s="1"/>
  <c r="AI68" i="4"/>
  <c r="F68" i="4" s="1"/>
  <c r="AG44" i="4"/>
  <c r="D44" i="4" s="1"/>
  <c r="AH76" i="4"/>
  <c r="E76" i="4" s="1"/>
  <c r="AH40" i="4"/>
  <c r="E40" i="4" s="1"/>
  <c r="AH4" i="4"/>
  <c r="E4" i="4" s="1"/>
  <c r="AK70" i="4"/>
  <c r="H70" i="4" s="1"/>
  <c r="AK177" i="4"/>
  <c r="H177" i="4" s="1"/>
  <c r="AK33" i="4"/>
  <c r="H33" i="4" s="1"/>
  <c r="AK92" i="4"/>
  <c r="H92" i="4" s="1"/>
  <c r="AK90" i="4"/>
  <c r="H90" i="4" s="1"/>
  <c r="AK6" i="4"/>
  <c r="H6" i="4" s="1"/>
  <c r="AK65" i="4"/>
  <c r="H65" i="4" s="1"/>
  <c r="AK160" i="4"/>
  <c r="H160" i="4" s="1"/>
  <c r="AK16" i="4"/>
  <c r="H16" i="4" s="1"/>
  <c r="AK195" i="4"/>
  <c r="H195" i="4" s="1"/>
  <c r="AK15" i="4"/>
  <c r="H15" i="4" s="1"/>
  <c r="AK110" i="4"/>
  <c r="H110" i="4" s="1"/>
  <c r="AK157" i="4"/>
  <c r="H157" i="4" s="1"/>
  <c r="AK13" i="4"/>
  <c r="H13" i="4" s="1"/>
  <c r="AK131" i="4"/>
  <c r="H131" i="4" s="1"/>
  <c r="AK46" i="4"/>
  <c r="H46" i="4" s="1"/>
  <c r="AG171" i="4"/>
  <c r="D171" i="4" s="1"/>
  <c r="AG177" i="4"/>
  <c r="D177" i="4" s="1"/>
  <c r="AI159" i="4"/>
  <c r="F159" i="4" s="1"/>
  <c r="AG190" i="4"/>
  <c r="D190" i="4" s="1"/>
  <c r="AH102" i="4"/>
  <c r="E102" i="4" s="1"/>
  <c r="AI14" i="4"/>
  <c r="F14" i="4" s="1"/>
  <c r="AG139" i="4"/>
  <c r="D139" i="4" s="1"/>
  <c r="AH51" i="4"/>
  <c r="E51" i="4" s="1"/>
  <c r="AH101" i="4"/>
  <c r="E101" i="4" s="1"/>
  <c r="AI132" i="4"/>
  <c r="F132" i="4" s="1"/>
  <c r="AH148" i="4"/>
  <c r="E148" i="4" s="1"/>
  <c r="AK58" i="4"/>
  <c r="H58" i="4" s="1"/>
  <c r="AK165" i="4"/>
  <c r="H165" i="4" s="1"/>
  <c r="AK80" i="4"/>
  <c r="H80" i="4" s="1"/>
  <c r="AK18" i="4"/>
  <c r="H18" i="4" s="1"/>
  <c r="AK53" i="4"/>
  <c r="H53" i="4" s="1"/>
  <c r="AK148" i="4"/>
  <c r="H148" i="4" s="1"/>
  <c r="AK183" i="4"/>
  <c r="H183" i="4" s="1"/>
  <c r="AI90" i="4"/>
  <c r="F90" i="4" s="1"/>
  <c r="AH91" i="4"/>
  <c r="E91" i="4" s="1"/>
  <c r="AI110" i="4"/>
  <c r="F110" i="4" s="1"/>
  <c r="AH147" i="4"/>
  <c r="E147" i="4" s="1"/>
  <c r="AI60" i="4"/>
  <c r="F60" i="4" s="1"/>
  <c r="AK139" i="4"/>
  <c r="H139" i="4" s="1"/>
  <c r="AK174" i="4"/>
  <c r="H174" i="4" s="1"/>
  <c r="AK192" i="4"/>
  <c r="H192" i="4" s="1"/>
  <c r="AK169" i="4"/>
  <c r="H169" i="4" s="1"/>
  <c r="AK107" i="4"/>
  <c r="H107" i="4" s="1"/>
  <c r="AI65" i="4"/>
  <c r="F65" i="4" s="1"/>
  <c r="AI147" i="4"/>
  <c r="F147" i="4" s="1"/>
  <c r="AI38" i="4"/>
  <c r="F38" i="4" s="1"/>
  <c r="AH75" i="4"/>
  <c r="E75" i="4" s="1"/>
  <c r="AG20" i="4"/>
  <c r="D20" i="4" s="1"/>
  <c r="AK189" i="4"/>
  <c r="H189" i="4" s="1"/>
  <c r="AK30" i="4"/>
  <c r="H30" i="4" s="1"/>
  <c r="AK66" i="4"/>
  <c r="H66" i="4" s="1"/>
  <c r="AK145" i="4"/>
  <c r="H145" i="4" s="1"/>
  <c r="AK71" i="4"/>
  <c r="H71" i="4" s="1"/>
  <c r="AG178" i="4"/>
  <c r="D178" i="4" s="1"/>
  <c r="AK61" i="4"/>
  <c r="H61" i="4" s="1"/>
  <c r="AK143" i="4"/>
  <c r="H143" i="4" s="1"/>
  <c r="AK119" i="4"/>
  <c r="H119" i="4" s="1"/>
  <c r="AG97" i="4"/>
  <c r="D97" i="4" s="1"/>
  <c r="AI3" i="4"/>
  <c r="F3" i="4" s="1"/>
  <c r="AG201" i="4"/>
  <c r="D201" i="4" s="1"/>
  <c r="AH39" i="4"/>
  <c r="E39" i="4" s="1"/>
  <c r="AG8" i="4"/>
  <c r="D8" i="4" s="1"/>
  <c r="AK153" i="4"/>
  <c r="H153" i="4" s="1"/>
  <c r="AK185" i="4"/>
  <c r="H185" i="4" s="1"/>
  <c r="AK171" i="4"/>
  <c r="H171" i="4" s="1"/>
  <c r="AK133" i="4"/>
  <c r="H133" i="4" s="1"/>
  <c r="AK35" i="4"/>
  <c r="H35" i="4" s="1"/>
  <c r="AK45" i="4"/>
  <c r="H45" i="4" s="1"/>
  <c r="AK175" i="4"/>
  <c r="H175" i="4" s="1"/>
  <c r="AK28" i="4"/>
  <c r="H28" i="4" s="1"/>
  <c r="AK147" i="4"/>
  <c r="H147" i="4" s="1"/>
  <c r="AH153" i="4"/>
  <c r="E153" i="4" s="1"/>
  <c r="AI85" i="4"/>
  <c r="F85" i="4" s="1"/>
  <c r="AG81" i="4"/>
  <c r="D81" i="4" s="1"/>
  <c r="AH3" i="4"/>
  <c r="E3" i="4" s="1"/>
  <c r="AI108" i="4"/>
  <c r="F108" i="4" s="1"/>
  <c r="AK117" i="4"/>
  <c r="H117" i="4" s="1"/>
  <c r="AK149" i="4"/>
  <c r="H149" i="4" s="1"/>
  <c r="AK111" i="4"/>
  <c r="H111" i="4" s="1"/>
  <c r="AK97" i="4"/>
  <c r="H97" i="4" s="1"/>
  <c r="AK142" i="4"/>
  <c r="H142" i="4" s="1"/>
  <c r="AI131" i="4"/>
  <c r="F131" i="4" s="1"/>
  <c r="AK27" i="4"/>
  <c r="H27" i="4" s="1"/>
  <c r="AK10" i="4"/>
  <c r="H10" i="4" s="1"/>
  <c r="AK25" i="4"/>
  <c r="H25" i="4" s="1"/>
  <c r="AI146" i="4"/>
  <c r="F146" i="4" s="1"/>
  <c r="AI185" i="4"/>
  <c r="F185" i="4" s="1"/>
  <c r="AI169" i="4"/>
  <c r="F169" i="4" s="1"/>
  <c r="AH52" i="4"/>
  <c r="E52" i="4" s="1"/>
  <c r="AK77" i="4"/>
  <c r="H77" i="4" s="1"/>
  <c r="AK34" i="4"/>
  <c r="H34" i="4" s="1"/>
  <c r="AG156" i="4"/>
  <c r="D156" i="4" s="1"/>
  <c r="AG70" i="4"/>
  <c r="D70" i="4" s="1"/>
  <c r="AG176" i="4"/>
  <c r="D176" i="4" s="1"/>
  <c r="AI95" i="4"/>
  <c r="F95" i="4" s="1"/>
  <c r="AG116" i="4"/>
  <c r="D116" i="4" s="1"/>
  <c r="AK9" i="4"/>
  <c r="H9" i="4" s="1"/>
  <c r="AK41" i="4"/>
  <c r="H41" i="4" s="1"/>
  <c r="AK120" i="4"/>
  <c r="H120" i="4" s="1"/>
  <c r="AK14" i="4"/>
  <c r="H14" i="4" s="1"/>
  <c r="AG12" i="4"/>
  <c r="D12" i="4" s="1"/>
  <c r="AG34" i="4"/>
  <c r="D34" i="4" s="1"/>
  <c r="AH89" i="4"/>
  <c r="E89" i="4" s="1"/>
  <c r="AI59" i="4"/>
  <c r="F59" i="4" s="1"/>
  <c r="AI84" i="4"/>
  <c r="F84" i="4" s="1"/>
  <c r="AK176" i="4"/>
  <c r="H176" i="4" s="1"/>
  <c r="AK5" i="4"/>
  <c r="H5" i="4" s="1"/>
  <c r="AK194" i="4"/>
  <c r="H194" i="4" s="1"/>
  <c r="AK168" i="4"/>
  <c r="H168" i="4" s="1"/>
  <c r="AK79" i="4"/>
  <c r="H79" i="4" s="1"/>
  <c r="AG35" i="4"/>
  <c r="D35" i="4" s="1"/>
  <c r="AH68" i="4"/>
  <c r="E68" i="4" s="1"/>
  <c r="AH126" i="4"/>
  <c r="E126" i="4" s="1"/>
  <c r="AG163" i="4"/>
  <c r="D163" i="4" s="1"/>
  <c r="AI152" i="4"/>
  <c r="F152" i="4" s="1"/>
  <c r="AI72" i="4"/>
  <c r="F72" i="4" s="1"/>
  <c r="AK104" i="4"/>
  <c r="H104" i="4" s="1"/>
  <c r="AK172" i="4"/>
  <c r="H172" i="4" s="1"/>
  <c r="AK122" i="4"/>
  <c r="H122" i="4" s="1"/>
  <c r="AK144" i="4"/>
  <c r="H144" i="4" s="1"/>
  <c r="AK7" i="4"/>
  <c r="H7" i="4" s="1"/>
  <c r="AG127" i="4"/>
  <c r="D127" i="4" s="1"/>
  <c r="AK136" i="4"/>
  <c r="H136" i="4" s="1"/>
  <c r="AI182" i="4"/>
  <c r="F182" i="4" s="1"/>
  <c r="AK50" i="4"/>
  <c r="H50" i="4" s="1"/>
  <c r="AK115" i="4"/>
  <c r="H115" i="4" s="1"/>
  <c r="AI124" i="4"/>
  <c r="F124" i="4" s="1"/>
  <c r="AH90" i="4"/>
  <c r="E90" i="4" s="1"/>
  <c r="AI97" i="4"/>
  <c r="F97" i="4" s="1"/>
  <c r="AK202" i="4"/>
  <c r="H202" i="4" s="1"/>
  <c r="AK68" i="4"/>
  <c r="H68" i="4" s="1"/>
  <c r="AK98" i="4"/>
  <c r="H98" i="4" s="1"/>
  <c r="AK24" i="4"/>
  <c r="H24" i="4" s="1"/>
  <c r="AI24" i="4"/>
  <c r="F24" i="4" s="1"/>
  <c r="AI156" i="4"/>
  <c r="F156" i="4" s="1"/>
  <c r="AG129" i="4"/>
  <c r="D129" i="4" s="1"/>
  <c r="AH54" i="4"/>
  <c r="E54" i="4" s="1"/>
  <c r="AG91" i="4"/>
  <c r="D91" i="4" s="1"/>
  <c r="AH124" i="4"/>
  <c r="E124" i="4" s="1"/>
  <c r="AK166" i="4"/>
  <c r="H166" i="4" s="1"/>
  <c r="AK32" i="4"/>
  <c r="H32" i="4" s="1"/>
  <c r="AK100" i="4"/>
  <c r="H100" i="4" s="1"/>
  <c r="AK86" i="4"/>
  <c r="H86" i="4" s="1"/>
  <c r="AK179" i="4"/>
  <c r="H179" i="4" s="1"/>
  <c r="AG179" i="4"/>
  <c r="D179" i="4" s="1"/>
  <c r="AG19" i="4"/>
  <c r="D19" i="4" s="1"/>
  <c r="AK82" i="4"/>
  <c r="H82" i="4" s="1"/>
  <c r="AK43" i="4"/>
  <c r="H43" i="4" s="1"/>
  <c r="AH183" i="4"/>
  <c r="E183" i="4" s="1"/>
  <c r="AJ76" i="4"/>
  <c r="G76" i="4" s="1"/>
  <c r="AJ158" i="4"/>
  <c r="G158" i="4" s="1"/>
  <c r="AJ57" i="4"/>
  <c r="G57" i="4" s="1"/>
  <c r="AJ187" i="4"/>
  <c r="G187" i="4" s="1"/>
  <c r="AJ58" i="4"/>
  <c r="G58" i="4" s="1"/>
  <c r="AJ189" i="4"/>
  <c r="G189" i="4" s="1"/>
  <c r="AJ92" i="4"/>
  <c r="G92" i="4" s="1"/>
  <c r="AJ178" i="4"/>
  <c r="G178" i="4" s="1"/>
  <c r="AJ59" i="4"/>
  <c r="G59" i="4" s="1"/>
  <c r="AJ32" i="4"/>
  <c r="G32" i="4" s="1"/>
  <c r="AJ195" i="4"/>
  <c r="G195" i="4" s="1"/>
  <c r="AJ192" i="4"/>
  <c r="G192" i="4" s="1"/>
  <c r="AJ60" i="4"/>
  <c r="G60" i="4" s="1"/>
  <c r="AJ194" i="4"/>
  <c r="G194" i="4" s="1"/>
  <c r="AJ193" i="4"/>
  <c r="G193" i="4" s="1"/>
  <c r="AJ70" i="4"/>
  <c r="G70" i="4" s="1"/>
  <c r="AJ144" i="4"/>
  <c r="G144" i="4" s="1"/>
  <c r="AJ127" i="4"/>
  <c r="G127" i="4" s="1"/>
  <c r="AJ104" i="4"/>
  <c r="G104" i="4" s="1"/>
  <c r="AJ51" i="4"/>
  <c r="G51" i="4" s="1"/>
  <c r="AJ176" i="4"/>
  <c r="G176" i="4" s="1"/>
  <c r="AJ179" i="4"/>
  <c r="G179" i="4" s="1"/>
  <c r="AJ94" i="4"/>
  <c r="G94" i="4" s="1"/>
  <c r="AJ12" i="4"/>
  <c r="G12" i="4" s="1"/>
  <c r="AJ84" i="4"/>
  <c r="G84" i="4" s="1"/>
  <c r="AJ109" i="4"/>
  <c r="G109" i="4" s="1"/>
  <c r="AJ21" i="4"/>
  <c r="G21" i="4" s="1"/>
  <c r="AJ172" i="4"/>
  <c r="G172" i="4" s="1"/>
  <c r="AJ191" i="4"/>
  <c r="G191" i="4" s="1"/>
  <c r="AJ145" i="4"/>
  <c r="G145" i="4" s="1"/>
  <c r="AJ188" i="4"/>
  <c r="G188" i="4" s="1"/>
  <c r="AJ132" i="4"/>
  <c r="G132" i="4" s="1"/>
  <c r="AJ69" i="4"/>
  <c r="G69" i="4" s="1"/>
  <c r="AJ156" i="4"/>
  <c r="G156" i="4" s="1"/>
  <c r="AJ4" i="4"/>
  <c r="G4" i="4" s="1"/>
  <c r="AJ129" i="4"/>
  <c r="G129" i="4" s="1"/>
  <c r="AJ167" i="4"/>
  <c r="G167" i="4" s="1"/>
  <c r="AJ20" i="4"/>
  <c r="G20" i="4" s="1"/>
  <c r="AJ11" i="4"/>
  <c r="G11" i="4" s="1"/>
  <c r="AJ13" i="4"/>
  <c r="G13" i="4" s="1"/>
  <c r="AJ159" i="4"/>
  <c r="G159" i="4" s="1"/>
  <c r="AJ118" i="4"/>
  <c r="G118" i="4" s="1"/>
  <c r="AJ53" i="4"/>
  <c r="G53" i="4" s="1"/>
  <c r="AJ133" i="4"/>
  <c r="G133" i="4" s="1"/>
  <c r="AJ122" i="4"/>
  <c r="G122" i="4" s="1"/>
  <c r="AJ150" i="4"/>
  <c r="G150" i="4" s="1"/>
  <c r="AJ125" i="4"/>
  <c r="G125" i="4" s="1"/>
  <c r="AJ38" i="4"/>
  <c r="G38" i="4" s="1"/>
  <c r="AJ85" i="4"/>
  <c r="G85" i="4" s="1"/>
  <c r="AJ163" i="4"/>
  <c r="G163" i="4" s="1"/>
  <c r="AJ116" i="4"/>
  <c r="G116" i="4" s="1"/>
  <c r="AJ175" i="4"/>
  <c r="G175" i="4" s="1"/>
  <c r="AJ46" i="4"/>
  <c r="G46" i="4" s="1"/>
  <c r="AJ75" i="4"/>
  <c r="G75" i="4" s="1"/>
  <c r="AJ135" i="4"/>
  <c r="G135" i="4" s="1"/>
  <c r="AJ138" i="4"/>
  <c r="G138" i="4" s="1"/>
  <c r="AJ111" i="4"/>
  <c r="G111" i="4" s="1"/>
  <c r="AJ136" i="4"/>
  <c r="G136" i="4" s="1"/>
  <c r="AJ197" i="4"/>
  <c r="G197" i="4" s="1"/>
  <c r="AJ81" i="4"/>
  <c r="G81" i="4" s="1"/>
  <c r="AJ10" i="4"/>
  <c r="G10" i="4" s="1"/>
  <c r="AJ152" i="4"/>
  <c r="G152" i="4" s="1"/>
  <c r="AJ155" i="4"/>
  <c r="G155" i="4" s="1"/>
  <c r="AJ54" i="4"/>
  <c r="G54" i="4" s="1"/>
  <c r="AJ173" i="4"/>
  <c r="G173" i="4" s="1"/>
  <c r="AJ91" i="4"/>
  <c r="G91" i="4" s="1"/>
  <c r="AJ160" i="4"/>
  <c r="G160" i="4" s="1"/>
  <c r="AJ41" i="4"/>
  <c r="G41" i="4" s="1"/>
  <c r="AJ33" i="4"/>
  <c r="G33" i="4" s="1"/>
  <c r="AJ123" i="4"/>
  <c r="G123" i="4" s="1"/>
  <c r="AJ184" i="4"/>
  <c r="G184" i="4" s="1"/>
  <c r="AJ77" i="4"/>
  <c r="G77" i="4" s="1"/>
  <c r="AJ96" i="4"/>
  <c r="G96" i="4" s="1"/>
  <c r="AJ198" i="4"/>
  <c r="G198" i="4" s="1"/>
  <c r="AJ73" i="4"/>
  <c r="G73" i="4" s="1"/>
  <c r="AJ112" i="4"/>
  <c r="G112" i="4" s="1"/>
  <c r="AJ37" i="4"/>
  <c r="G37" i="4" s="1"/>
  <c r="AJ17" i="4"/>
  <c r="G17" i="4" s="1"/>
  <c r="AJ83" i="4"/>
  <c r="G83" i="4" s="1"/>
  <c r="AJ151" i="4"/>
  <c r="G151" i="4" s="1"/>
  <c r="AJ9" i="4"/>
  <c r="G9" i="4" s="1"/>
  <c r="AJ196" i="4"/>
  <c r="G196" i="4" s="1"/>
  <c r="AJ124" i="4"/>
  <c r="G124" i="4" s="1"/>
  <c r="AJ67" i="4"/>
  <c r="G67" i="4" s="1"/>
  <c r="AJ105" i="4"/>
  <c r="G105" i="4" s="1"/>
  <c r="AJ119" i="4"/>
  <c r="G119" i="4" s="1"/>
  <c r="AJ43" i="4"/>
  <c r="G43" i="4" s="1"/>
  <c r="AJ201" i="4"/>
  <c r="G201" i="4" s="1"/>
  <c r="AJ110" i="4"/>
  <c r="G110" i="4" s="1"/>
  <c r="AJ139" i="4"/>
  <c r="G139" i="4" s="1"/>
  <c r="AJ185" i="4"/>
  <c r="G185" i="4" s="1"/>
  <c r="AJ80" i="4"/>
  <c r="G80" i="4" s="1"/>
  <c r="AJ42" i="4"/>
  <c r="G42" i="4" s="1"/>
  <c r="AJ65" i="4"/>
  <c r="G65" i="4" s="1"/>
  <c r="AJ90" i="4"/>
  <c r="G90" i="4" s="1"/>
  <c r="AJ120" i="4"/>
  <c r="G120" i="4" s="1"/>
  <c r="AJ63" i="4"/>
  <c r="G63" i="4" s="1"/>
  <c r="AJ149" i="4"/>
  <c r="G149" i="4" s="1"/>
  <c r="AJ134" i="4"/>
  <c r="G134" i="4" s="1"/>
  <c r="AJ153" i="4"/>
  <c r="G153" i="4" s="1"/>
  <c r="AJ14" i="4"/>
  <c r="G14" i="4" s="1"/>
  <c r="AJ101" i="4"/>
  <c r="G101" i="4" s="1"/>
  <c r="AJ102" i="4"/>
  <c r="G102" i="4" s="1"/>
  <c r="AJ190" i="4"/>
  <c r="G190" i="4" s="1"/>
  <c r="AJ34" i="4"/>
  <c r="G34" i="4" s="1"/>
  <c r="AJ39" i="4"/>
  <c r="G39" i="4" s="1"/>
  <c r="AJ177" i="4"/>
  <c r="G177" i="4" s="1"/>
  <c r="AJ142" i="4"/>
  <c r="G142" i="4" s="1"/>
  <c r="AJ166" i="4"/>
  <c r="G166" i="4" s="1"/>
  <c r="AJ8" i="4"/>
  <c r="G8" i="4" s="1"/>
  <c r="AJ87" i="4"/>
  <c r="G87" i="4" s="1"/>
  <c r="AJ23" i="4"/>
  <c r="G23" i="4" s="1"/>
  <c r="AJ130" i="4"/>
  <c r="G130" i="4" s="1"/>
  <c r="AJ171" i="4"/>
  <c r="G171" i="4" s="1"/>
  <c r="AJ157" i="4"/>
  <c r="G157" i="4" s="1"/>
  <c r="AJ181" i="4"/>
  <c r="G181" i="4" s="1"/>
  <c r="AJ61" i="4"/>
  <c r="G61" i="4" s="1"/>
  <c r="AJ100" i="4"/>
  <c r="G100" i="4" s="1"/>
  <c r="AJ161" i="4"/>
  <c r="G161" i="4" s="1"/>
  <c r="AJ86" i="4"/>
  <c r="G86" i="4" s="1"/>
  <c r="AJ5" i="4"/>
  <c r="G5" i="4" s="1"/>
  <c r="AJ16" i="4"/>
  <c r="G16" i="4" s="1"/>
  <c r="AJ174" i="4"/>
  <c r="G174" i="4" s="1"/>
  <c r="AJ19" i="4"/>
  <c r="G19" i="4" s="1"/>
  <c r="AJ168" i="4"/>
  <c r="G168" i="4" s="1"/>
  <c r="AJ49" i="4"/>
  <c r="G49" i="4" s="1"/>
  <c r="AJ141" i="4"/>
  <c r="G141" i="4" s="1"/>
  <c r="AJ50" i="4"/>
  <c r="G50" i="4" s="1"/>
  <c r="AJ97" i="4"/>
  <c r="G97" i="4" s="1"/>
  <c r="AJ115" i="4"/>
  <c r="G115" i="4" s="1"/>
  <c r="AJ131" i="4"/>
  <c r="G131" i="4" s="1"/>
  <c r="AJ30" i="4"/>
  <c r="G30" i="4" s="1"/>
  <c r="AJ82" i="4"/>
  <c r="G82" i="4" s="1"/>
  <c r="AJ56" i="4"/>
  <c r="G56" i="4" s="1"/>
  <c r="AJ140" i="4"/>
  <c r="G140" i="4" s="1"/>
  <c r="AJ106" i="4"/>
  <c r="G106" i="4" s="1"/>
  <c r="AJ18" i="4"/>
  <c r="G18" i="4" s="1"/>
  <c r="AJ36" i="4"/>
  <c r="G36" i="4" s="1"/>
  <c r="AJ98" i="4"/>
  <c r="G98" i="4" s="1"/>
  <c r="AJ66" i="4"/>
  <c r="G66" i="4" s="1"/>
  <c r="AJ182" i="4"/>
  <c r="G182" i="4" s="1"/>
  <c r="AJ27" i="4"/>
  <c r="G27" i="4" s="1"/>
  <c r="AJ15" i="4"/>
  <c r="G15" i="4" s="1"/>
  <c r="AJ25" i="4"/>
  <c r="G25" i="4" s="1"/>
  <c r="AJ154" i="4"/>
  <c r="G154" i="4" s="1"/>
  <c r="AJ28" i="4"/>
  <c r="G28" i="4" s="1"/>
  <c r="AJ143" i="4"/>
  <c r="G143" i="4" s="1"/>
  <c r="AJ186" i="4"/>
  <c r="G186" i="4" s="1"/>
  <c r="AJ202" i="4"/>
  <c r="G202" i="4" s="1"/>
  <c r="AJ95" i="4"/>
  <c r="G95" i="4" s="1"/>
  <c r="AJ31" i="4"/>
  <c r="G31" i="4" s="1"/>
  <c r="AJ29" i="4"/>
  <c r="G29" i="4" s="1"/>
  <c r="AJ148" i="4"/>
  <c r="G148" i="4" s="1"/>
  <c r="AJ72" i="4"/>
  <c r="G72" i="4" s="1"/>
  <c r="AJ44" i="4"/>
  <c r="G44" i="4" s="1"/>
  <c r="AJ147" i="4"/>
  <c r="G147" i="4" s="1"/>
  <c r="AJ180" i="4"/>
  <c r="G180" i="4" s="1"/>
  <c r="AJ117" i="4"/>
  <c r="G117" i="4" s="1"/>
  <c r="AJ170" i="4"/>
  <c r="G170" i="4" s="1"/>
  <c r="AJ89" i="4"/>
  <c r="G89" i="4" s="1"/>
  <c r="AJ88" i="4"/>
  <c r="G88" i="4" s="1"/>
  <c r="AJ108" i="4"/>
  <c r="G108" i="4" s="1"/>
  <c r="AJ48" i="4"/>
  <c r="G48" i="4" s="1"/>
  <c r="AJ74" i="4"/>
  <c r="G74" i="4" s="1"/>
  <c r="AJ62" i="4"/>
  <c r="G62" i="4" s="1"/>
  <c r="AJ93" i="4"/>
  <c r="G93" i="4" s="1"/>
  <c r="AJ3" i="4"/>
  <c r="G3" i="4" s="1"/>
  <c r="AJ199" i="4"/>
  <c r="G199" i="4" s="1"/>
  <c r="AJ183" i="4"/>
  <c r="G183" i="4" s="1"/>
  <c r="AJ114" i="4"/>
  <c r="G114" i="4" s="1"/>
  <c r="AJ162" i="4"/>
  <c r="G162" i="4" s="1"/>
  <c r="AJ165" i="4"/>
  <c r="G165" i="4" s="1"/>
  <c r="AJ6" i="4"/>
  <c r="G6" i="4" s="1"/>
  <c r="AJ107" i="4"/>
  <c r="G107" i="4" s="1"/>
  <c r="AJ128" i="4"/>
  <c r="G128" i="4" s="1"/>
  <c r="AJ35" i="4"/>
  <c r="G35" i="4" s="1"/>
  <c r="AJ126" i="4"/>
  <c r="G126" i="4" s="1"/>
  <c r="AJ113" i="4"/>
  <c r="G113" i="4" s="1"/>
  <c r="AJ137" i="4"/>
  <c r="G137" i="4" s="1"/>
  <c r="AJ52" i="4"/>
  <c r="G52" i="4" s="1"/>
  <c r="AJ79" i="4"/>
  <c r="G79" i="4" s="1"/>
  <c r="AJ45" i="4"/>
  <c r="G45" i="4" s="1"/>
  <c r="AJ169" i="4"/>
  <c r="G169" i="4" s="1"/>
  <c r="AJ40" i="4"/>
  <c r="G40" i="4" s="1"/>
  <c r="AJ99" i="4"/>
  <c r="G99" i="4" s="1"/>
  <c r="AJ68" i="4"/>
  <c r="G68" i="4" s="1"/>
  <c r="AJ22" i="4"/>
  <c r="G22" i="4" s="1"/>
  <c r="AJ64" i="4"/>
  <c r="G64" i="4" s="1"/>
  <c r="AJ200" i="4"/>
  <c r="G200" i="4" s="1"/>
  <c r="AJ78" i="4"/>
  <c r="G78" i="4" s="1"/>
  <c r="AJ103" i="4"/>
  <c r="G103" i="4" s="1"/>
  <c r="AJ24" i="4"/>
  <c r="G24" i="4" s="1"/>
  <c r="AJ7" i="4"/>
  <c r="G7" i="4" s="1"/>
  <c r="AJ121" i="4"/>
  <c r="G121" i="4" s="1"/>
  <c r="AJ47" i="4"/>
  <c r="G47" i="4" s="1"/>
  <c r="AJ164" i="4"/>
  <c r="G164" i="4" s="1"/>
  <c r="AJ146" i="4"/>
  <c r="G146" i="4" s="1"/>
  <c r="AJ55" i="4"/>
  <c r="G55" i="4" s="1"/>
  <c r="AJ71" i="4"/>
  <c r="G71" i="4" s="1"/>
  <c r="AJ26" i="4"/>
  <c r="G26" i="4" s="1"/>
  <c r="C2" i="6"/>
  <c r="P2" i="9" l="1"/>
  <c r="N2" i="9"/>
  <c r="M2" i="9"/>
  <c r="W2" i="9"/>
  <c r="J2" i="9"/>
  <c r="I2" i="9"/>
  <c r="T2" i="9"/>
  <c r="S2" i="9"/>
  <c r="R2" i="9"/>
  <c r="O2" i="9"/>
  <c r="L2" i="9"/>
  <c r="K2" i="9"/>
  <c r="V2" i="9"/>
  <c r="U2" i="9"/>
  <c r="H2" i="9"/>
  <c r="Q2" i="9"/>
  <c r="C14" i="7" a="1"/>
  <c r="C14" i="7" s="1"/>
  <c r="J14" i="7" a="1"/>
  <c r="J14" i="7" s="1"/>
  <c r="L14" i="7" a="1"/>
  <c r="L14" i="7" s="1"/>
  <c r="M14" i="7" a="1"/>
  <c r="M14" i="7" s="1"/>
  <c r="E14" i="7" a="1"/>
  <c r="E14" i="7" s="1"/>
  <c r="K14" i="7" a="1"/>
  <c r="K14" i="7" s="1"/>
  <c r="D14" i="7" a="1"/>
  <c r="D14" i="7" s="1"/>
  <c r="G14" i="7" a="1"/>
  <c r="G14" i="7" s="1"/>
  <c r="H14" i="7" a="1"/>
  <c r="H14" i="7" s="1"/>
  <c r="F14" i="7" a="1"/>
  <c r="F14" i="7" s="1"/>
  <c r="I14" i="7" a="1"/>
  <c r="I14" i="7" s="1"/>
  <c r="G2" i="9"/>
  <c r="AR20" i="9" l="1"/>
  <c r="J8" i="7" a="1"/>
  <c r="J8" i="7" s="1"/>
  <c r="AR14" i="9" s="1"/>
  <c r="J7" i="7" a="1"/>
  <c r="J7" i="7" s="1"/>
  <c r="AR13" i="9" s="1"/>
  <c r="J6" i="7" a="1"/>
  <c r="J6" i="7" s="1"/>
  <c r="AR12" i="9" s="1"/>
  <c r="J9" i="7" a="1"/>
  <c r="J9" i="7" s="1"/>
  <c r="AR15" i="9" s="1"/>
  <c r="J5" i="7" a="1"/>
  <c r="J5" i="7" s="1"/>
  <c r="AR11" i="9" s="1"/>
  <c r="J4" i="7" a="1"/>
  <c r="J4" i="7" s="1"/>
  <c r="AR10" i="9" s="1"/>
  <c r="J19" i="7"/>
  <c r="AR25" i="9" s="1"/>
  <c r="J17" i="7"/>
  <c r="AR23" i="9" s="1"/>
  <c r="J18" i="7"/>
  <c r="AR24" i="9" s="1"/>
  <c r="J16" i="7"/>
  <c r="AR22" i="9" s="1"/>
  <c r="J15" i="7"/>
  <c r="AR21" i="9" s="1"/>
  <c r="AM20" i="9"/>
  <c r="E7" i="7" a="1"/>
  <c r="E7" i="7" s="1"/>
  <c r="AM13" i="9" s="1"/>
  <c r="E5" i="7" a="1"/>
  <c r="E5" i="7" s="1"/>
  <c r="AM11" i="9" s="1"/>
  <c r="E9" i="7" a="1"/>
  <c r="E9" i="7" s="1"/>
  <c r="AM15" i="9" s="1"/>
  <c r="E8" i="7" a="1"/>
  <c r="E8" i="7" s="1"/>
  <c r="AM14" i="9" s="1"/>
  <c r="E4" i="7" a="1"/>
  <c r="E4" i="7" s="1"/>
  <c r="AM10" i="9" s="1"/>
  <c r="E6" i="7" a="1"/>
  <c r="E6" i="7" s="1"/>
  <c r="AM12" i="9" s="1"/>
  <c r="E19" i="7"/>
  <c r="AM25" i="9" s="1"/>
  <c r="E17" i="7"/>
  <c r="AM23" i="9" s="1"/>
  <c r="E18" i="7"/>
  <c r="AM24" i="9" s="1"/>
  <c r="E16" i="7"/>
  <c r="AM22" i="9" s="1"/>
  <c r="E15" i="7"/>
  <c r="AM21" i="9" s="1"/>
  <c r="AQ20" i="9"/>
  <c r="I9" i="7" a="1"/>
  <c r="I9" i="7" s="1"/>
  <c r="AQ15" i="9" s="1"/>
  <c r="I5" i="7" a="1"/>
  <c r="I5" i="7" s="1"/>
  <c r="AQ11" i="9" s="1"/>
  <c r="I4" i="7" a="1"/>
  <c r="I4" i="7" s="1"/>
  <c r="AQ10" i="9" s="1"/>
  <c r="I8" i="7" a="1"/>
  <c r="I8" i="7" s="1"/>
  <c r="AQ14" i="9" s="1"/>
  <c r="I7" i="7" a="1"/>
  <c r="I7" i="7" s="1"/>
  <c r="AQ13" i="9" s="1"/>
  <c r="I6" i="7" a="1"/>
  <c r="I6" i="7" s="1"/>
  <c r="AQ12" i="9" s="1"/>
  <c r="I17" i="7"/>
  <c r="AQ23" i="9" s="1"/>
  <c r="I19" i="7"/>
  <c r="AQ25" i="9" s="1"/>
  <c r="I16" i="7"/>
  <c r="AQ22" i="9" s="1"/>
  <c r="I18" i="7"/>
  <c r="AQ24" i="9" s="1"/>
  <c r="I15" i="7"/>
  <c r="AQ21" i="9" s="1"/>
  <c r="AS20" i="9"/>
  <c r="K5" i="7" a="1"/>
  <c r="K5" i="7" s="1"/>
  <c r="AS11" i="9" s="1"/>
  <c r="K9" i="7" a="1"/>
  <c r="K9" i="7" s="1"/>
  <c r="AS15" i="9" s="1"/>
  <c r="K7" i="7" a="1"/>
  <c r="K7" i="7" s="1"/>
  <c r="AS13" i="9" s="1"/>
  <c r="K6" i="7" a="1"/>
  <c r="K6" i="7" s="1"/>
  <c r="AS12" i="9" s="1"/>
  <c r="K4" i="7" a="1"/>
  <c r="K4" i="7" s="1"/>
  <c r="AS10" i="9" s="1"/>
  <c r="K8" i="7" a="1"/>
  <c r="K8" i="7" s="1"/>
  <c r="AS14" i="9" s="1"/>
  <c r="K19" i="7"/>
  <c r="AS25" i="9" s="1"/>
  <c r="K17" i="7"/>
  <c r="AS23" i="9" s="1"/>
  <c r="K15" i="7"/>
  <c r="AS21" i="9" s="1"/>
  <c r="K18" i="7"/>
  <c r="AS24" i="9" s="1"/>
  <c r="K16" i="7"/>
  <c r="AS22" i="9" s="1"/>
  <c r="AK20" i="9"/>
  <c r="C11" i="7" a="1"/>
  <c r="C11" i="7" s="1"/>
  <c r="AK17" i="9" s="1"/>
  <c r="C10" i="7" a="1"/>
  <c r="C10" i="7" s="1"/>
  <c r="AK16" i="9" s="1"/>
  <c r="C4" i="7" a="1"/>
  <c r="C4" i="7" s="1"/>
  <c r="AK10" i="9" s="1"/>
  <c r="C5" i="7" a="1"/>
  <c r="C5" i="7" s="1"/>
  <c r="AK11" i="9" s="1"/>
  <c r="C7" i="7" a="1"/>
  <c r="C7" i="7" s="1"/>
  <c r="AK13" i="9" s="1"/>
  <c r="C12" i="7" a="1"/>
  <c r="C12" i="7" s="1"/>
  <c r="AK18" i="9" s="1"/>
  <c r="C6" i="7" a="1"/>
  <c r="C6" i="7" s="1"/>
  <c r="AK12" i="9" s="1"/>
  <c r="C9" i="7" a="1"/>
  <c r="C9" i="7" s="1"/>
  <c r="AK15" i="9" s="1"/>
  <c r="C8" i="7" a="1"/>
  <c r="C8" i="7" s="1"/>
  <c r="AK14" i="9" s="1"/>
  <c r="C17" i="7"/>
  <c r="AK23" i="9" s="1"/>
  <c r="C19" i="7"/>
  <c r="AK25" i="9" s="1"/>
  <c r="C18" i="7"/>
  <c r="AK24" i="9" s="1"/>
  <c r="C16" i="7"/>
  <c r="AK22" i="9" s="1"/>
  <c r="C15" i="7"/>
  <c r="AK21" i="9" s="1"/>
  <c r="AP20" i="9"/>
  <c r="H7" i="7" a="1"/>
  <c r="H7" i="7" s="1"/>
  <c r="AP13" i="9" s="1"/>
  <c r="H6" i="7" a="1"/>
  <c r="H6" i="7" s="1"/>
  <c r="AP12" i="9" s="1"/>
  <c r="H4" i="7" a="1"/>
  <c r="H4" i="7" s="1"/>
  <c r="AP10" i="9" s="1"/>
  <c r="H8" i="7" a="1"/>
  <c r="H8" i="7" s="1"/>
  <c r="AP14" i="9" s="1"/>
  <c r="H5" i="7" a="1"/>
  <c r="H5" i="7" s="1"/>
  <c r="AP11" i="9" s="1"/>
  <c r="H9" i="7" a="1"/>
  <c r="H9" i="7" s="1"/>
  <c r="AP15" i="9" s="1"/>
  <c r="H17" i="7"/>
  <c r="AP23" i="9" s="1"/>
  <c r="H19" i="7"/>
  <c r="AP25" i="9" s="1"/>
  <c r="H16" i="7"/>
  <c r="AP22" i="9" s="1"/>
  <c r="H18" i="7"/>
  <c r="AP24" i="9" s="1"/>
  <c r="H15" i="7"/>
  <c r="AP21" i="9" s="1"/>
  <c r="AL20" i="9"/>
  <c r="D7" i="7" a="1"/>
  <c r="D7" i="7" s="1"/>
  <c r="AL13" i="9" s="1"/>
  <c r="D9" i="7" a="1"/>
  <c r="D9" i="7" s="1"/>
  <c r="AL15" i="9" s="1"/>
  <c r="D5" i="7" a="1"/>
  <c r="D5" i="7" s="1"/>
  <c r="AL11" i="9" s="1"/>
  <c r="D8" i="7" a="1"/>
  <c r="D8" i="7" s="1"/>
  <c r="AL14" i="9" s="1"/>
  <c r="D4" i="7" a="1"/>
  <c r="D4" i="7" s="1"/>
  <c r="AL10" i="9" s="1"/>
  <c r="D6" i="7" a="1"/>
  <c r="D6" i="7" s="1"/>
  <c r="AL12" i="9" s="1"/>
  <c r="D17" i="7"/>
  <c r="AL23" i="9" s="1"/>
  <c r="D19" i="7"/>
  <c r="AL25" i="9" s="1"/>
  <c r="D18" i="7"/>
  <c r="AL24" i="9" s="1"/>
  <c r="D16" i="7"/>
  <c r="AL22" i="9" s="1"/>
  <c r="D15" i="7"/>
  <c r="AL21" i="9" s="1"/>
  <c r="AO20" i="9"/>
  <c r="G4" i="7" a="1"/>
  <c r="G4" i="7" s="1"/>
  <c r="AO10" i="9" s="1"/>
  <c r="G7" i="7" a="1"/>
  <c r="G7" i="7" s="1"/>
  <c r="AO13" i="9" s="1"/>
  <c r="G9" i="7" a="1"/>
  <c r="G9" i="7" s="1"/>
  <c r="AO15" i="9" s="1"/>
  <c r="G5" i="7" a="1"/>
  <c r="G5" i="7" s="1"/>
  <c r="AO11" i="9" s="1"/>
  <c r="G8" i="7" a="1"/>
  <c r="G8" i="7" s="1"/>
  <c r="AO14" i="9" s="1"/>
  <c r="G6" i="7" a="1"/>
  <c r="G6" i="7" s="1"/>
  <c r="AO12" i="9" s="1"/>
  <c r="G17" i="7"/>
  <c r="AO23" i="9" s="1"/>
  <c r="G19" i="7"/>
  <c r="AO25" i="9" s="1"/>
  <c r="G18" i="7"/>
  <c r="AO24" i="9" s="1"/>
  <c r="G16" i="7"/>
  <c r="AO22" i="9" s="1"/>
  <c r="G15" i="7"/>
  <c r="AO21" i="9" s="1"/>
  <c r="AN20" i="9"/>
  <c r="F4" i="7" a="1"/>
  <c r="F4" i="7" s="1"/>
  <c r="AN10" i="9" s="1"/>
  <c r="F9" i="7" a="1"/>
  <c r="F9" i="7" s="1"/>
  <c r="AN15" i="9" s="1"/>
  <c r="F7" i="7" a="1"/>
  <c r="F7" i="7" s="1"/>
  <c r="AN13" i="9" s="1"/>
  <c r="F6" i="7" a="1"/>
  <c r="F6" i="7" s="1"/>
  <c r="AN12" i="9" s="1"/>
  <c r="F5" i="7" a="1"/>
  <c r="F5" i="7" s="1"/>
  <c r="AN11" i="9" s="1"/>
  <c r="F8" i="7" a="1"/>
  <c r="F8" i="7" s="1"/>
  <c r="AN14" i="9" s="1"/>
  <c r="F17" i="7"/>
  <c r="AN23" i="9" s="1"/>
  <c r="F19" i="7"/>
  <c r="AN25" i="9" s="1"/>
  <c r="F16" i="7"/>
  <c r="AN22" i="9" s="1"/>
  <c r="F18" i="7"/>
  <c r="AN24" i="9" s="1"/>
  <c r="F15" i="7"/>
  <c r="AN21" i="9" s="1"/>
  <c r="AU20" i="9"/>
  <c r="M5" i="7" a="1"/>
  <c r="M5" i="7" s="1"/>
  <c r="AU11" i="9" s="1"/>
  <c r="M8" i="7" a="1"/>
  <c r="M8" i="7" s="1"/>
  <c r="AU14" i="9" s="1"/>
  <c r="M7" i="7" a="1"/>
  <c r="M7" i="7" s="1"/>
  <c r="AU13" i="9" s="1"/>
  <c r="M6" i="7" a="1"/>
  <c r="M6" i="7" s="1"/>
  <c r="AU12" i="9" s="1"/>
  <c r="M9" i="7" a="1"/>
  <c r="M9" i="7" s="1"/>
  <c r="AU15" i="9" s="1"/>
  <c r="M4" i="7" a="1"/>
  <c r="M4" i="7" s="1"/>
  <c r="AU10" i="9" s="1"/>
  <c r="M19" i="7"/>
  <c r="AU25" i="9" s="1"/>
  <c r="M17" i="7"/>
  <c r="AU23" i="9" s="1"/>
  <c r="M16" i="7"/>
  <c r="AU22" i="9" s="1"/>
  <c r="M18" i="7"/>
  <c r="AU24" i="9" s="1"/>
  <c r="M15" i="7"/>
  <c r="AU21" i="9" s="1"/>
  <c r="AT20" i="9"/>
  <c r="L7" i="7" a="1"/>
  <c r="L7" i="7" s="1"/>
  <c r="AT13" i="9" s="1"/>
  <c r="L4" i="7" a="1"/>
  <c r="L4" i="7" s="1"/>
  <c r="AT10" i="9" s="1"/>
  <c r="L6" i="7" a="1"/>
  <c r="L6" i="7" s="1"/>
  <c r="AT12" i="9" s="1"/>
  <c r="L8" i="7" a="1"/>
  <c r="L8" i="7" s="1"/>
  <c r="AT14" i="9" s="1"/>
  <c r="L5" i="7" a="1"/>
  <c r="L5" i="7" s="1"/>
  <c r="AT11" i="9" s="1"/>
  <c r="L9" i="7" a="1"/>
  <c r="L9" i="7" s="1"/>
  <c r="AT15" i="9" s="1"/>
  <c r="L17" i="7"/>
  <c r="AT23" i="9" s="1"/>
  <c r="L19" i="7"/>
  <c r="AT25" i="9" s="1"/>
  <c r="L18" i="7"/>
  <c r="AT24" i="9" s="1"/>
  <c r="L16" i="7"/>
  <c r="AT22" i="9" s="1"/>
  <c r="L15" i="7"/>
  <c r="AT21" i="9" s="1"/>
  <c r="B3" i="9" a="1"/>
  <c r="B3" i="9" s="1"/>
  <c r="V205" i="4"/>
  <c r="AS5" i="4" s="1"/>
  <c r="V204" i="4"/>
  <c r="U205" i="4"/>
  <c r="AR5" i="4" s="1"/>
  <c r="U20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<sst xmlns="http://schemas.openxmlformats.org/spreadsheetml/2006/main" count="4515" uniqueCount="2711">
  <si>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</si>
  <si>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</si>
  <si>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</si>
  <si>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</si>
  <si>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</si>
  <si>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</si>
  <si>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</si>
  <si>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</si>
  <si>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</si>
  <si>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</si>
  <si>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</si>
  <si>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</si>
  <si>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</si>
  <si>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</si>
  <si>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</si>
  <si>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</si>
  <si>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</si>
  <si>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</si>
  <si>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</si>
  <si>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</si>
  <si>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</si>
  <si>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</si>
  <si>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</si>
  <si>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</si>
  <si>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</si>
  <si>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</si>
  <si>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</si>
  <si>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</si>
  <si>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</si>
  <si>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</si>
  <si>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</si>
  <si>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</si>
  <si>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</si>
  <si>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</si>
  <si>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</si>
  <si>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</si>
  <si>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</si>
  <si>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</si>
  <si>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</si>
  <si>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</si>
  <si>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</si>
  <si>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</si>
  <si>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</si>
  <si>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</si>
  <si>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</si>
  <si>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</si>
  <si>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</si>
  <si>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</si>
  <si>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</si>
  <si>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</si>
  <si>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</si>
  <si>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</si>
  <si>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</si>
  <si>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</si>
  <si>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</si>
  <si>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</si>
  <si>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</si>
  <si>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</si>
  <si>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</si>
  <si>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</si>
  <si>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</si>
  <si>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</si>
  <si>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</si>
  <si>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</si>
  <si>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</si>
  <si>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</si>
  <si>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</si>
  <si>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</si>
  <si>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</si>
  <si>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</si>
  <si>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</si>
  <si>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</si>
  <si>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</si>
  <si>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</si>
  <si>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</si>
  <si>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</si>
  <si>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</si>
  <si>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</si>
  <si>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</si>
  <si>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</si>
  <si>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</si>
  <si>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</si>
  <si>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</si>
  <si>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</si>
  <si>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</si>
  <si>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</si>
  <si>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</si>
  <si>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</si>
  <si>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</si>
  <si>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</si>
  <si>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</si>
  <si>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</si>
  <si>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</si>
  <si>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</si>
  <si>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</si>
  <si>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</si>
  <si>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</si>
  <si>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</si>
  <si>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</si>
  <si>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</si>
  <si>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</si>
  <si>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</si>
  <si>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</si>
  <si>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</si>
  <si>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</si>
  <si>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</si>
  <si>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</si>
  <si>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</si>
  <si>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</si>
  <si>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</si>
  <si>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</si>
  <si>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</si>
  <si>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</si>
  <si>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</si>
  <si>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</si>
  <si>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</si>
  <si>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Elfrid Payton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</si>
  <si>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</si>
  <si>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</si>
  <si>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</si>
  <si>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</si>
  <si>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</si>
  <si>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</si>
  <si>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</si>
  <si>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</si>
  <si>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</si>
  <si>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</si>
  <si>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</si>
  <si>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</si>
  <si>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</si>
  <si>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</si>
  <si>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</si>
  <si>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</si>
  <si>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</si>
  <si>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</si>
  <si>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</si>
  <si>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</si>
  <si>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</si>
  <si>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</si>
  <si>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</si>
  <si>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</si>
  <si>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</si>
  <si>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</si>
  <si>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</si>
  <si>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</si>
  <si>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</si>
  <si>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</si>
  <si>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</si>
  <si>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</si>
  <si>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</si>
  <si>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Davis Bertans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</si>
  <si>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</si>
  <si>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</si>
  <si>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</si>
  <si>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</si>
  <si>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</si>
  <si>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</si>
  <si>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</si>
  <si>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</si>
  <si>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</si>
  <si>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</si>
  <si>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</si>
  <si>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</si>
  <si>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</si>
  <si>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</si>
  <si>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</si>
  <si>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</si>
  <si>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</si>
  <si>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</si>
  <si>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</si>
  <si>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</si>
  <si>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</si>
  <si>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</si>
  <si>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</si>
  <si>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</si>
  <si>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</si>
  <si>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</si>
  <si>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</si>
  <si>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</si>
  <si>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</si>
  <si>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</si>
  <si>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</si>
  <si>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</si>
  <si>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</si>
  <si>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>Gary Harris</t>
  </si>
  <si>
    <t>Dennis Schroder</t>
  </si>
  <si>
    <t>Goran Dragic</t>
  </si>
  <si>
    <t>Troy Brown Jr.</t>
  </si>
  <si>
    <t>Dorian Finney-Smith</t>
  </si>
  <si>
    <t>Spencer Dinwiddie</t>
  </si>
  <si>
    <t>Danuel House Jr.</t>
  </si>
  <si>
    <t>SF</t>
  </si>
  <si>
    <t>Robert Williams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</si>
  <si>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</si>
  <si>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</si>
  <si>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</si>
  <si>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</si>
  <si>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</si>
  <si>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</si>
  <si>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</si>
  <si>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</si>
  <si>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</si>
  <si>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</si>
  <si>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</si>
  <si>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</si>
  <si>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</si>
  <si>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</si>
  <si>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</si>
  <si>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</si>
  <si>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</si>
  <si>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</si>
  <si>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</si>
  <si>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</si>
  <si>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</si>
  <si>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</si>
  <si>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</si>
  <si>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>Monte Morris</t>
  </si>
  <si>
    <t>Jabari Parker</t>
  </si>
  <si>
    <t>Thaddeus Young</t>
  </si>
  <si>
    <t>Vincent Poirier</t>
  </si>
  <si>
    <t>200/10</t>
  </si>
  <si>
    <t>200/13</t>
  </si>
  <si>
    <t>10 player z-score:</t>
  </si>
  <si>
    <t>13 player z-score:</t>
  </si>
  <si>
    <t>_______</t>
  </si>
  <si>
    <t>Mod</t>
  </si>
  <si>
    <t>4 1</t>
  </si>
  <si>
    <t>5 1</t>
  </si>
  <si>
    <t>6 2</t>
  </si>
  <si>
    <t>8 4</t>
  </si>
  <si>
    <t>9 2</t>
  </si>
  <si>
    <t>10 2</t>
  </si>
  <si>
    <t>17 1</t>
  </si>
  <si>
    <t>18 5</t>
  </si>
  <si>
    <t>19 4</t>
  </si>
  <si>
    <t>20 1</t>
  </si>
  <si>
    <t>24 4</t>
  </si>
  <si>
    <t>25 1</t>
  </si>
  <si>
    <t>26 6</t>
  </si>
  <si>
    <t>28 6</t>
  </si>
  <si>
    <t>34 7</t>
  </si>
  <si>
    <t>36 1</t>
  </si>
  <si>
    <t>40 6</t>
  </si>
  <si>
    <t>58 9</t>
  </si>
  <si>
    <t>59 1</t>
  </si>
  <si>
    <t>60 8</t>
  </si>
  <si>
    <t>61 10</t>
  </si>
  <si>
    <t>77 4</t>
  </si>
  <si>
    <t>81 17</t>
  </si>
  <si>
    <t>82 7</t>
  </si>
  <si>
    <t>84 21</t>
  </si>
  <si>
    <t>85 3</t>
  </si>
  <si>
    <t>87 6</t>
  </si>
  <si>
    <t>88 7</t>
  </si>
  <si>
    <t>89 8</t>
  </si>
  <si>
    <t>90 13</t>
  </si>
  <si>
    <t>91 10</t>
  </si>
  <si>
    <t>94 11</t>
  </si>
  <si>
    <t>96 2</t>
  </si>
  <si>
    <t>98 17</t>
  </si>
  <si>
    <t>99 5</t>
  </si>
  <si>
    <t>101 5</t>
  </si>
  <si>
    <t>102 11</t>
  </si>
  <si>
    <t>103 11</t>
  </si>
  <si>
    <t>104 4</t>
  </si>
  <si>
    <t>107 21</t>
  </si>
  <si>
    <t>109 28</t>
  </si>
  <si>
    <t>Chris Boucher</t>
  </si>
  <si>
    <t>110 11</t>
  </si>
  <si>
    <t>111 2</t>
  </si>
  <si>
    <t>112 10</t>
  </si>
  <si>
    <t>113 1</t>
  </si>
  <si>
    <t>Alec Burks</t>
  </si>
  <si>
    <t>115 24</t>
  </si>
  <si>
    <t>116 8</t>
  </si>
  <si>
    <t>117 14</t>
  </si>
  <si>
    <t>118 9</t>
  </si>
  <si>
    <t>119 11</t>
  </si>
  <si>
    <t>120 2</t>
  </si>
  <si>
    <t>121 4</t>
  </si>
  <si>
    <t>122 28</t>
  </si>
  <si>
    <t>123 9</t>
  </si>
  <si>
    <t>124 17</t>
  </si>
  <si>
    <t>125 26</t>
  </si>
  <si>
    <t>126 20</t>
  </si>
  <si>
    <t>127 6</t>
  </si>
  <si>
    <t>128 6</t>
  </si>
  <si>
    <t>Justin Holiday</t>
  </si>
  <si>
    <t>Gorgui Dieng</t>
  </si>
  <si>
    <t>Daniel Gafford</t>
  </si>
  <si>
    <t>Marquese Chriss</t>
  </si>
  <si>
    <t>Luke Kennard</t>
  </si>
  <si>
    <t>Luguentz Dort</t>
  </si>
  <si>
    <t>Patty Mills</t>
  </si>
  <si>
    <t>JaMychal Green</t>
  </si>
  <si>
    <t>George Hill</t>
  </si>
  <si>
    <t>top100p$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</si>
  <si>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</si>
  <si>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</si>
  <si>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</si>
  <si>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</si>
  <si>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</si>
  <si>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</si>
  <si>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</si>
  <si>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</si>
  <si>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</si>
  <si>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</si>
  <si>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</si>
  <si>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</si>
  <si>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</si>
  <si>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</si>
  <si>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</si>
  <si>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</si>
  <si>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</si>
  <si>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</si>
  <si>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</si>
  <si>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</si>
  <si>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</si>
  <si>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</si>
  <si>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</si>
  <si>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</si>
  <si>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</si>
  <si>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</si>
  <si>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</si>
  <si>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</si>
  <si>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</si>
  <si>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</si>
  <si>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</si>
  <si>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</si>
  <si>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</si>
  <si>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</si>
  <si>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</si>
  <si>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</si>
  <si>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</si>
  <si>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</si>
  <si>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</si>
  <si>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</si>
  <si>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</si>
  <si>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</si>
  <si>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</si>
  <si>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</si>
  <si>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</si>
  <si>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</si>
  <si>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</si>
  <si>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</si>
  <si>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</si>
  <si>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</si>
  <si>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</si>
  <si>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</si>
  <si>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</si>
  <si>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</si>
  <si>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</si>
  <si>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</si>
  <si>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</si>
  <si>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</si>
  <si>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</si>
  <si>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</si>
  <si>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</si>
  <si>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</si>
  <si>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</si>
  <si>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</si>
  <si>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</si>
  <si>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</si>
  <si>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</si>
  <si>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</si>
  <si>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</si>
  <si>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</si>
  <si>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</si>
  <si>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</si>
  <si>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</si>
  <si>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</si>
  <si>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</si>
  <si>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</si>
  <si>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</si>
  <si>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</si>
  <si>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</si>
  <si>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</si>
  <si>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</si>
  <si>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</si>
  <si>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</si>
  <si>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</si>
  <si>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</si>
  <si>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</si>
  <si>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</si>
  <si>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</si>
  <si>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</si>
  <si>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</si>
  <si>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</si>
  <si>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</si>
  <si>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</si>
  <si>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</si>
  <si>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</si>
  <si>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</si>
  <si>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</si>
  <si>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</si>
  <si>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</si>
  <si>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</si>
  <si>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</si>
  <si>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</si>
  <si>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</si>
  <si>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</si>
  <si>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</si>
  <si>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</si>
  <si>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</si>
  <si>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</si>
  <si>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</si>
  <si>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</si>
  <si>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</si>
  <si>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</si>
  <si>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</si>
  <si>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</si>
  <si>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</si>
  <si>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</si>
  <si>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</si>
  <si>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</si>
  <si>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</si>
  <si>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</si>
  <si>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</si>
  <si>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</si>
  <si>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</si>
  <si>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</si>
  <si>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</si>
  <si>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</si>
  <si>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</si>
  <si>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</si>
  <si>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</si>
  <si>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</si>
  <si>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</si>
  <si>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</si>
  <si>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</si>
  <si>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</si>
  <si>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</si>
  <si>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</si>
  <si>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</si>
  <si>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</si>
  <si>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</si>
  <si>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</si>
  <si>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</si>
  <si>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</si>
  <si>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</si>
  <si>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</si>
  <si>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</si>
  <si>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</si>
  <si>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</si>
  <si>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</si>
  <si>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</si>
  <si>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</si>
  <si>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</si>
  <si>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</si>
  <si>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</si>
  <si>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</si>
  <si>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</si>
  <si>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</si>
  <si>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</si>
  <si>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</si>
  <si>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</si>
  <si>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</si>
  <si>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</si>
  <si>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</si>
  <si>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</si>
  <si>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</si>
  <si>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</si>
  <si>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</si>
  <si>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</si>
  <si>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</si>
  <si>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</si>
  <si>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</si>
  <si>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</si>
  <si>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</si>
  <si>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</si>
  <si>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</si>
  <si>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</si>
  <si>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</si>
  <si>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</si>
  <si>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</si>
  <si>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</si>
  <si>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</si>
  <si>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</si>
  <si>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</si>
  <si>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</si>
  <si>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</si>
  <si>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</si>
  <si>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</si>
  <si>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</si>
  <si>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</si>
  <si>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</si>
  <si>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</si>
  <si>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</si>
  <si>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</si>
  <si>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</si>
  <si>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</si>
  <si>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</si>
  <si>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</si>
  <si>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</si>
  <si>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</si>
  <si>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</si>
  <si>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</si>
  <si>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</si>
  <si>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</si>
  <si>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</si>
  <si>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</si>
  <si>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</si>
  <si>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</si>
  <si>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</si>
  <si>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</si>
  <si>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</si>
  <si>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</si>
  <si>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</si>
  <si>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</si>
  <si>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</si>
  <si>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</si>
  <si>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</si>
  <si>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</si>
  <si>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</si>
  <si>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</si>
  <si>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</si>
  <si>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</si>
  <si>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</si>
  <si>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</si>
  <si>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</si>
  <si>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</si>
  <si>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</si>
  <si>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</si>
  <si>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</si>
  <si>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</si>
  <si>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</si>
  <si>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</si>
  <si>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</si>
  <si>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</si>
  <si>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</si>
  <si>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</si>
  <si>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</si>
  <si>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</si>
  <si>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</si>
  <si>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</si>
  <si>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</si>
  <si>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</si>
  <si>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</si>
  <si>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</si>
  <si>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</si>
  <si>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</si>
  <si>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</si>
  <si>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</si>
  <si>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</si>
  <si>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</si>
  <si>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</si>
  <si>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</si>
  <si>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</si>
  <si>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</si>
  <si>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</si>
  <si>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</si>
  <si>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</si>
  <si>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</si>
  <si>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</si>
  <si>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</si>
  <si>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</si>
  <si>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</si>
  <si>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</si>
  <si>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</si>
  <si>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</si>
  <si>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</si>
  <si>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</si>
  <si>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</si>
  <si>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</si>
  <si>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</si>
  <si>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</si>
  <si>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</si>
  <si>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</si>
  <si>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</si>
  <si>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</si>
  <si>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</si>
  <si>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</si>
  <si>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</si>
  <si>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</si>
  <si>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</si>
  <si>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</si>
  <si>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</si>
  <si>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</si>
  <si>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</si>
  <si>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</si>
  <si>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</si>
  <si>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</si>
  <si>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</si>
  <si>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</si>
  <si>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</si>
  <si>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</si>
  <si>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</si>
  <si>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</si>
  <si>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</si>
  <si>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</si>
  <si>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</si>
  <si>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</si>
  <si>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</si>
  <si>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</si>
  <si>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</si>
  <si>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</si>
  <si>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</si>
  <si>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</si>
  <si>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</si>
  <si>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</si>
  <si>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</si>
  <si>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</si>
  <si>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</si>
  <si>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</si>
  <si>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</si>
  <si>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</si>
  <si>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</si>
  <si>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</si>
  <si>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</si>
  <si>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</si>
  <si>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</si>
  <si>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</si>
  <si>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</si>
  <si>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</si>
  <si>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</si>
  <si>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</si>
  <si>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</si>
  <si>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</si>
  <si>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</si>
  <si>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</si>
  <si>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</si>
  <si>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</si>
  <si>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</si>
  <si>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</si>
  <si>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</si>
  <si>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</si>
  <si>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</si>
  <si>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</si>
  <si>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</si>
  <si>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</si>
  <si>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</si>
  <si>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</si>
  <si>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</si>
  <si>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</si>
  <si>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</si>
  <si>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</si>
  <si>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</si>
  <si>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</si>
  <si>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</si>
  <si>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</si>
  <si>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</si>
  <si>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</si>
  <si>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</si>
  <si>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</si>
  <si>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</si>
  <si>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</si>
  <si>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</si>
  <si>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</si>
  <si>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</si>
  <si>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</si>
  <si>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</si>
  <si>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</si>
  <si>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</si>
  <si>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</si>
  <si>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</si>
  <si>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</si>
  <si>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</si>
  <si>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</si>
  <si>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</si>
  <si>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</si>
  <si>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</si>
  <si>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</si>
  <si>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</si>
  <si>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</si>
  <si>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</si>
  <si>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</si>
  <si>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</si>
  <si>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</si>
  <si>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</si>
  <si>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</si>
  <si>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</si>
  <si>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</si>
  <si>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</si>
  <si>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</si>
  <si>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</si>
  <si>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</si>
  <si>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</si>
  <si>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</si>
  <si>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</si>
  <si>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</si>
  <si>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</si>
  <si>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</si>
  <si>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</si>
  <si>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</si>
  <si>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</si>
  <si>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</si>
  <si>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</si>
  <si>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</si>
  <si>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</si>
  <si>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</si>
  <si>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</si>
  <si>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</si>
  <si>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</si>
  <si>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</si>
  <si>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</si>
  <si>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</si>
  <si>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</si>
  <si>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</si>
  <si>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</si>
  <si>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</si>
  <si>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</si>
  <si>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</si>
  <si>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</si>
  <si>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</si>
  <si>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</si>
  <si>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</si>
  <si>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</si>
  <si>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</si>
  <si>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</si>
  <si>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</si>
  <si>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</si>
  <si>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PF, SF</t>
  </si>
  <si>
    <t>SG, PG</t>
  </si>
  <si>
    <t>PF, C</t>
  </si>
  <si>
    <t>SF, PF</t>
  </si>
  <si>
    <t>SF, SG</t>
  </si>
  <si>
    <t>C, PF</t>
  </si>
  <si>
    <t>PG, SG</t>
  </si>
  <si>
    <t>SG, SF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</si>
  <si>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</si>
  <si>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</si>
  <si>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</si>
  <si>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</si>
  <si>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</si>
  <si>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</si>
  <si>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</si>
  <si>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</si>
  <si>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</si>
  <si>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</si>
  <si>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</si>
  <si>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</si>
  <si>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</si>
  <si>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</si>
  <si>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Deni Avdija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</si>
  <si>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</si>
  <si>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</si>
  <si>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</si>
  <si>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</si>
  <si>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</si>
  <si>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</si>
  <si>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</si>
  <si>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</si>
  <si>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</si>
  <si>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Willie Cauley-Stein</t>
  </si>
  <si>
    <t>JR Smith</t>
  </si>
  <si>
    <t>Boban Marjanovic</t>
  </si>
  <si>
    <t>Dwyane Wade</t>
  </si>
  <si>
    <t>Nate Robinson</t>
  </si>
  <si>
    <t>Metta World Peace</t>
  </si>
  <si>
    <t>Paul Zipser</t>
  </si>
  <si>
    <t>Kostas Antetokounmpo</t>
  </si>
  <si>
    <t>Jeremy Lin</t>
  </si>
  <si>
    <t>Dirk Nowitzki</t>
  </si>
  <si>
    <t>Stephen Zimmerman</t>
  </si>
  <si>
    <t>Thanasis Antetokounmpo</t>
  </si>
  <si>
    <t>Tristan Thompson</t>
  </si>
  <si>
    <t>Vince Carter</t>
  </si>
  <si>
    <t>Tyrese Maxey</t>
  </si>
  <si>
    <t>Jared Dudley</t>
  </si>
  <si>
    <t>Cole Anthony</t>
  </si>
  <si>
    <t>Wang Zhelin</t>
  </si>
  <si>
    <t>Cassius Winston</t>
  </si>
  <si>
    <t>RJ Hampton</t>
  </si>
  <si>
    <t>Nico Mannion</t>
  </si>
  <si>
    <t>Paul Pierce</t>
  </si>
  <si>
    <t>Isaac Bonga</t>
  </si>
  <si>
    <t>Kevin Garnett</t>
  </si>
  <si>
    <t>Rade Zagorac</t>
  </si>
  <si>
    <t>Joe Young</t>
  </si>
  <si>
    <t>Kyle Korver</t>
  </si>
  <si>
    <t>Precious Achiuwa</t>
  </si>
  <si>
    <t>Chris Bosh</t>
  </si>
  <si>
    <t>Patric Young</t>
  </si>
  <si>
    <t>Al-Farouq Aminu</t>
  </si>
  <si>
    <t>Marcus Morris Sr.</t>
  </si>
  <si>
    <t>Meyers Leonard</t>
  </si>
  <si>
    <t>James Young</t>
  </si>
  <si>
    <t>Udoka Azubuike</t>
  </si>
  <si>
    <t>Joakim Noah</t>
  </si>
  <si>
    <t>Zhou Qi</t>
  </si>
  <si>
    <t>Brandan Wright</t>
  </si>
  <si>
    <t>Jordan Poole</t>
  </si>
  <si>
    <t>Tony Wroten</t>
  </si>
  <si>
    <t>Pau Gasol</t>
  </si>
  <si>
    <t>Tre Jones</t>
  </si>
  <si>
    <t>Admiral Schofield</t>
  </si>
  <si>
    <t>Immanuel Quickley</t>
  </si>
  <si>
    <t>Payton Pritchard</t>
  </si>
  <si>
    <t>Talen Horton-Tucker</t>
  </si>
  <si>
    <t>Nigel Williams-Goss</t>
  </si>
  <si>
    <t>Jonathan Isaac</t>
  </si>
  <si>
    <t>Sim Bhullar</t>
  </si>
  <si>
    <t>Justin Wright-Foreman</t>
  </si>
  <si>
    <t>Nate Wolters</t>
  </si>
  <si>
    <t>Grant Williams</t>
  </si>
  <si>
    <t>Thon Maker</t>
  </si>
  <si>
    <t>Robert Woodard II</t>
  </si>
  <si>
    <t>J.J. Barea</t>
  </si>
  <si>
    <t>Lance Stephenson</t>
  </si>
  <si>
    <t>Matthew Dellavedova</t>
  </si>
  <si>
    <t>Chris Silva</t>
  </si>
  <si>
    <t>Nick Young</t>
  </si>
  <si>
    <t>Jeff Withey</t>
  </si>
  <si>
    <t>Vernon Carey Jr.</t>
  </si>
  <si>
    <t>Quinndary Weatherspoon</t>
  </si>
  <si>
    <t>Xavier Tillman Sr.</t>
  </si>
  <si>
    <t xml:space="preserve"> PF</t>
  </si>
  <si>
    <t>Rudy Gay</t>
  </si>
  <si>
    <t>Satnam Singh Bhamara</t>
  </si>
  <si>
    <t>Jamal Crawford</t>
  </si>
  <si>
    <t>Desmond Bane</t>
  </si>
  <si>
    <t>Dragan Bender</t>
  </si>
  <si>
    <t>Udonis Haslem</t>
  </si>
  <si>
    <t>Pat Connaughton</t>
  </si>
  <si>
    <t>Beno Udrih</t>
  </si>
  <si>
    <t>Furkan Korkmaz</t>
  </si>
  <si>
    <t>Kyle Guy</t>
  </si>
  <si>
    <t>Manu Ginobili</t>
  </si>
  <si>
    <t>Trevor Booker</t>
  </si>
  <si>
    <t>Zaza Pachulia</t>
  </si>
  <si>
    <t>Quinn Cook</t>
  </si>
  <si>
    <t>Georgios Papagiannis</t>
  </si>
  <si>
    <t>Jimmer Fredette</t>
  </si>
  <si>
    <t>Kendrick Perkins</t>
  </si>
  <si>
    <t>Cassius Stanley</t>
  </si>
  <si>
    <t>Carsen Edwards</t>
  </si>
  <si>
    <t>Omer Asik</t>
  </si>
  <si>
    <t>Andre Iguodala</t>
  </si>
  <si>
    <t>Isaac Okoro</t>
  </si>
  <si>
    <t>Matt Thomas</t>
  </si>
  <si>
    <t>Elijah Hughes</t>
  </si>
  <si>
    <t>Iman Shumpert</t>
  </si>
  <si>
    <t>Malachi Flynn</t>
  </si>
  <si>
    <t>Kostas Papanikolaou</t>
  </si>
  <si>
    <t>Michael Beasley</t>
  </si>
  <si>
    <t>PJ Dozier</t>
  </si>
  <si>
    <t>Anderson Varejao</t>
  </si>
  <si>
    <t>Mo Williams</t>
  </si>
  <si>
    <t>Grayson Allen</t>
  </si>
  <si>
    <t>Tarik Black</t>
  </si>
  <si>
    <t>Nick Richards</t>
  </si>
  <si>
    <t>Frank Mason III</t>
  </si>
  <si>
    <t>Deron Williams</t>
  </si>
  <si>
    <t>CJ Elleby</t>
  </si>
  <si>
    <t>Andre Ingram</t>
  </si>
  <si>
    <t>Amar'e Stoudemire</t>
  </si>
  <si>
    <t>Jordan Nwora</t>
  </si>
  <si>
    <t>Steve Novak</t>
  </si>
  <si>
    <t>Mike Scott</t>
  </si>
  <si>
    <t>Kobi Simmons</t>
  </si>
  <si>
    <t>Semi Ojeleye</t>
  </si>
  <si>
    <t>Luke Babbitt</t>
  </si>
  <si>
    <t>Marial Shayok</t>
  </si>
  <si>
    <t>Isaiah Joe</t>
  </si>
  <si>
    <t>Elliot Williams</t>
  </si>
  <si>
    <t>Matt Williams Jr.</t>
  </si>
  <si>
    <t xml:space="preserve"> SG</t>
  </si>
  <si>
    <t>Brian Roberts</t>
  </si>
  <si>
    <t>Boris Diaw</t>
  </si>
  <si>
    <t>Jaden McDaniels</t>
  </si>
  <si>
    <t>Juan Toscano-Anderson</t>
  </si>
  <si>
    <t>Mario Chalmers</t>
  </si>
  <si>
    <t>Ty Lawson</t>
  </si>
  <si>
    <t>Derrick Williams</t>
  </si>
  <si>
    <t>Gerald Green</t>
  </si>
  <si>
    <t>Ron Baker</t>
  </si>
  <si>
    <t>Andrew Bogut</t>
  </si>
  <si>
    <t>Furkan Aldemir</t>
  </si>
  <si>
    <t>Monta Ellis</t>
  </si>
  <si>
    <t>Sasha Vujacic</t>
  </si>
  <si>
    <t>Brandon Paul</t>
  </si>
  <si>
    <t>Yuta Watanabe</t>
  </si>
  <si>
    <t>Charlie Villanueva</t>
  </si>
  <si>
    <t>Reggie Williams</t>
  </si>
  <si>
    <t>Aaron Craft</t>
  </si>
  <si>
    <t>Shabazz Muhammad</t>
  </si>
  <si>
    <t>Robin Lopez</t>
  </si>
  <si>
    <t>Jamil Wilson</t>
  </si>
  <si>
    <t>Nigel Hayes</t>
  </si>
  <si>
    <t>Tyler Hansbrough</t>
  </si>
  <si>
    <t>Ignas Brazdeikis</t>
  </si>
  <si>
    <t>Vlatko Cancar</t>
  </si>
  <si>
    <t>David Stockton</t>
  </si>
  <si>
    <t>Mindaugas Kuzminskas</t>
  </si>
  <si>
    <t>Chris Chiozza</t>
  </si>
  <si>
    <t>Brandon Rush</t>
  </si>
  <si>
    <t>Bruno Fernando</t>
  </si>
  <si>
    <t>Theo Maledon</t>
  </si>
  <si>
    <t>Russ Smith</t>
  </si>
  <si>
    <t>Joel Bolomboy</t>
  </si>
  <si>
    <t>Isaiah Taylor</t>
  </si>
  <si>
    <t>Jarrett Jack</t>
  </si>
  <si>
    <t>Tyson Chandler</t>
  </si>
  <si>
    <t>Aaron Brooks</t>
  </si>
  <si>
    <t>Romeo Langford</t>
  </si>
  <si>
    <t>Ben Moore</t>
  </si>
  <si>
    <t>Kevin Martin</t>
  </si>
  <si>
    <t>Mfiondu Kabengele</t>
  </si>
  <si>
    <t>Pablo Prigioni</t>
  </si>
  <si>
    <t>Kyle Wiltjer</t>
  </si>
  <si>
    <t>Mitchell Watt</t>
  </si>
  <si>
    <t>Kris Humphries</t>
  </si>
  <si>
    <t>KZ Okpala</t>
  </si>
  <si>
    <t>Marcelo Huertas</t>
  </si>
  <si>
    <t>Garrison Mathews</t>
  </si>
  <si>
    <t>Jahmi'us Ramsey</t>
  </si>
  <si>
    <t>Skylar Mays</t>
  </si>
  <si>
    <t>David West</t>
  </si>
  <si>
    <t>Ryan Kelly</t>
  </si>
  <si>
    <t>Kyle Singler</t>
  </si>
  <si>
    <t>O.J. Mayo</t>
  </si>
  <si>
    <t>Michael Gbinije</t>
  </si>
  <si>
    <t>Andrea Bargnani</t>
  </si>
  <si>
    <t>Matt Bonner</t>
  </si>
  <si>
    <t>Brandon Jennings</t>
  </si>
  <si>
    <t>Terance Mann</t>
  </si>
  <si>
    <t>Andrew White III</t>
  </si>
  <si>
    <t>Drew Gordon</t>
  </si>
  <si>
    <t>Mangok Mathiang</t>
  </si>
  <si>
    <t>Georges Niang</t>
  </si>
  <si>
    <t>Brice Johnson</t>
  </si>
  <si>
    <t>Damjan Rudez</t>
  </si>
  <si>
    <t>Bobby Brown</t>
  </si>
  <si>
    <t>Dante Exum</t>
  </si>
  <si>
    <t>Tyrell Terry</t>
  </si>
  <si>
    <t>Alan Williams</t>
  </si>
  <si>
    <t>Issuf Sanon</t>
  </si>
  <si>
    <t>Roy Hibbert</t>
  </si>
  <si>
    <t>Antonius Cleveland</t>
  </si>
  <si>
    <t>Cameron Bairstow</t>
  </si>
  <si>
    <t>Justin James</t>
  </si>
  <si>
    <t>Mike James</t>
  </si>
  <si>
    <t>Rashad Vaughn</t>
  </si>
  <si>
    <t>Jacob Wiley</t>
  </si>
  <si>
    <t>Daniel Ochefu</t>
  </si>
  <si>
    <t>Jordan Mickey</t>
  </si>
  <si>
    <t>Marcus Thornton</t>
  </si>
  <si>
    <t>Marshall Plumlee</t>
  </si>
  <si>
    <t>Reggie Bullock</t>
  </si>
  <si>
    <t>Cristiano Felicio</t>
  </si>
  <si>
    <t>Chuma Okeke</t>
  </si>
  <si>
    <t>Terrance Ferguson</t>
  </si>
  <si>
    <t>Timothe Luwawu-Cabarrot</t>
  </si>
  <si>
    <t>Sergio Rodriguez</t>
  </si>
  <si>
    <t>Jordan Crawford</t>
  </si>
  <si>
    <t>Sam Merrill</t>
  </si>
  <si>
    <t>Dylan Windler</t>
  </si>
  <si>
    <t>Rakeem Christmas</t>
  </si>
  <si>
    <t>Jordan Bone</t>
  </si>
  <si>
    <t>Tyler Ennis</t>
  </si>
  <si>
    <t>Timofey Mozgov</t>
  </si>
  <si>
    <t>Chinanu Onuaku</t>
  </si>
  <si>
    <t>Chris Clemons</t>
  </si>
  <si>
    <t>Ryan Arcidiacono</t>
  </si>
  <si>
    <t>Cameron Payne</t>
  </si>
  <si>
    <t>Shaquille Harrison</t>
  </si>
  <si>
    <t>Ryan Hollins</t>
  </si>
  <si>
    <t>Tony Carr</t>
  </si>
  <si>
    <t>Rodney Purvis</t>
  </si>
  <si>
    <t>Emeka Okafor</t>
  </si>
  <si>
    <t>Zoran Dragic</t>
  </si>
  <si>
    <t>Sonny Weems</t>
  </si>
  <si>
    <t>Marcos Louzada Silva</t>
  </si>
  <si>
    <t>Tyler Bey</t>
  </si>
  <si>
    <t>Cleanthony Early</t>
  </si>
  <si>
    <t>Briante Weber</t>
  </si>
  <si>
    <t>Jarrell Brantley</t>
  </si>
  <si>
    <t>Al Jefferson</t>
  </si>
  <si>
    <t>Jalen McDaniels</t>
  </si>
  <si>
    <t>Sterling Brown</t>
  </si>
  <si>
    <t>Carl Landry</t>
  </si>
  <si>
    <t>Ramon Sessions</t>
  </si>
  <si>
    <t>Thabo Sefolosha</t>
  </si>
  <si>
    <t>Jameel Warney</t>
  </si>
  <si>
    <t>Joel Berry II</t>
  </si>
  <si>
    <t>Omari Spellman</t>
  </si>
  <si>
    <t>Mychal Mulder</t>
  </si>
  <si>
    <t>Shawn Long</t>
  </si>
  <si>
    <t>James Webb III</t>
  </si>
  <si>
    <t>Jabari Brown</t>
  </si>
  <si>
    <t>Dwight Buycks</t>
  </si>
  <si>
    <t>Danuel House</t>
  </si>
  <si>
    <t>Matisse Thybulle</t>
  </si>
  <si>
    <t>Josh Hart</t>
  </si>
  <si>
    <t>Troy Brown</t>
  </si>
  <si>
    <t>PC, C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</si>
  <si>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</si>
  <si>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</si>
  <si>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</si>
  <si>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</si>
  <si>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</si>
  <si>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</si>
  <si>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</si>
  <si>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</si>
  <si>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</si>
  <si>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</si>
  <si>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</si>
  <si>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</si>
  <si>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</si>
  <si>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</si>
  <si>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</si>
  <si>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</si>
  <si>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</si>
  <si>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</si>
  <si>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</si>
  <si>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</si>
  <si>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</si>
  <si>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</si>
  <si>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</si>
  <si>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</si>
  <si>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</si>
  <si>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</si>
  <si>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</si>
  <si>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</si>
  <si>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</si>
  <si>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</si>
  <si>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</si>
  <si>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</si>
  <si>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</si>
  <si>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</si>
  <si>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</si>
  <si>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</si>
  <si>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</si>
  <si>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</si>
  <si>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</si>
  <si>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</si>
  <si>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</si>
  <si>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</si>
  <si>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</si>
  <si>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</si>
  <si>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</si>
  <si>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</si>
  <si>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</si>
  <si>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</si>
  <si>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</si>
  <si>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</si>
  <si>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</si>
  <si>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</si>
  <si>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</si>
  <si>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</si>
  <si>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</si>
  <si>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</si>
  <si>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</si>
  <si>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</si>
  <si>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</si>
  <si>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</si>
  <si>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</si>
  <si>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</si>
  <si>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</si>
  <si>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</si>
  <si>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</si>
  <si>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</si>
  <si>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</si>
  <si>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</si>
  <si>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</si>
  <si>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</si>
  <si>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</si>
  <si>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</si>
  <si>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</si>
  <si>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</si>
  <si>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</si>
  <si>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</si>
  <si>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</si>
  <si>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</si>
  <si>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</si>
  <si>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</si>
  <si>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</si>
  <si>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</si>
  <si>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</si>
  <si>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</si>
  <si>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</si>
  <si>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</si>
  <si>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</si>
  <si>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</si>
  <si>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</si>
  <si>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</si>
  <si>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</si>
  <si>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</si>
  <si>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</si>
  <si>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</si>
  <si>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</si>
  <si>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</si>
  <si>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</si>
  <si>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</si>
  <si>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</si>
  <si>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</si>
  <si>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</si>
  <si>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</si>
  <si>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</si>
  <si>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</si>
  <si>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</si>
  <si>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</si>
  <si>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</si>
  <si>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</si>
  <si>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</si>
  <si>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</si>
  <si>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</si>
  <si>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</si>
  <si>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</si>
  <si>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</si>
  <si>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</si>
  <si>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</si>
  <si>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</si>
  <si>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</si>
  <si>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</si>
  <si>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</si>
  <si>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</si>
  <si>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</si>
  <si>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</si>
  <si>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</si>
  <si>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</si>
  <si>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</si>
  <si>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</si>
  <si>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</si>
  <si>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</si>
  <si>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</si>
  <si>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</si>
  <si>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</si>
  <si>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</si>
  <si>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</si>
  <si>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</si>
  <si>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</si>
  <si>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</si>
  <si>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</si>
  <si>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</si>
  <si>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</si>
  <si>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</si>
  <si>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</si>
  <si>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</si>
  <si>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</si>
  <si>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</si>
  <si>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</si>
  <si>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</si>
  <si>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</si>
  <si>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</si>
  <si>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</si>
  <si>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</si>
  <si>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</si>
  <si>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</si>
  <si>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</si>
  <si>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</si>
  <si>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</si>
  <si>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</si>
  <si>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</si>
  <si>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</si>
  <si>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</si>
  <si>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</si>
  <si>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</si>
  <si>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</si>
  <si>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</si>
  <si>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</si>
  <si>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</si>
  <si>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</si>
  <si>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</si>
  <si>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</si>
  <si>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</si>
  <si>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</si>
  <si>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</si>
  <si>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</si>
  <si>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</si>
  <si>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</si>
  <si>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</si>
  <si>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</si>
  <si>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</si>
  <si>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</si>
  <si>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</si>
  <si>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</si>
  <si>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</si>
  <si>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</si>
  <si>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</si>
  <si>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</si>
  <si>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</si>
  <si>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</si>
  <si>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</si>
  <si>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</si>
  <si>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</si>
  <si>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</si>
  <si>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</si>
  <si>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</si>
  <si>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</si>
  <si>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</si>
  <si>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</si>
  <si>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</si>
  <si>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</si>
  <si>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</si>
  <si>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</si>
  <si>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</si>
  <si>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</si>
  <si>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</si>
  <si>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</si>
  <si>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</si>
  <si>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</si>
  <si>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</si>
  <si>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</si>
  <si>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</si>
  <si>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</si>
  <si>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</si>
  <si>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</si>
  <si>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</si>
  <si>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</si>
  <si>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</si>
  <si>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</si>
  <si>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</si>
  <si>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</si>
  <si>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</si>
  <si>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</si>
  <si>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</si>
  <si>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</si>
  <si>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</si>
  <si>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</si>
  <si>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</si>
  <si>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</si>
  <si>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</si>
  <si>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</si>
  <si>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</si>
  <si>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</si>
  <si>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</si>
  <si>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</si>
  <si>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</si>
  <si>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</si>
  <si>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</si>
  <si>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</si>
  <si>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</si>
  <si>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</si>
  <si>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</si>
  <si>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</si>
  <si>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</si>
  <si>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</si>
  <si>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</si>
  <si>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</si>
  <si>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</si>
  <si>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</si>
  <si>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</si>
  <si>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</si>
  <si>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</si>
  <si>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</si>
  <si>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</si>
  <si>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</si>
  <si>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</si>
  <si>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</si>
  <si>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</si>
  <si>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</si>
  <si>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</si>
  <si>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</si>
  <si>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</si>
  <si>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</si>
  <si>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</si>
  <si>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</si>
  <si>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</si>
  <si>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</si>
  <si>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</si>
  <si>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</si>
  <si>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</si>
  <si>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</si>
  <si>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</si>
  <si>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</si>
  <si>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</si>
  <si>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</si>
  <si>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</si>
  <si>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</si>
  <si>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</si>
  <si>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</si>
  <si>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</si>
  <si>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</si>
  <si>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</si>
  <si>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</si>
  <si>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</si>
  <si>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</si>
  <si>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</si>
  <si>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</si>
  <si>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</si>
  <si>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</si>
  <si>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</si>
  <si>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</si>
  <si>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</si>
  <si>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</si>
  <si>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</si>
  <si>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</si>
  <si>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</si>
  <si>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</si>
  <si>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</si>
  <si>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</si>
  <si>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</si>
  <si>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</si>
  <si>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</si>
  <si>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</si>
  <si>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</si>
  <si>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</si>
  <si>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</si>
  <si>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</si>
  <si>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</si>
  <si>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</si>
  <si>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</si>
  <si>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</si>
  <si>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</si>
  <si>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</si>
  <si>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</si>
  <si>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</si>
  <si>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</si>
  <si>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</si>
  <si>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</si>
  <si>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</si>
  <si>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</si>
  <si>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</si>
  <si>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</si>
  <si>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</si>
  <si>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</si>
  <si>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</si>
  <si>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</si>
  <si>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</si>
  <si>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</si>
  <si>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</si>
  <si>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</si>
  <si>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</si>
  <si>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</si>
  <si>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</si>
  <si>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</si>
  <si>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</si>
  <si>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</si>
  <si>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</si>
  <si>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</si>
  <si>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</si>
  <si>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</si>
  <si>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</si>
  <si>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</si>
  <si>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</si>
  <si>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</si>
  <si>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</si>
  <si>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</si>
  <si>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</si>
  <si>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</si>
  <si>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</si>
  <si>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</si>
  <si>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</si>
  <si>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</si>
  <si>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</si>
  <si>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</si>
  <si>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</si>
  <si>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</si>
  <si>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</si>
  <si>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</si>
  <si>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</si>
  <si>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</si>
  <si>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</si>
  <si>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</si>
  <si>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</si>
  <si>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</si>
  <si>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</si>
  <si>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</si>
  <si>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</si>
  <si>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</si>
  <si>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</si>
  <si>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</si>
  <si>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</si>
  <si>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</si>
  <si>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</si>
  <si>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</si>
  <si>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</si>
  <si>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</si>
  <si>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</si>
  <si>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</si>
  <si>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</si>
  <si>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</si>
  <si>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</si>
  <si>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</si>
  <si>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</si>
  <si>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</si>
  <si>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</si>
  <si>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</si>
  <si>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</si>
  <si>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</si>
  <si>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</si>
  <si>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</si>
  <si>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</si>
  <si>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</si>
  <si>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</si>
  <si>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</si>
  <si>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</si>
  <si>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</si>
  <si>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</si>
  <si>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</si>
  <si>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</si>
  <si>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</si>
  <si>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</si>
  <si>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</si>
  <si>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</si>
  <si>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</si>
  <si>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</si>
  <si>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</si>
  <si>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</si>
  <si>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</si>
  <si>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</si>
  <si>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</si>
  <si>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</si>
  <si>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</si>
  <si>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</si>
  <si>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</si>
  <si>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</si>
  <si>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</si>
  <si>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</si>
  <si>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</si>
  <si>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</si>
  <si>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</si>
  <si>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</si>
  <si>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</si>
  <si>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</si>
  <si>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</si>
  <si>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</si>
  <si>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</si>
  <si>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</si>
  <si>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</si>
  <si>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</si>
  <si>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</si>
  <si>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</si>
  <si>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</si>
  <si>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</si>
  <si>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</si>
  <si>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</si>
  <si>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</si>
  <si>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</si>
  <si>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</si>
  <si>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</si>
  <si>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</si>
  <si>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</si>
  <si>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</si>
  <si>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</si>
  <si>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</si>
  <si>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</si>
  <si>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</si>
  <si>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</si>
  <si>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</si>
  <si>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</si>
  <si>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</si>
  <si>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</si>
  <si>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</si>
  <si>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</si>
  <si>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</si>
  <si>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</si>
  <si>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</si>
  <si>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</si>
  <si>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</si>
  <si>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</si>
  <si>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</si>
  <si>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</si>
  <si>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</si>
  <si>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</si>
  <si>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</si>
  <si>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</si>
  <si>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</si>
  <si>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</si>
  <si>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</si>
  <si>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</si>
  <si>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</si>
  <si>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</si>
  <si>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</si>
  <si>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</si>
  <si>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</si>
  <si>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</si>
  <si>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</si>
  <si>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</si>
  <si>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</si>
  <si>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</si>
  <si>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</si>
  <si>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</si>
  <si>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</si>
  <si>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</si>
  <si>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</si>
  <si>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</si>
  <si>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</si>
  <si>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</si>
  <si>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</si>
  <si>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</si>
  <si>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</si>
  <si>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</si>
  <si>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</si>
  <si>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</si>
  <si>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</si>
  <si>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</si>
  <si>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</si>
  <si>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</si>
  <si>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</si>
  <si>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</si>
  <si>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</si>
  <si>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</si>
  <si>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</si>
  <si>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</si>
  <si>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</si>
  <si>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</si>
  <si>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</si>
  <si>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</si>
  <si>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</si>
  <si>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</si>
  <si>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</si>
  <si>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</si>
  <si>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</si>
  <si>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</si>
  <si>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</si>
  <si>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</si>
  <si>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</si>
  <si>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</si>
  <si>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</si>
  <si>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</si>
  <si>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</si>
  <si>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</si>
  <si>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</si>
  <si>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</si>
  <si>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</si>
  <si>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</si>
  <si>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</si>
  <si>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</si>
  <si>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</si>
  <si>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</si>
  <si>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</si>
  <si>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</si>
  <si>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</si>
  <si>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</si>
  <si>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</si>
  <si>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</si>
  <si>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</si>
  <si>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</si>
  <si>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</si>
  <si>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</si>
  <si>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</si>
  <si>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</si>
  <si>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</si>
  <si>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</si>
  <si>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</si>
  <si>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</si>
  <si>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</si>
  <si>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</si>
  <si>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</si>
  <si>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</si>
  <si>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</si>
  <si>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</si>
  <si>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</si>
  <si>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</si>
  <si>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</si>
  <si>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</si>
  <si>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</si>
  <si>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</si>
  <si>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</si>
  <si>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</si>
  <si>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</si>
  <si>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</si>
  <si>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</si>
  <si>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</si>
  <si>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</si>
  <si>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</si>
  <si>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</si>
  <si>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</si>
  <si>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</si>
  <si>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</si>
  <si>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</si>
  <si>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</si>
  <si>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</si>
  <si>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</si>
  <si>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</si>
  <si>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</si>
  <si>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</si>
  <si>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</si>
  <si>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</si>
  <si>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</si>
  <si>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</si>
  <si>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</si>
  <si>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</si>
  <si>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</si>
  <si>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</si>
  <si>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</si>
  <si>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</si>
  <si>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</si>
  <si>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</si>
  <si>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</si>
  <si>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</si>
  <si>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</si>
  <si>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</si>
  <si>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</si>
  <si>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</si>
  <si>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</si>
  <si>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</si>
  <si>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</si>
  <si>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</si>
  <si>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</si>
  <si>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</si>
  <si>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</si>
  <si>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</si>
  <si>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</si>
  <si>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</si>
  <si>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</si>
  <si>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</si>
  <si>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</si>
  <si>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</si>
  <si>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</si>
  <si>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</si>
  <si>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</si>
  <si>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</si>
  <si>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</si>
  <si>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</si>
  <si>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</si>
  <si>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</si>
  <si>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</si>
  <si>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</si>
  <si>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</si>
  <si>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</si>
  <si>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</si>
  <si>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</si>
  <si>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</si>
  <si>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</si>
  <si>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</si>
  <si>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</si>
  <si>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</si>
  <si>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</si>
  <si>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</si>
  <si>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</si>
  <si>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</si>
  <si>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</si>
  <si>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</si>
  <si>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</si>
  <si>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</si>
  <si>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</si>
  <si>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</si>
  <si>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</si>
  <si>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</si>
  <si>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</si>
  <si>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</si>
  <si>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</si>
  <si>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</si>
  <si>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</si>
  <si>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</si>
  <si>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</si>
  <si>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</si>
  <si>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</si>
  <si>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</si>
  <si>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</si>
  <si>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</si>
  <si>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</si>
  <si>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</si>
  <si>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</si>
  <si>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</si>
  <si>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</si>
  <si>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</si>
  <si>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</si>
  <si>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</si>
  <si>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</si>
  <si>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</si>
  <si>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</si>
  <si>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</si>
  <si>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</si>
  <si>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</si>
  <si>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</si>
  <si>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</si>
  <si>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</si>
  <si>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</si>
  <si>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</si>
  <si>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</si>
  <si>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</si>
  <si>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</si>
  <si>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</si>
  <si>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</si>
  <si>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</si>
  <si>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</si>
  <si>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</si>
  <si>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</si>
  <si>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</si>
  <si>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</si>
  <si>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</si>
  <si>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</si>
  <si>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</si>
  <si>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</si>
  <si>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</si>
  <si>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</si>
  <si>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</si>
  <si>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</si>
  <si>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</si>
  <si>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</si>
  <si>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</si>
  <si>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</si>
  <si>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</si>
  <si>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</si>
  <si>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</si>
  <si>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</si>
  <si>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</si>
  <si>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</si>
  <si>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</si>
  <si>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</si>
  <si>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</si>
  <si>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</si>
  <si>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</si>
  <si>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</si>
  <si>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</si>
  <si>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</si>
  <si>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</si>
  <si>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</si>
  <si>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</si>
  <si>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</si>
  <si>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</si>
  <si>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</si>
  <si>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</si>
  <si>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</si>
  <si>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</si>
  <si>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</si>
  <si>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</si>
  <si>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</si>
  <si>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</si>
  <si>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</si>
  <si>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</si>
  <si>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</si>
  <si>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</si>
  <si>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</si>
  <si>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</si>
  <si>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</si>
  <si>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</si>
  <si>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</si>
  <si>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</si>
  <si>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</si>
  <si>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</si>
  <si>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</si>
  <si>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</si>
  <si>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</si>
  <si>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</si>
  <si>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</si>
  <si>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</si>
  <si>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</si>
  <si>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</si>
  <si>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</si>
  <si>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</si>
  <si>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</si>
  <si>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</si>
  <si>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</si>
  <si>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</si>
  <si>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</si>
  <si>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</si>
  <si>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</si>
  <si>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</si>
  <si>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</si>
  <si>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</si>
  <si>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</si>
  <si>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</si>
  <si>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</si>
  <si>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</si>
  <si>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</si>
  <si>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</si>
  <si>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</si>
  <si>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</si>
  <si>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</si>
  <si>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</si>
  <si>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</si>
  <si>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</si>
  <si>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</si>
  <si>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</si>
  <si>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</si>
  <si>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</si>
  <si>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</si>
  <si>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</si>
  <si>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</si>
  <si>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</si>
  <si>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</si>
  <si>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</si>
  <si>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</si>
  <si>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</si>
  <si>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</si>
  <si>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</si>
  <si>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</si>
  <si>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</si>
  <si>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</si>
  <si>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</si>
  <si>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</si>
  <si>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</si>
  <si>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</si>
  <si>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</si>
  <si>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</si>
  <si>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</si>
  <si>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</si>
  <si>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</si>
  <si>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</si>
  <si>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</si>
  <si>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</si>
  <si>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</si>
  <si>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</si>
  <si>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</si>
  <si>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</si>
  <si>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</si>
  <si>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</si>
  <si>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</si>
  <si>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</si>
  <si>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</si>
  <si>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</si>
  <si>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</si>
  <si>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</si>
  <si>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</si>
  <si>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</si>
  <si>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</si>
  <si>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</si>
  <si>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</si>
  <si>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</si>
  <si>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</si>
  <si>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</si>
  <si>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</si>
  <si>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</si>
  <si>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</si>
  <si>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</si>
  <si>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</si>
  <si>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</si>
  <si>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</si>
  <si>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</si>
  <si>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</si>
  <si>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</si>
  <si>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</si>
  <si>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</si>
  <si>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</si>
  <si>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</si>
  <si>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</si>
  <si>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</si>
  <si>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</si>
  <si>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</si>
  <si>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</si>
  <si>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</si>
  <si>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</si>
  <si>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</si>
  <si>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</si>
  <si>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</si>
  <si>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</si>
  <si>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</si>
  <si>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</si>
  <si>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</si>
  <si>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</si>
  <si>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</si>
  <si>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</si>
  <si>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</si>
  <si>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</si>
  <si>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</si>
  <si>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</si>
  <si>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</si>
  <si>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</si>
  <si>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</si>
  <si>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</si>
  <si>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</si>
  <si>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</si>
  <si>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</si>
  <si>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</si>
  <si>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</si>
  <si>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</si>
  <si>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</si>
  <si>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</si>
  <si>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</si>
  <si>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</si>
  <si>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</si>
  <si>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</si>
  <si>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</si>
  <si>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</si>
  <si>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</si>
  <si>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</si>
  <si>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</si>
  <si>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</si>
  <si>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</si>
  <si>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</si>
  <si>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</si>
  <si>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</si>
  <si>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</si>
  <si>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</si>
  <si>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</si>
  <si>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</si>
  <si>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</si>
  <si>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</si>
  <si>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</si>
  <si>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</si>
  <si>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</si>
  <si>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</si>
  <si>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</si>
  <si>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</si>
  <si>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</si>
  <si>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</si>
  <si>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</si>
  <si>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</si>
  <si>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</si>
  <si>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</si>
  <si>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</si>
  <si>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</si>
  <si>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</si>
  <si>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</si>
  <si>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</si>
  <si>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</si>
  <si>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</si>
  <si>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</si>
  <si>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</si>
  <si>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</si>
  <si>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</si>
  <si>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</si>
  <si>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</si>
  <si>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</si>
  <si>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</si>
  <si>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</si>
  <si>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</si>
  <si>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</si>
  <si>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</si>
  <si>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</si>
  <si>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</si>
  <si>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</si>
  <si>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</si>
  <si>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</si>
  <si>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</si>
  <si>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</si>
  <si>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</si>
  <si>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</si>
  <si>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</si>
  <si>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</si>
  <si>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</si>
  <si>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</si>
  <si>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</si>
  <si>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</si>
  <si>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</si>
  <si>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</si>
  <si>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</si>
  <si>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</si>
  <si>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</si>
  <si>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</si>
  <si>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</si>
  <si>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</si>
  <si>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</si>
  <si>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</si>
  <si>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</si>
  <si>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</si>
  <si>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</si>
  <si>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</si>
  <si>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</si>
  <si>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</si>
  <si>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</si>
  <si>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</si>
  <si>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</si>
  <si>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</si>
  <si>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</si>
  <si>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</si>
  <si>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</si>
  <si>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</si>
  <si>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</si>
  <si>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</si>
  <si>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</si>
  <si>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</si>
  <si>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</si>
  <si>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</si>
  <si>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</si>
  <si>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</si>
  <si>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</si>
  <si>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</si>
  <si>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</si>
  <si>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</si>
  <si>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</si>
  <si>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</si>
  <si>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</si>
  <si>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</si>
  <si>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</si>
  <si>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</si>
  <si>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</si>
  <si>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</si>
  <si>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</si>
  <si>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</si>
  <si>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</si>
  <si>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</si>
  <si>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</si>
  <si>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</si>
  <si>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</si>
  <si>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</si>
  <si>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</si>
  <si>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</si>
  <si>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</si>
  <si>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</si>
  <si>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</si>
  <si>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</si>
  <si>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</si>
  <si>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</si>
  <si>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</si>
  <si>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</si>
  <si>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</si>
  <si>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</si>
  <si>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</si>
  <si>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</si>
  <si>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</si>
  <si>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</si>
  <si>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</si>
  <si>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</si>
  <si>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</si>
  <si>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</si>
  <si>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</si>
  <si>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</si>
  <si>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</si>
  <si>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</si>
  <si>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</si>
  <si>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</si>
  <si>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</si>
  <si>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</si>
  <si>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</si>
  <si>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</si>
  <si>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</si>
  <si>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</si>
  <si>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</si>
  <si>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</si>
  <si>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</si>
  <si>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</si>
  <si>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</si>
  <si>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</si>
  <si>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</si>
  <si>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</si>
  <si>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</si>
  <si>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</si>
  <si>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</si>
  <si>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</si>
  <si>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</si>
  <si>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</si>
  <si>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</si>
  <si>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</si>
  <si>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</si>
  <si>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</si>
  <si>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</si>
  <si>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</si>
  <si>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</si>
  <si>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</si>
  <si>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</si>
  <si>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</si>
  <si>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</si>
  <si>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</si>
  <si>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</si>
  <si>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</si>
  <si>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</si>
  <si>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</si>
  <si>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</si>
  <si>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</si>
  <si>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</si>
  <si>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</si>
  <si>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</si>
  <si>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</si>
  <si>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</si>
  <si>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</si>
  <si>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</si>
  <si>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</si>
  <si>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</si>
  <si>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</si>
  <si>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</si>
  <si>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</si>
  <si>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</si>
  <si>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</si>
  <si>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</si>
  <si>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</si>
  <si>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</si>
  <si>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</si>
  <si>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</si>
  <si>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</si>
  <si>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</si>
  <si>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</si>
  <si>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</si>
  <si>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</si>
  <si>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</si>
  <si>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</si>
  <si>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</si>
  <si>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</si>
  <si>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</si>
  <si>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</si>
  <si>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</si>
  <si>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</si>
  <si>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</si>
  <si>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</si>
  <si>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</si>
  <si>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</si>
  <si>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</si>
  <si>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</si>
  <si>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</si>
  <si>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</si>
  <si>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</si>
  <si>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</si>
  <si>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</si>
  <si>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</si>
  <si>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</si>
  <si>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</si>
  <si>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</si>
  <si>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</si>
  <si>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</si>
  <si>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</si>
  <si>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</si>
  <si>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</si>
  <si>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</si>
  <si>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</si>
  <si>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</si>
  <si>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</si>
  <si>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</si>
  <si>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</si>
  <si>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</si>
  <si>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</si>
  <si>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</si>
  <si>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</si>
  <si>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</si>
  <si>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</si>
  <si>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</si>
  <si>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</si>
  <si>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</si>
  <si>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</si>
  <si>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</si>
  <si>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</si>
  <si>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</si>
  <si>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</si>
  <si>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</si>
  <si>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</si>
  <si>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</si>
  <si>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</si>
  <si>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</si>
  <si>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</si>
  <si>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</si>
  <si>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</si>
  <si>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</si>
  <si>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</si>
  <si>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</si>
  <si>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</si>
  <si>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</si>
  <si>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</si>
  <si>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</si>
  <si>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</si>
  <si>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</si>
  <si>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</si>
  <si>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</si>
  <si>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</si>
  <si>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</si>
  <si>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</si>
  <si>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</si>
  <si>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</si>
  <si>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</si>
  <si>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</si>
  <si>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</si>
  <si>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</si>
  <si>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</si>
  <si>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</si>
  <si>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</si>
  <si>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</si>
  <si>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</si>
  <si>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</si>
  <si>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</si>
  <si>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</si>
  <si>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</si>
  <si>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</si>
  <si>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</si>
  <si>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</si>
  <si>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</si>
  <si>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</si>
  <si>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</si>
  <si>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</si>
  <si>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</si>
  <si>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</si>
  <si>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</si>
  <si>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</si>
  <si>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</si>
  <si>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</si>
  <si>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</si>
  <si>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</si>
  <si>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</si>
  <si>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</si>
  <si>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</si>
  <si>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</si>
  <si>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</si>
  <si>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</si>
  <si>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</si>
  <si>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</si>
  <si>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</si>
  <si>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</si>
  <si>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</si>
  <si>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</si>
  <si>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</si>
  <si>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</si>
  <si>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</si>
  <si>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</si>
  <si>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</si>
  <si>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</si>
  <si>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</si>
  <si>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</si>
  <si>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</si>
  <si>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</si>
  <si>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</si>
  <si>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</si>
  <si>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</si>
  <si>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</si>
  <si>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</si>
  <si>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</si>
  <si>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</si>
  <si>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</si>
  <si>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</si>
  <si>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</si>
  <si>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</si>
  <si>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</si>
  <si>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</si>
  <si>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</si>
  <si>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</si>
  <si>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</si>
  <si>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</si>
  <si>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</si>
  <si>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</si>
  <si>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</si>
  <si>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</si>
  <si>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</si>
  <si>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</si>
  <si>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</si>
  <si>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</si>
  <si>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</si>
  <si>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</si>
  <si>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</si>
  <si>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</si>
  <si>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</si>
  <si>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</si>
  <si>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</si>
  <si>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</si>
  <si>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</si>
  <si>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</si>
  <si>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$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</si>
  <si>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</si>
  <si>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</si>
  <si>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</si>
  <si>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</si>
  <si>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</si>
  <si>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</si>
  <si>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</si>
  <si>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</si>
  <si>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</si>
  <si>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</si>
  <si>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</si>
  <si>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</si>
  <si>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</si>
  <si>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</si>
  <si>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</si>
  <si>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</si>
  <si>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</si>
  <si>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</si>
  <si>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</si>
  <si>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</si>
  <si>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</si>
  <si>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</si>
  <si>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</si>
  <si>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</si>
  <si>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</si>
  <si>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</si>
  <si>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</si>
  <si>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</si>
  <si>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</si>
  <si>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</si>
  <si>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</si>
  <si>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</si>
  <si>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</si>
  <si>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</si>
  <si>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</si>
  <si>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</si>
  <si>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</si>
  <si>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</si>
  <si>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</si>
  <si>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</si>
  <si>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</si>
  <si>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</si>
  <si>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</si>
  <si>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</si>
  <si>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</si>
  <si>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</si>
  <si>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</si>
  <si>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</si>
  <si>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</si>
  <si>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</si>
  <si>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</si>
  <si>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</si>
  <si>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</si>
  <si>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</si>
  <si>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</si>
  <si>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</si>
  <si>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</si>
  <si>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</si>
  <si>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</si>
  <si>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</si>
  <si>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</si>
  <si>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</si>
  <si>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</si>
  <si>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</si>
  <si>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</si>
  <si>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</si>
  <si>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</si>
  <si>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</si>
  <si>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</si>
  <si>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</si>
  <si>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</si>
  <si>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</si>
  <si>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</si>
  <si>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</si>
  <si>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</si>
  <si>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</si>
  <si>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</si>
  <si>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</si>
  <si>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</si>
  <si>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</si>
  <si>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</si>
  <si>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</si>
  <si>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</si>
  <si>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</si>
  <si>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</si>
  <si>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</si>
  <si>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</si>
  <si>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</si>
  <si>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</si>
  <si>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</si>
  <si>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</si>
  <si>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</si>
  <si>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</si>
  <si>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</si>
  <si>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</si>
  <si>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</si>
  <si>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</si>
  <si>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</si>
  <si>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</si>
  <si>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</si>
  <si>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</si>
  <si>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</si>
  <si>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</si>
  <si>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</si>
  <si>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</si>
  <si>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</si>
  <si>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</si>
  <si>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</si>
  <si>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</si>
  <si>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</si>
  <si>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</si>
  <si>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</si>
  <si>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</si>
  <si>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</si>
  <si>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</si>
  <si>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</si>
  <si>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</si>
  <si>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</si>
  <si>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</si>
  <si>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</si>
  <si>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</si>
  <si>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</si>
  <si>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</si>
  <si>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</si>
  <si>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</si>
  <si>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</si>
  <si>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</si>
  <si>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</si>
  <si>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</si>
  <si>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</si>
  <si>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</si>
  <si>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</si>
  <si>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</si>
  <si>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</si>
  <si>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</si>
  <si>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</si>
  <si>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</si>
  <si>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</si>
  <si>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</si>
  <si>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</si>
  <si>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</si>
  <si>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</si>
  <si>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</si>
  <si>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</si>
  <si>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</si>
  <si>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</si>
  <si>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</si>
  <si>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</si>
  <si>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</si>
  <si>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</si>
  <si>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</si>
  <si>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</si>
  <si>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</si>
  <si>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</si>
  <si>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</si>
  <si>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</si>
  <si>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</si>
  <si>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</si>
  <si>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</si>
  <si>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</si>
  <si>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</si>
  <si>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</si>
  <si>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</si>
  <si>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</si>
  <si>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</si>
  <si>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</si>
  <si>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</si>
  <si>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</si>
  <si>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</si>
  <si>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</si>
  <si>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</si>
  <si>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</si>
  <si>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</si>
  <si>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</si>
  <si>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</si>
  <si>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</si>
  <si>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</si>
  <si>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</si>
  <si>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</si>
  <si>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</si>
  <si>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</si>
  <si>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</si>
  <si>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</si>
  <si>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</si>
  <si>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</si>
  <si>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</si>
  <si>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</si>
  <si>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</si>
  <si>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</si>
  <si>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</si>
  <si>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</si>
  <si>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</si>
  <si>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</si>
  <si>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</si>
  <si>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</si>
  <si>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</si>
  <si>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</si>
  <si>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</si>
  <si>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</si>
  <si>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</si>
  <si>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</si>
  <si>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</si>
  <si>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</si>
  <si>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</si>
  <si>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</si>
  <si>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</si>
  <si>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</si>
  <si>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</si>
  <si>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</si>
  <si>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</si>
  <si>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</si>
  <si>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</si>
  <si>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</si>
  <si>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</si>
  <si>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</si>
  <si>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</si>
  <si>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</si>
  <si>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</si>
  <si>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</si>
  <si>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</si>
  <si>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</si>
  <si>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</si>
  <si>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</si>
  <si>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</si>
  <si>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</si>
  <si>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</si>
  <si>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</si>
  <si>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</si>
  <si>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</si>
  <si>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</si>
  <si>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</si>
  <si>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</si>
  <si>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</si>
  <si>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</si>
  <si>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</si>
  <si>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</si>
  <si>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</si>
  <si>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</si>
  <si>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</si>
  <si>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</si>
  <si>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</si>
  <si>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</si>
  <si>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</si>
  <si>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</si>
  <si>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</si>
  <si>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</si>
  <si>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</si>
  <si>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</si>
  <si>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</si>
  <si>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</si>
  <si>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</si>
  <si>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</si>
  <si>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</si>
  <si>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</si>
  <si>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</si>
  <si>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</si>
  <si>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</si>
  <si>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</si>
  <si>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</si>
  <si>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</si>
  <si>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</si>
  <si>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</si>
  <si>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</si>
  <si>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</si>
  <si>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</si>
  <si>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</si>
  <si>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</si>
  <si>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</si>
  <si>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</si>
  <si>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</si>
  <si>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</si>
  <si>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</si>
  <si>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</si>
  <si>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</si>
  <si>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</si>
  <si>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</si>
  <si>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</si>
  <si>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</si>
  <si>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</si>
  <si>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</si>
  <si>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</si>
  <si>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</si>
  <si>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</si>
  <si>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</si>
  <si>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</si>
  <si>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</si>
  <si>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</si>
  <si>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</si>
  <si>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</si>
  <si>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</si>
  <si>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</si>
  <si>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</si>
  <si>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</si>
  <si>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</si>
  <si>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</si>
  <si>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</si>
  <si>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</si>
  <si>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</si>
  <si>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</si>
  <si>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</si>
  <si>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</si>
  <si>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</si>
  <si>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</si>
  <si>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</si>
  <si>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</si>
  <si>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</si>
  <si>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</si>
  <si>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</si>
  <si>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</si>
  <si>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</si>
  <si>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</si>
  <si>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</si>
  <si>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</si>
  <si>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</si>
  <si>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</si>
  <si>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</si>
  <si>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</si>
  <si>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</si>
  <si>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</si>
  <si>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</si>
  <si>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</si>
  <si>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</si>
  <si>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</si>
  <si>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</si>
  <si>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</si>
  <si>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</si>
  <si>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</si>
  <si>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</si>
  <si>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</si>
  <si>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</si>
  <si>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</si>
  <si>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</si>
  <si>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</si>
  <si>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</si>
  <si>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</si>
  <si>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</si>
  <si>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</si>
  <si>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</si>
  <si>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</si>
  <si>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</si>
  <si>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</si>
  <si>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</si>
  <si>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</si>
  <si>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</si>
  <si>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</si>
  <si>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</si>
  <si>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</si>
  <si>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</si>
  <si>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</si>
  <si>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</si>
  <si>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</si>
  <si>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</si>
  <si>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</si>
  <si>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</si>
  <si>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</si>
  <si>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</si>
  <si>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</si>
  <si>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</si>
  <si>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</si>
  <si>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</si>
  <si>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</si>
  <si>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</si>
  <si>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</si>
  <si>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</si>
  <si>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</si>
  <si>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</si>
  <si>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</si>
  <si>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</si>
  <si>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</si>
  <si>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</si>
  <si>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</si>
  <si>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</si>
  <si>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</si>
  <si>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</si>
  <si>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</si>
  <si>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</si>
  <si>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</si>
  <si>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</si>
  <si>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</si>
  <si>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</si>
  <si>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</si>
  <si>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</si>
  <si>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</si>
  <si>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</si>
  <si>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</si>
  <si>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</si>
  <si>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</si>
  <si>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</si>
  <si>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</si>
  <si>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</si>
  <si>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</si>
  <si>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</si>
  <si>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</si>
  <si>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</si>
  <si>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</si>
  <si>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</si>
  <si>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</si>
  <si>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</si>
  <si>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</si>
  <si>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</si>
  <si>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</si>
  <si>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</si>
  <si>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</si>
  <si>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</si>
  <si>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</si>
  <si>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</si>
  <si>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</si>
  <si>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</si>
  <si>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</si>
  <si>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</si>
  <si>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</si>
  <si>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</si>
  <si>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</si>
  <si>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</si>
  <si>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</si>
  <si>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alex</t>
  </si>
  <si>
    <t>kyle</t>
  </si>
  <si>
    <t>ben</t>
  </si>
  <si>
    <t>george</t>
  </si>
  <si>
    <t>zmo</t>
  </si>
  <si>
    <t>dylan</t>
  </si>
  <si>
    <t>tom</t>
  </si>
  <si>
    <t>akbar</t>
  </si>
  <si>
    <t>brandt</t>
  </si>
  <si>
    <t>rob</t>
  </si>
  <si>
    <t>Daniel Theis</t>
  </si>
  <si>
    <t>Terrence Ross</t>
  </si>
  <si>
    <t>Jeff Teague</t>
  </si>
  <si>
    <t>Onyeka Okongwu</t>
  </si>
  <si>
    <t>Jeremy Lamb</t>
  </si>
  <si>
    <t>Keldon Johnson</t>
  </si>
  <si>
    <t>Trevor Ariza</t>
  </si>
  <si>
    <t>pAst</t>
  </si>
  <si>
    <t>pTO</t>
  </si>
  <si>
    <t>pFT</t>
  </si>
  <si>
    <t>$/stat</t>
  </si>
  <si>
    <t>punt/$</t>
  </si>
  <si>
    <t>z/$</t>
  </si>
  <si>
    <t>pAst/$</t>
  </si>
  <si>
    <t>pFT/$</t>
  </si>
  <si>
    <t>pTO/$</t>
  </si>
  <si>
    <t>11 3</t>
  </si>
  <si>
    <t>12 4</t>
  </si>
  <si>
    <t>13 3</t>
  </si>
  <si>
    <t>14 1</t>
  </si>
  <si>
    <t>15 6</t>
  </si>
  <si>
    <t>16 4</t>
  </si>
  <si>
    <t>22 5</t>
  </si>
  <si>
    <t>23 6</t>
  </si>
  <si>
    <t>27 9</t>
  </si>
  <si>
    <t>29 4</t>
  </si>
  <si>
    <t>30 15</t>
  </si>
  <si>
    <t>31 9</t>
  </si>
  <si>
    <t>32 7</t>
  </si>
  <si>
    <t>33 2</t>
  </si>
  <si>
    <t>35 9</t>
  </si>
  <si>
    <t>37 2</t>
  </si>
  <si>
    <t>38 8</t>
  </si>
  <si>
    <t>39 10</t>
  </si>
  <si>
    <t>41 2</t>
  </si>
  <si>
    <t>42 5</t>
  </si>
  <si>
    <t>43 8</t>
  </si>
  <si>
    <t>44 13</t>
  </si>
  <si>
    <t>45 21</t>
  </si>
  <si>
    <t>46 6</t>
  </si>
  <si>
    <t>47 18</t>
  </si>
  <si>
    <t>48 6</t>
  </si>
  <si>
    <t>49 7</t>
  </si>
  <si>
    <t>50 12</t>
  </si>
  <si>
    <t>51 2</t>
  </si>
  <si>
    <t>52 9</t>
  </si>
  <si>
    <t>53 10</t>
  </si>
  <si>
    <t>54 10</t>
  </si>
  <si>
    <t>56 14</t>
  </si>
  <si>
    <t>57 19</t>
  </si>
  <si>
    <t>62 3</t>
  </si>
  <si>
    <t>63 15</t>
  </si>
  <si>
    <t>64 10</t>
  </si>
  <si>
    <t>65 13</t>
  </si>
  <si>
    <t>66 8</t>
  </si>
  <si>
    <t>67 19</t>
  </si>
  <si>
    <t>68 6</t>
  </si>
  <si>
    <t>69 5</t>
  </si>
  <si>
    <t>70 1</t>
  </si>
  <si>
    <t>71 14</t>
  </si>
  <si>
    <t>72 11</t>
  </si>
  <si>
    <t>73 8</t>
  </si>
  <si>
    <t>74 16</t>
  </si>
  <si>
    <t>75 25</t>
  </si>
  <si>
    <t>76 4</t>
  </si>
  <si>
    <t>78 9</t>
  </si>
  <si>
    <t>79 5</t>
  </si>
  <si>
    <t>80 8</t>
  </si>
  <si>
    <t>83 1</t>
  </si>
  <si>
    <t>86 10</t>
  </si>
  <si>
    <t>92 13</t>
  </si>
  <si>
    <t>93 12</t>
  </si>
  <si>
    <t>95 20</t>
  </si>
  <si>
    <t>97 20</t>
  </si>
  <si>
    <t>100 14</t>
  </si>
  <si>
    <t>105 14</t>
  </si>
  <si>
    <t>106 5</t>
  </si>
  <si>
    <t>108 8</t>
  </si>
  <si>
    <t>114 1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</si>
</sst>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V791"/>
  <sheetViews>
    <sheetView topLeftCell="A73" workbookViewId="0">
      <selection activeCell="A129" sqref="A129"/>
    </sheetView>
    <sheetView workbookViewId="1"/>
  </sheetViews>
  <sheetFormatPr defaultRowHeight="14.5" x14ac:dyDescent="0.35"/>
  <cols>
    <col min="2" max="2" width="15.7265625" customWidth="1"/>
    <col min="21" max="21" width="23.36328125" bestFit="1" customWidth="1"/>
    <col min="24" max="24" width="23.36328125" bestFit="1" customWidth="1"/>
    <col min="28" max="28" width="25.542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U1" t="s">
        <v>2610</v>
      </c>
      <c r="V1" t="s">
        <v>712</v>
      </c>
    </row>
    <row r="2" spans="1:22" x14ac:dyDescent="0.35">
      <c r="A2">
        <v>1</v>
      </c>
      <c r="B2" t="s">
        <v>2610</v>
      </c>
      <c r="C2" t="str">
        <f>VLOOKUP($B2, $U$1:$V$2000, 2, FALSE)</f>
        <v>SG, PG</v>
      </c>
      <c r="D2" t="s">
        <v>15</v>
      </c>
      <c r="E2">
        <v>64</v>
      </c>
      <c r="F2">
        <v>36.299999999999997</v>
      </c>
      <c r="G2">
        <v>-0.92</v>
      </c>
      <c r="H2">
        <v>5.09</v>
      </c>
      <c r="I2">
        <v>3.45</v>
      </c>
      <c r="J2">
        <v>3.29</v>
      </c>
      <c r="K2">
        <v>0.77</v>
      </c>
      <c r="L2">
        <v>3.1</v>
      </c>
      <c r="M2">
        <v>1.98</v>
      </c>
      <c r="N2">
        <v>0.68</v>
      </c>
      <c r="O2">
        <v>-3.6</v>
      </c>
      <c r="U2" t="s">
        <v>2611</v>
      </c>
      <c r="V2" t="s">
        <v>713</v>
      </c>
    </row>
    <row r="3" spans="1:22" x14ac:dyDescent="0.35">
      <c r="A3">
        <v>2</v>
      </c>
      <c r="B3" t="s">
        <v>2611</v>
      </c>
      <c r="C3" t="str">
        <f t="shared" ref="C3:C66" si="0">VLOOKUP($B3, $U$1:$V$2000, 2, FALSE)</f>
        <v>PF, C</v>
      </c>
      <c r="D3" t="s">
        <v>16</v>
      </c>
      <c r="E3">
        <v>65</v>
      </c>
      <c r="F3">
        <v>34.799999999999997</v>
      </c>
      <c r="G3">
        <v>1.89</v>
      </c>
      <c r="H3">
        <v>2.92</v>
      </c>
      <c r="I3">
        <v>-0.23</v>
      </c>
      <c r="J3">
        <v>2.13</v>
      </c>
      <c r="K3">
        <v>1.9</v>
      </c>
      <c r="L3">
        <v>0.42</v>
      </c>
      <c r="M3">
        <v>1.52</v>
      </c>
      <c r="N3">
        <v>4.38</v>
      </c>
      <c r="O3">
        <v>-1.1599999999999999</v>
      </c>
      <c r="U3" t="s">
        <v>2613</v>
      </c>
      <c r="V3" t="s">
        <v>17</v>
      </c>
    </row>
    <row r="4" spans="1:22" x14ac:dyDescent="0.35">
      <c r="A4">
        <v>3</v>
      </c>
      <c r="B4" t="s">
        <v>2613</v>
      </c>
      <c r="C4" t="str">
        <f t="shared" si="0"/>
        <v>C</v>
      </c>
      <c r="D4" t="s">
        <v>18</v>
      </c>
      <c r="E4">
        <v>69</v>
      </c>
      <c r="F4">
        <v>33.1</v>
      </c>
      <c r="G4">
        <v>1.74</v>
      </c>
      <c r="H4">
        <v>0.93</v>
      </c>
      <c r="I4">
        <v>1.99</v>
      </c>
      <c r="J4">
        <v>1.89</v>
      </c>
      <c r="K4">
        <v>2.59</v>
      </c>
      <c r="L4">
        <v>0.69</v>
      </c>
      <c r="M4">
        <v>0.49</v>
      </c>
      <c r="N4">
        <v>2.41</v>
      </c>
      <c r="O4">
        <v>-2.2000000000000002</v>
      </c>
      <c r="U4" t="s">
        <v>21</v>
      </c>
      <c r="V4" t="s">
        <v>22</v>
      </c>
    </row>
    <row r="5" spans="1:22" x14ac:dyDescent="0.35">
      <c r="A5" t="s">
        <v>226</v>
      </c>
      <c r="B5" t="s">
        <v>21</v>
      </c>
      <c r="C5" t="str">
        <f t="shared" si="0"/>
        <v>PG</v>
      </c>
      <c r="D5" t="s">
        <v>23</v>
      </c>
      <c r="E5">
        <v>67</v>
      </c>
      <c r="F5">
        <v>35.9</v>
      </c>
      <c r="G5">
        <v>-0.13</v>
      </c>
      <c r="H5">
        <v>4.3099999999999996</v>
      </c>
      <c r="I5">
        <v>2.81</v>
      </c>
      <c r="J5">
        <v>2.4500000000000002</v>
      </c>
      <c r="K5">
        <v>-0.25</v>
      </c>
      <c r="L5">
        <v>2.91</v>
      </c>
      <c r="M5">
        <v>0.54</v>
      </c>
      <c r="N5">
        <v>-0.66</v>
      </c>
      <c r="O5">
        <v>-1.67</v>
      </c>
      <c r="U5" t="s">
        <v>24</v>
      </c>
      <c r="V5" t="s">
        <v>191</v>
      </c>
    </row>
    <row r="6" spans="1:22" x14ac:dyDescent="0.35">
      <c r="A6" t="s">
        <v>227</v>
      </c>
      <c r="B6" t="s">
        <v>24</v>
      </c>
      <c r="C6" t="str">
        <f t="shared" si="0"/>
        <v>SF</v>
      </c>
      <c r="D6" t="s">
        <v>25</v>
      </c>
      <c r="E6">
        <v>60</v>
      </c>
      <c r="F6">
        <v>32.1</v>
      </c>
      <c r="G6">
        <v>0.74</v>
      </c>
      <c r="H6">
        <v>3.07</v>
      </c>
      <c r="I6">
        <v>0.76</v>
      </c>
      <c r="J6">
        <v>2.1800000000000002</v>
      </c>
      <c r="K6">
        <v>0.88</v>
      </c>
      <c r="L6">
        <v>1.31</v>
      </c>
      <c r="M6">
        <v>2.15</v>
      </c>
      <c r="N6">
        <v>0.15</v>
      </c>
      <c r="O6">
        <v>-1.21</v>
      </c>
      <c r="U6" t="s">
        <v>19</v>
      </c>
      <c r="V6" t="s">
        <v>22</v>
      </c>
    </row>
    <row r="7" spans="1:22" x14ac:dyDescent="0.35">
      <c r="A7" t="s">
        <v>228</v>
      </c>
      <c r="B7" t="s">
        <v>19</v>
      </c>
      <c r="C7" t="str">
        <f t="shared" si="0"/>
        <v>PG</v>
      </c>
      <c r="D7" t="s">
        <v>20</v>
      </c>
      <c r="E7">
        <v>65</v>
      </c>
      <c r="F7">
        <v>33.1</v>
      </c>
      <c r="G7">
        <v>0</v>
      </c>
      <c r="H7">
        <v>4.24</v>
      </c>
      <c r="I7">
        <v>2.92</v>
      </c>
      <c r="J7">
        <v>2.0699999999999998</v>
      </c>
      <c r="K7">
        <v>0.27</v>
      </c>
      <c r="L7">
        <v>2.2000000000000002</v>
      </c>
      <c r="M7">
        <v>0.68</v>
      </c>
      <c r="N7">
        <v>-0.15</v>
      </c>
      <c r="O7">
        <v>-2.64</v>
      </c>
      <c r="U7" t="s">
        <v>26</v>
      </c>
      <c r="V7" t="s">
        <v>17</v>
      </c>
    </row>
    <row r="8" spans="1:22" x14ac:dyDescent="0.35">
      <c r="A8">
        <v>7</v>
      </c>
      <c r="B8" t="s">
        <v>26</v>
      </c>
      <c r="C8" t="str">
        <f t="shared" si="0"/>
        <v>C</v>
      </c>
      <c r="D8" t="s">
        <v>27</v>
      </c>
      <c r="E8">
        <v>70</v>
      </c>
      <c r="F8">
        <v>32.299999999999997</v>
      </c>
      <c r="G8">
        <v>2.25</v>
      </c>
      <c r="H8">
        <v>0.92</v>
      </c>
      <c r="I8">
        <v>-0.32</v>
      </c>
      <c r="J8">
        <v>1.18</v>
      </c>
      <c r="K8">
        <v>2.2799999999999998</v>
      </c>
      <c r="L8">
        <v>2.69</v>
      </c>
      <c r="M8">
        <v>1</v>
      </c>
      <c r="N8">
        <v>0.49</v>
      </c>
      <c r="O8">
        <v>-2</v>
      </c>
      <c r="U8" t="s">
        <v>36</v>
      </c>
      <c r="V8" t="s">
        <v>22</v>
      </c>
    </row>
    <row r="9" spans="1:22" x14ac:dyDescent="0.35">
      <c r="A9" t="s">
        <v>229</v>
      </c>
      <c r="B9" t="s">
        <v>36</v>
      </c>
      <c r="C9" t="str">
        <f t="shared" si="0"/>
        <v>PG</v>
      </c>
      <c r="D9" t="s">
        <v>37</v>
      </c>
      <c r="E9">
        <v>60</v>
      </c>
      <c r="F9">
        <v>32.200000000000003</v>
      </c>
      <c r="G9">
        <v>0.91</v>
      </c>
      <c r="H9">
        <v>2.91</v>
      </c>
      <c r="I9">
        <v>1.08</v>
      </c>
      <c r="J9">
        <v>1.81</v>
      </c>
      <c r="K9">
        <v>-0.25</v>
      </c>
      <c r="L9">
        <v>2</v>
      </c>
      <c r="M9">
        <v>1.03</v>
      </c>
      <c r="N9">
        <v>-0.15</v>
      </c>
      <c r="O9">
        <v>-1.18</v>
      </c>
      <c r="U9" t="s">
        <v>34</v>
      </c>
      <c r="V9" t="s">
        <v>17</v>
      </c>
    </row>
    <row r="10" spans="1:22" x14ac:dyDescent="0.35">
      <c r="A10" t="s">
        <v>230</v>
      </c>
      <c r="B10" t="s">
        <v>34</v>
      </c>
      <c r="C10" t="str">
        <f t="shared" si="0"/>
        <v>C</v>
      </c>
      <c r="D10" t="s">
        <v>35</v>
      </c>
      <c r="E10">
        <v>60</v>
      </c>
      <c r="F10">
        <v>30.7</v>
      </c>
      <c r="G10">
        <v>0.76</v>
      </c>
      <c r="H10">
        <v>1.6</v>
      </c>
      <c r="I10">
        <v>-0.44</v>
      </c>
      <c r="J10">
        <v>1.71</v>
      </c>
      <c r="K10">
        <v>3.03</v>
      </c>
      <c r="L10">
        <v>0.35</v>
      </c>
      <c r="M10">
        <v>0.1</v>
      </c>
      <c r="N10">
        <v>2.46</v>
      </c>
      <c r="O10">
        <v>-1.99</v>
      </c>
      <c r="U10" t="s">
        <v>28</v>
      </c>
      <c r="V10" t="s">
        <v>22</v>
      </c>
    </row>
    <row r="11" spans="1:22" x14ac:dyDescent="0.35">
      <c r="A11" t="s">
        <v>231</v>
      </c>
      <c r="B11" t="s">
        <v>28</v>
      </c>
      <c r="C11" t="str">
        <f t="shared" si="0"/>
        <v>PG</v>
      </c>
      <c r="D11" t="s">
        <v>29</v>
      </c>
      <c r="E11">
        <v>68</v>
      </c>
      <c r="F11">
        <v>34.1</v>
      </c>
      <c r="G11">
        <v>-0.67</v>
      </c>
      <c r="H11">
        <v>3.86</v>
      </c>
      <c r="I11">
        <v>2.21</v>
      </c>
      <c r="J11">
        <v>2.16</v>
      </c>
      <c r="K11">
        <v>-0.52</v>
      </c>
      <c r="L11">
        <v>3.99</v>
      </c>
      <c r="M11">
        <v>0.27</v>
      </c>
      <c r="N11">
        <v>-1.05</v>
      </c>
      <c r="O11">
        <v>-2.79</v>
      </c>
      <c r="U11" t="s">
        <v>41</v>
      </c>
      <c r="V11" t="s">
        <v>17</v>
      </c>
    </row>
    <row r="12" spans="1:22" x14ac:dyDescent="0.35">
      <c r="A12" t="s">
        <v>2648</v>
      </c>
      <c r="B12" t="s">
        <v>44</v>
      </c>
      <c r="C12" t="str">
        <f t="shared" si="0"/>
        <v>PF, SF</v>
      </c>
      <c r="D12" t="s">
        <v>45</v>
      </c>
      <c r="E12">
        <v>70</v>
      </c>
      <c r="F12">
        <v>34.6</v>
      </c>
      <c r="G12">
        <v>-0.21</v>
      </c>
      <c r="H12">
        <v>0.89</v>
      </c>
      <c r="I12">
        <v>1.82</v>
      </c>
      <c r="J12">
        <v>1.86</v>
      </c>
      <c r="K12">
        <v>0.96</v>
      </c>
      <c r="L12">
        <v>0.98</v>
      </c>
      <c r="M12">
        <v>1.25</v>
      </c>
      <c r="N12">
        <v>0.78</v>
      </c>
      <c r="O12">
        <v>-1.02</v>
      </c>
      <c r="U12" t="s">
        <v>32</v>
      </c>
      <c r="V12" t="s">
        <v>712</v>
      </c>
    </row>
    <row r="13" spans="1:22" x14ac:dyDescent="0.35">
      <c r="A13" t="s">
        <v>2649</v>
      </c>
      <c r="B13" t="s">
        <v>41</v>
      </c>
      <c r="C13" t="str">
        <f t="shared" si="0"/>
        <v>C</v>
      </c>
      <c r="D13" t="s">
        <v>33</v>
      </c>
      <c r="E13">
        <v>67</v>
      </c>
      <c r="F13">
        <v>32.5</v>
      </c>
      <c r="G13">
        <v>3.47</v>
      </c>
      <c r="H13">
        <v>-0.17</v>
      </c>
      <c r="I13">
        <v>-1.51</v>
      </c>
      <c r="J13">
        <v>0.95</v>
      </c>
      <c r="K13">
        <v>2.83</v>
      </c>
      <c r="L13">
        <v>-0.28999999999999998</v>
      </c>
      <c r="M13">
        <v>-0.2</v>
      </c>
      <c r="N13">
        <v>2.67</v>
      </c>
      <c r="O13">
        <v>-0.59</v>
      </c>
      <c r="U13" t="s">
        <v>40</v>
      </c>
      <c r="V13" t="s">
        <v>191</v>
      </c>
    </row>
    <row r="14" spans="1:22" x14ac:dyDescent="0.35">
      <c r="A14" t="s">
        <v>2650</v>
      </c>
      <c r="B14" t="s">
        <v>32</v>
      </c>
      <c r="C14" t="str">
        <f t="shared" si="0"/>
        <v>SG, PG</v>
      </c>
      <c r="D14" t="s">
        <v>33</v>
      </c>
      <c r="E14">
        <v>70</v>
      </c>
      <c r="F14">
        <v>35.6</v>
      </c>
      <c r="G14">
        <v>0.71</v>
      </c>
      <c r="H14">
        <v>4.74</v>
      </c>
      <c r="I14">
        <v>0.78</v>
      </c>
      <c r="J14">
        <v>2.14</v>
      </c>
      <c r="K14">
        <v>-0.21</v>
      </c>
      <c r="L14">
        <v>2.23</v>
      </c>
      <c r="M14">
        <v>-7.0000000000000007E-2</v>
      </c>
      <c r="N14">
        <v>-0.56000000000000005</v>
      </c>
      <c r="O14">
        <v>-2.59</v>
      </c>
      <c r="U14" t="s">
        <v>30</v>
      </c>
      <c r="V14" t="s">
        <v>22</v>
      </c>
    </row>
    <row r="15" spans="1:22" x14ac:dyDescent="0.35">
      <c r="A15" t="s">
        <v>2651</v>
      </c>
      <c r="B15" t="s">
        <v>40</v>
      </c>
      <c r="C15" t="str">
        <f t="shared" si="0"/>
        <v>SF</v>
      </c>
      <c r="D15" t="s">
        <v>25</v>
      </c>
      <c r="E15">
        <v>63</v>
      </c>
      <c r="F15">
        <v>33.200000000000003</v>
      </c>
      <c r="G15">
        <v>-1.23</v>
      </c>
      <c r="H15">
        <v>2.35</v>
      </c>
      <c r="I15">
        <v>2.4900000000000002</v>
      </c>
      <c r="J15">
        <v>1.71</v>
      </c>
      <c r="K15">
        <v>0.65</v>
      </c>
      <c r="L15">
        <v>0.79</v>
      </c>
      <c r="M15">
        <v>1.86</v>
      </c>
      <c r="N15">
        <v>-0.22</v>
      </c>
      <c r="O15">
        <v>-1.59</v>
      </c>
      <c r="U15" t="s">
        <v>2615</v>
      </c>
      <c r="V15" t="s">
        <v>713</v>
      </c>
    </row>
    <row r="16" spans="1:22" x14ac:dyDescent="0.35">
      <c r="A16" t="s">
        <v>2652</v>
      </c>
      <c r="B16" t="s">
        <v>30</v>
      </c>
      <c r="C16" t="str">
        <f t="shared" si="0"/>
        <v>PG</v>
      </c>
      <c r="D16" t="s">
        <v>31</v>
      </c>
      <c r="E16">
        <v>67</v>
      </c>
      <c r="F16">
        <v>34.1</v>
      </c>
      <c r="G16">
        <v>0.31</v>
      </c>
      <c r="H16">
        <v>-0.13</v>
      </c>
      <c r="I16">
        <v>1.6</v>
      </c>
      <c r="J16">
        <v>2.56</v>
      </c>
      <c r="K16">
        <v>1.95</v>
      </c>
      <c r="L16">
        <v>3.68</v>
      </c>
      <c r="M16">
        <v>0.49</v>
      </c>
      <c r="N16">
        <v>-0.53</v>
      </c>
      <c r="O16">
        <v>-3.14</v>
      </c>
      <c r="U16" t="s">
        <v>42</v>
      </c>
      <c r="V16" t="s">
        <v>715</v>
      </c>
    </row>
    <row r="17" spans="1:22" x14ac:dyDescent="0.35">
      <c r="A17" t="s">
        <v>2653</v>
      </c>
      <c r="B17" t="s">
        <v>2615</v>
      </c>
      <c r="C17" t="str">
        <f t="shared" si="0"/>
        <v>PF, C</v>
      </c>
      <c r="D17" t="s">
        <v>31</v>
      </c>
      <c r="E17">
        <v>55</v>
      </c>
      <c r="F17">
        <v>30.8</v>
      </c>
      <c r="G17">
        <v>-0.84</v>
      </c>
      <c r="H17">
        <v>0.55000000000000004</v>
      </c>
      <c r="I17">
        <v>1.24</v>
      </c>
      <c r="J17">
        <v>1.19</v>
      </c>
      <c r="K17">
        <v>1.88</v>
      </c>
      <c r="L17">
        <v>-0.38</v>
      </c>
      <c r="M17">
        <v>-0.51</v>
      </c>
      <c r="N17">
        <v>3.6</v>
      </c>
      <c r="O17">
        <v>-0.09</v>
      </c>
      <c r="U17" t="s">
        <v>44</v>
      </c>
      <c r="V17" t="s">
        <v>711</v>
      </c>
    </row>
    <row r="18" spans="1:22" x14ac:dyDescent="0.35">
      <c r="A18" t="s">
        <v>232</v>
      </c>
      <c r="B18" t="s">
        <v>42</v>
      </c>
      <c r="C18" t="str">
        <f t="shared" si="0"/>
        <v>SF, SG</v>
      </c>
      <c r="D18" t="s">
        <v>43</v>
      </c>
      <c r="E18">
        <v>64</v>
      </c>
      <c r="F18">
        <v>33.4</v>
      </c>
      <c r="G18">
        <v>-0.15</v>
      </c>
      <c r="H18">
        <v>2.6</v>
      </c>
      <c r="I18">
        <v>-0.84</v>
      </c>
      <c r="J18">
        <v>1.1000000000000001</v>
      </c>
      <c r="K18">
        <v>0.72</v>
      </c>
      <c r="L18">
        <v>1.93</v>
      </c>
      <c r="M18">
        <v>2.15</v>
      </c>
      <c r="N18">
        <v>0.15</v>
      </c>
      <c r="O18">
        <v>-1.03</v>
      </c>
      <c r="U18" t="s">
        <v>38</v>
      </c>
      <c r="V18" t="s">
        <v>711</v>
      </c>
    </row>
    <row r="19" spans="1:22" x14ac:dyDescent="0.35">
      <c r="A19" t="s">
        <v>233</v>
      </c>
      <c r="B19" t="s">
        <v>38</v>
      </c>
      <c r="C19" t="str">
        <f t="shared" si="0"/>
        <v>PF, SF</v>
      </c>
      <c r="D19" t="s">
        <v>39</v>
      </c>
      <c r="E19">
        <v>69</v>
      </c>
      <c r="F19">
        <v>30.8</v>
      </c>
      <c r="G19">
        <v>4.17</v>
      </c>
      <c r="H19">
        <v>-4.8099999999999996</v>
      </c>
      <c r="I19">
        <v>0.12</v>
      </c>
      <c r="J19">
        <v>2.63</v>
      </c>
      <c r="K19">
        <v>3.69</v>
      </c>
      <c r="L19">
        <v>1.78</v>
      </c>
      <c r="M19">
        <v>0.27</v>
      </c>
      <c r="N19">
        <v>1.17</v>
      </c>
      <c r="O19">
        <v>-2.61</v>
      </c>
      <c r="U19" t="s">
        <v>48</v>
      </c>
      <c r="V19" t="s">
        <v>17</v>
      </c>
    </row>
    <row r="20" spans="1:22" x14ac:dyDescent="0.35">
      <c r="A20" t="s">
        <v>234</v>
      </c>
      <c r="B20" t="s">
        <v>48</v>
      </c>
      <c r="C20" t="str">
        <f t="shared" si="0"/>
        <v>C</v>
      </c>
      <c r="D20" t="s">
        <v>49</v>
      </c>
      <c r="E20">
        <v>69</v>
      </c>
      <c r="F20">
        <v>31.6</v>
      </c>
      <c r="G20">
        <v>1.1200000000000001</v>
      </c>
      <c r="H20">
        <v>0.22</v>
      </c>
      <c r="I20">
        <v>0.28000000000000003</v>
      </c>
      <c r="J20">
        <v>1.01</v>
      </c>
      <c r="K20">
        <v>2.39</v>
      </c>
      <c r="L20">
        <v>0.57999999999999996</v>
      </c>
      <c r="M20">
        <v>-0.05</v>
      </c>
      <c r="N20">
        <v>0.63</v>
      </c>
      <c r="O20">
        <v>0.21</v>
      </c>
      <c r="U20" t="s">
        <v>46</v>
      </c>
      <c r="V20" t="s">
        <v>716</v>
      </c>
    </row>
    <row r="21" spans="1:22" x14ac:dyDescent="0.35">
      <c r="A21" t="s">
        <v>235</v>
      </c>
      <c r="B21" t="s">
        <v>46</v>
      </c>
      <c r="C21" t="str">
        <f t="shared" si="0"/>
        <v>C, PF</v>
      </c>
      <c r="D21" t="s">
        <v>43</v>
      </c>
      <c r="E21">
        <v>65</v>
      </c>
      <c r="F21">
        <v>34.5</v>
      </c>
      <c r="G21">
        <v>3.18</v>
      </c>
      <c r="H21">
        <v>-1.28</v>
      </c>
      <c r="I21">
        <v>-1.75</v>
      </c>
      <c r="J21">
        <v>0.75</v>
      </c>
      <c r="K21">
        <v>2.46</v>
      </c>
      <c r="L21">
        <v>1.59</v>
      </c>
      <c r="M21">
        <v>0.61</v>
      </c>
      <c r="N21">
        <v>2.02</v>
      </c>
      <c r="O21">
        <v>-1.62</v>
      </c>
      <c r="U21" t="s">
        <v>2614</v>
      </c>
      <c r="V21" t="s">
        <v>17</v>
      </c>
    </row>
    <row r="22" spans="1:22" x14ac:dyDescent="0.35">
      <c r="A22">
        <v>21</v>
      </c>
      <c r="B22" t="s">
        <v>2614</v>
      </c>
      <c r="C22" t="str">
        <f t="shared" si="0"/>
        <v>C</v>
      </c>
      <c r="D22" t="s">
        <v>23</v>
      </c>
      <c r="E22">
        <v>60</v>
      </c>
      <c r="F22">
        <v>30.1</v>
      </c>
      <c r="G22">
        <v>1.17</v>
      </c>
      <c r="H22">
        <v>0.27</v>
      </c>
      <c r="I22">
        <v>-1.29</v>
      </c>
      <c r="J22">
        <v>0.44</v>
      </c>
      <c r="K22">
        <v>2.0499999999999998</v>
      </c>
      <c r="L22">
        <v>0.59</v>
      </c>
      <c r="M22">
        <v>0.83</v>
      </c>
      <c r="N22">
        <v>2.48</v>
      </c>
      <c r="O22">
        <v>-0.69</v>
      </c>
      <c r="U22" t="s">
        <v>53</v>
      </c>
      <c r="V22" t="s">
        <v>713</v>
      </c>
    </row>
    <row r="23" spans="1:22" x14ac:dyDescent="0.35">
      <c r="A23" t="s">
        <v>2654</v>
      </c>
      <c r="B23" t="s">
        <v>53</v>
      </c>
      <c r="C23" t="str">
        <f t="shared" si="0"/>
        <v>PF, C</v>
      </c>
      <c r="D23" t="s">
        <v>29</v>
      </c>
      <c r="E23">
        <v>65</v>
      </c>
      <c r="F23">
        <v>31.1</v>
      </c>
      <c r="G23">
        <v>3.06</v>
      </c>
      <c r="H23">
        <v>0.22</v>
      </c>
      <c r="I23">
        <v>-0.13</v>
      </c>
      <c r="J23">
        <v>0.88</v>
      </c>
      <c r="K23">
        <v>1.48</v>
      </c>
      <c r="L23">
        <v>-0.56000000000000005</v>
      </c>
      <c r="M23">
        <v>-0.34</v>
      </c>
      <c r="N23">
        <v>1.43</v>
      </c>
      <c r="O23">
        <v>-0.39</v>
      </c>
      <c r="U23" t="s">
        <v>2612</v>
      </c>
      <c r="V23" t="s">
        <v>714</v>
      </c>
    </row>
    <row r="24" spans="1:22" x14ac:dyDescent="0.35">
      <c r="A24" t="s">
        <v>2655</v>
      </c>
      <c r="B24" t="s">
        <v>2612</v>
      </c>
      <c r="C24" t="str">
        <f t="shared" si="0"/>
        <v>SF, PF</v>
      </c>
      <c r="D24" t="s">
        <v>16</v>
      </c>
      <c r="E24">
        <v>59</v>
      </c>
      <c r="F24">
        <v>34.1</v>
      </c>
      <c r="G24">
        <v>1.65</v>
      </c>
      <c r="H24">
        <v>-2.09</v>
      </c>
      <c r="I24">
        <v>0.75</v>
      </c>
      <c r="J24">
        <v>1.88</v>
      </c>
      <c r="K24">
        <v>1.24</v>
      </c>
      <c r="L24">
        <v>4.22</v>
      </c>
      <c r="M24">
        <v>0.68</v>
      </c>
      <c r="N24">
        <v>-0.1</v>
      </c>
      <c r="O24">
        <v>-2.71</v>
      </c>
      <c r="U24" t="s">
        <v>56</v>
      </c>
      <c r="V24" t="s">
        <v>17</v>
      </c>
    </row>
    <row r="25" spans="1:22" x14ac:dyDescent="0.35">
      <c r="A25" t="s">
        <v>236</v>
      </c>
      <c r="B25" t="s">
        <v>56</v>
      </c>
      <c r="C25" t="str">
        <f t="shared" si="0"/>
        <v>C</v>
      </c>
      <c r="D25" t="s">
        <v>57</v>
      </c>
      <c r="E25">
        <v>67</v>
      </c>
      <c r="F25">
        <v>34.799999999999997</v>
      </c>
      <c r="G25">
        <v>4.8099999999999996</v>
      </c>
      <c r="H25">
        <v>-3.92</v>
      </c>
      <c r="I25">
        <v>-1.75</v>
      </c>
      <c r="J25">
        <v>0.36</v>
      </c>
      <c r="K25">
        <v>3.66</v>
      </c>
      <c r="L25">
        <v>-0.55000000000000004</v>
      </c>
      <c r="M25">
        <v>-0.46</v>
      </c>
      <c r="N25">
        <v>3.82</v>
      </c>
      <c r="O25">
        <v>-0.45</v>
      </c>
      <c r="U25" t="s">
        <v>50</v>
      </c>
      <c r="V25" t="s">
        <v>715</v>
      </c>
    </row>
    <row r="26" spans="1:22" x14ac:dyDescent="0.35">
      <c r="A26" t="s">
        <v>237</v>
      </c>
      <c r="B26" t="s">
        <v>50</v>
      </c>
      <c r="C26" t="str">
        <f t="shared" si="0"/>
        <v>SF, SG</v>
      </c>
      <c r="D26" t="s">
        <v>39</v>
      </c>
      <c r="E26">
        <v>67</v>
      </c>
      <c r="F26">
        <v>31.1</v>
      </c>
      <c r="G26">
        <v>0.53</v>
      </c>
      <c r="H26">
        <v>2.2799999999999998</v>
      </c>
      <c r="I26">
        <v>1.1299999999999999</v>
      </c>
      <c r="J26">
        <v>1.21</v>
      </c>
      <c r="K26">
        <v>0.69</v>
      </c>
      <c r="L26">
        <v>1.1100000000000001</v>
      </c>
      <c r="M26">
        <v>0.46</v>
      </c>
      <c r="N26">
        <v>-1.05</v>
      </c>
      <c r="O26">
        <v>-0.88</v>
      </c>
      <c r="U26" t="s">
        <v>62</v>
      </c>
      <c r="V26" t="s">
        <v>22</v>
      </c>
    </row>
    <row r="27" spans="1:22" x14ac:dyDescent="0.35">
      <c r="A27" t="s">
        <v>238</v>
      </c>
      <c r="B27" t="s">
        <v>62</v>
      </c>
      <c r="C27" t="str">
        <f t="shared" si="0"/>
        <v>PG</v>
      </c>
      <c r="D27" t="s">
        <v>33</v>
      </c>
      <c r="E27">
        <v>61</v>
      </c>
      <c r="F27">
        <v>28.5</v>
      </c>
      <c r="G27">
        <v>0.77</v>
      </c>
      <c r="H27">
        <v>1.7</v>
      </c>
      <c r="I27">
        <v>0.15</v>
      </c>
      <c r="J27">
        <v>0.54</v>
      </c>
      <c r="K27">
        <v>-7.0000000000000007E-2</v>
      </c>
      <c r="L27">
        <v>2.2000000000000002</v>
      </c>
      <c r="M27">
        <v>1.34</v>
      </c>
      <c r="N27">
        <v>-0.85</v>
      </c>
      <c r="O27">
        <v>-0.78</v>
      </c>
      <c r="U27" t="s">
        <v>63</v>
      </c>
      <c r="V27" t="s">
        <v>712</v>
      </c>
    </row>
    <row r="28" spans="1:22" x14ac:dyDescent="0.35">
      <c r="A28" t="s">
        <v>2656</v>
      </c>
      <c r="B28" t="s">
        <v>81</v>
      </c>
      <c r="C28" t="str">
        <f t="shared" si="0"/>
        <v>C, PF</v>
      </c>
      <c r="D28" t="s">
        <v>15</v>
      </c>
      <c r="E28">
        <v>67</v>
      </c>
      <c r="F28">
        <v>31.4</v>
      </c>
      <c r="G28">
        <v>2.36</v>
      </c>
      <c r="H28">
        <v>-0.65</v>
      </c>
      <c r="I28">
        <v>-0.12</v>
      </c>
      <c r="J28">
        <v>0.92</v>
      </c>
      <c r="K28">
        <v>2.0299999999999998</v>
      </c>
      <c r="L28">
        <v>-0.53</v>
      </c>
      <c r="M28">
        <v>-0.54</v>
      </c>
      <c r="N28">
        <v>1.9</v>
      </c>
      <c r="O28">
        <v>-0.43</v>
      </c>
      <c r="U28" t="s">
        <v>65</v>
      </c>
      <c r="V28" t="s">
        <v>712</v>
      </c>
    </row>
    <row r="29" spans="1:22" x14ac:dyDescent="0.35">
      <c r="A29" t="s">
        <v>239</v>
      </c>
      <c r="B29" t="s">
        <v>65</v>
      </c>
      <c r="C29" t="str">
        <f t="shared" si="0"/>
        <v>SG, PG</v>
      </c>
      <c r="D29" t="s">
        <v>61</v>
      </c>
      <c r="E29">
        <v>67</v>
      </c>
      <c r="F29">
        <v>35.6</v>
      </c>
      <c r="G29">
        <v>-1.67</v>
      </c>
      <c r="H29">
        <v>1.1299999999999999</v>
      </c>
      <c r="I29">
        <v>1.47</v>
      </c>
      <c r="J29">
        <v>0.81</v>
      </c>
      <c r="K29">
        <v>-0.39</v>
      </c>
      <c r="L29">
        <v>2.44</v>
      </c>
      <c r="M29">
        <v>2.37</v>
      </c>
      <c r="N29">
        <v>-0.53</v>
      </c>
      <c r="O29">
        <v>-0.86</v>
      </c>
      <c r="U29" t="s">
        <v>77</v>
      </c>
      <c r="V29" t="s">
        <v>17</v>
      </c>
    </row>
    <row r="30" spans="1:22" x14ac:dyDescent="0.35">
      <c r="A30" t="s">
        <v>2657</v>
      </c>
      <c r="B30" t="s">
        <v>63</v>
      </c>
      <c r="C30" t="str">
        <f t="shared" si="0"/>
        <v>SG, PG</v>
      </c>
      <c r="D30" t="s">
        <v>64</v>
      </c>
      <c r="E30">
        <v>68</v>
      </c>
      <c r="F30">
        <v>34.9</v>
      </c>
      <c r="G30">
        <v>0.17</v>
      </c>
      <c r="H30">
        <v>0.8</v>
      </c>
      <c r="I30">
        <v>7.0000000000000007E-2</v>
      </c>
      <c r="J30">
        <v>1.28</v>
      </c>
      <c r="K30">
        <v>0.62</v>
      </c>
      <c r="L30">
        <v>1.31</v>
      </c>
      <c r="M30">
        <v>1.03</v>
      </c>
      <c r="N30">
        <v>0.51</v>
      </c>
      <c r="O30">
        <v>-1.01</v>
      </c>
      <c r="U30" t="s">
        <v>47</v>
      </c>
      <c r="V30" t="s">
        <v>714</v>
      </c>
    </row>
    <row r="31" spans="1:22" x14ac:dyDescent="0.35">
      <c r="A31" t="s">
        <v>2658</v>
      </c>
      <c r="B31" t="s">
        <v>77</v>
      </c>
      <c r="C31" t="str">
        <f t="shared" si="0"/>
        <v>C</v>
      </c>
      <c r="D31" t="s">
        <v>39</v>
      </c>
      <c r="E31">
        <v>68</v>
      </c>
      <c r="F31">
        <v>27.7</v>
      </c>
      <c r="G31">
        <v>-0.59</v>
      </c>
      <c r="H31">
        <v>0.93</v>
      </c>
      <c r="I31">
        <v>0.28000000000000003</v>
      </c>
      <c r="J31">
        <v>-0.05</v>
      </c>
      <c r="K31">
        <v>-0.05</v>
      </c>
      <c r="L31">
        <v>-0.52</v>
      </c>
      <c r="M31">
        <v>-0.42</v>
      </c>
      <c r="N31">
        <v>4.5</v>
      </c>
      <c r="O31">
        <v>0.6</v>
      </c>
      <c r="U31" t="s">
        <v>51</v>
      </c>
      <c r="V31" t="s">
        <v>100</v>
      </c>
    </row>
    <row r="32" spans="1:22" x14ac:dyDescent="0.35">
      <c r="A32" t="s">
        <v>2659</v>
      </c>
      <c r="B32" t="s">
        <v>47</v>
      </c>
      <c r="C32" t="str">
        <f t="shared" si="0"/>
        <v>SF, PF</v>
      </c>
      <c r="D32" t="s">
        <v>37</v>
      </c>
      <c r="E32">
        <v>62</v>
      </c>
      <c r="F32">
        <v>30.6</v>
      </c>
      <c r="G32">
        <v>0.76</v>
      </c>
      <c r="H32">
        <v>2.4900000000000002</v>
      </c>
      <c r="I32">
        <v>0.78</v>
      </c>
      <c r="J32">
        <v>1.75</v>
      </c>
      <c r="K32">
        <v>0.45</v>
      </c>
      <c r="L32">
        <v>0.86</v>
      </c>
      <c r="M32">
        <v>-0.54</v>
      </c>
      <c r="N32">
        <v>0.28999999999999998</v>
      </c>
      <c r="O32">
        <v>-2.23</v>
      </c>
      <c r="U32" t="s">
        <v>60</v>
      </c>
      <c r="V32" t="s">
        <v>22</v>
      </c>
    </row>
    <row r="33" spans="1:22" x14ac:dyDescent="0.35">
      <c r="A33" t="s">
        <v>2660</v>
      </c>
      <c r="B33" t="s">
        <v>51</v>
      </c>
      <c r="C33" t="str">
        <f t="shared" si="0"/>
        <v>SG</v>
      </c>
      <c r="D33" t="s">
        <v>52</v>
      </c>
      <c r="E33">
        <v>60</v>
      </c>
      <c r="F33">
        <v>35</v>
      </c>
      <c r="G33">
        <v>-0.59</v>
      </c>
      <c r="H33">
        <v>2.2599999999999998</v>
      </c>
      <c r="I33">
        <v>1.52</v>
      </c>
      <c r="J33">
        <v>2.13</v>
      </c>
      <c r="K33">
        <v>-0.44</v>
      </c>
      <c r="L33">
        <v>1.4</v>
      </c>
      <c r="M33">
        <v>0.56000000000000005</v>
      </c>
      <c r="N33">
        <v>-0.36</v>
      </c>
      <c r="O33">
        <v>-1.98</v>
      </c>
      <c r="U33" t="s">
        <v>2618</v>
      </c>
      <c r="V33" t="s">
        <v>713</v>
      </c>
    </row>
    <row r="34" spans="1:22" x14ac:dyDescent="0.35">
      <c r="A34" t="s">
        <v>2661</v>
      </c>
      <c r="B34" t="s">
        <v>60</v>
      </c>
      <c r="C34" t="str">
        <f t="shared" si="0"/>
        <v>PG</v>
      </c>
      <c r="D34" t="s">
        <v>61</v>
      </c>
      <c r="E34">
        <v>60</v>
      </c>
      <c r="F34">
        <v>33.9</v>
      </c>
      <c r="G34">
        <v>-1.48</v>
      </c>
      <c r="H34">
        <v>1.94</v>
      </c>
      <c r="I34">
        <v>1.29</v>
      </c>
      <c r="J34">
        <v>0.8</v>
      </c>
      <c r="K34">
        <v>-7.0000000000000007E-2</v>
      </c>
      <c r="L34">
        <v>2.64</v>
      </c>
      <c r="M34">
        <v>1.3</v>
      </c>
      <c r="N34">
        <v>-0.36</v>
      </c>
      <c r="O34">
        <v>-1.62</v>
      </c>
      <c r="U34" t="s">
        <v>54</v>
      </c>
      <c r="V34" t="s">
        <v>100</v>
      </c>
    </row>
    <row r="35" spans="1:22" x14ac:dyDescent="0.35">
      <c r="A35" t="s">
        <v>240</v>
      </c>
      <c r="B35" t="s">
        <v>2618</v>
      </c>
      <c r="C35" t="str">
        <f t="shared" si="0"/>
        <v>PF, C</v>
      </c>
      <c r="D35" t="s">
        <v>70</v>
      </c>
      <c r="E35">
        <v>58</v>
      </c>
      <c r="F35">
        <v>30.9</v>
      </c>
      <c r="G35">
        <v>0.71</v>
      </c>
      <c r="H35">
        <v>0.95</v>
      </c>
      <c r="I35">
        <v>-0.24</v>
      </c>
      <c r="J35">
        <v>0.56000000000000005</v>
      </c>
      <c r="K35">
        <v>0.91</v>
      </c>
      <c r="L35">
        <v>-0.13</v>
      </c>
      <c r="M35">
        <v>-0.59</v>
      </c>
      <c r="N35">
        <v>2.2400000000000002</v>
      </c>
      <c r="O35">
        <v>0.02</v>
      </c>
      <c r="U35" t="s">
        <v>69</v>
      </c>
      <c r="V35" t="s">
        <v>718</v>
      </c>
    </row>
    <row r="36" spans="1:22" x14ac:dyDescent="0.35">
      <c r="A36" t="s">
        <v>2662</v>
      </c>
      <c r="B36" t="s">
        <v>54</v>
      </c>
      <c r="C36" t="str">
        <f t="shared" si="0"/>
        <v>SG</v>
      </c>
      <c r="D36" t="s">
        <v>55</v>
      </c>
      <c r="E36">
        <v>68</v>
      </c>
      <c r="F36">
        <v>35</v>
      </c>
      <c r="G36">
        <v>-0.26</v>
      </c>
      <c r="H36">
        <v>0.85</v>
      </c>
      <c r="I36">
        <v>1.83</v>
      </c>
      <c r="J36">
        <v>1.96</v>
      </c>
      <c r="K36">
        <v>0.02</v>
      </c>
      <c r="L36">
        <v>0.95</v>
      </c>
      <c r="M36">
        <v>1.22</v>
      </c>
      <c r="N36">
        <v>-7.0000000000000007E-2</v>
      </c>
      <c r="O36">
        <v>-2.19</v>
      </c>
      <c r="U36" t="s">
        <v>66</v>
      </c>
      <c r="V36" t="s">
        <v>100</v>
      </c>
    </row>
    <row r="37" spans="1:22" x14ac:dyDescent="0.35">
      <c r="A37" t="s">
        <v>241</v>
      </c>
      <c r="B37" t="s">
        <v>69</v>
      </c>
      <c r="C37" t="str">
        <f t="shared" si="0"/>
        <v>SG, SF</v>
      </c>
      <c r="D37" t="s">
        <v>70</v>
      </c>
      <c r="E37">
        <v>70</v>
      </c>
      <c r="F37">
        <v>33.6</v>
      </c>
      <c r="G37">
        <v>1.75</v>
      </c>
      <c r="H37">
        <v>2.27</v>
      </c>
      <c r="I37">
        <v>-1.63</v>
      </c>
      <c r="J37">
        <v>1.24</v>
      </c>
      <c r="K37">
        <v>0.27</v>
      </c>
      <c r="L37">
        <v>1.54</v>
      </c>
      <c r="M37">
        <v>0.22</v>
      </c>
      <c r="N37">
        <v>-0.56000000000000005</v>
      </c>
      <c r="O37">
        <v>-0.96</v>
      </c>
      <c r="U37" t="s">
        <v>59</v>
      </c>
      <c r="V37" t="s">
        <v>22</v>
      </c>
    </row>
    <row r="38" spans="1:22" x14ac:dyDescent="0.35">
      <c r="A38" t="s">
        <v>2663</v>
      </c>
      <c r="B38" t="s">
        <v>66</v>
      </c>
      <c r="C38" t="str">
        <f t="shared" si="0"/>
        <v>SG</v>
      </c>
      <c r="D38" t="s">
        <v>57</v>
      </c>
      <c r="E38">
        <v>70</v>
      </c>
      <c r="F38">
        <v>34.9</v>
      </c>
      <c r="G38">
        <v>-0.28999999999999998</v>
      </c>
      <c r="H38">
        <v>1.76</v>
      </c>
      <c r="I38">
        <v>1.43</v>
      </c>
      <c r="J38">
        <v>1.96</v>
      </c>
      <c r="K38">
        <v>-7.0000000000000007E-2</v>
      </c>
      <c r="L38">
        <v>1.26</v>
      </c>
      <c r="M38">
        <v>0.49</v>
      </c>
      <c r="N38">
        <v>-0.78</v>
      </c>
      <c r="O38">
        <v>-1.69</v>
      </c>
      <c r="U38" t="s">
        <v>84</v>
      </c>
      <c r="V38" t="s">
        <v>17</v>
      </c>
    </row>
    <row r="39" spans="1:22" x14ac:dyDescent="0.35">
      <c r="A39" t="s">
        <v>2664</v>
      </c>
      <c r="B39" t="s">
        <v>59</v>
      </c>
      <c r="C39" t="str">
        <f t="shared" si="0"/>
        <v>PG</v>
      </c>
      <c r="D39" t="s">
        <v>35</v>
      </c>
      <c r="E39">
        <v>65</v>
      </c>
      <c r="F39">
        <v>35.200000000000003</v>
      </c>
      <c r="G39">
        <v>3.09</v>
      </c>
      <c r="H39">
        <v>-3.26</v>
      </c>
      <c r="I39">
        <v>-1.73</v>
      </c>
      <c r="J39">
        <v>0.6</v>
      </c>
      <c r="K39">
        <v>1.32</v>
      </c>
      <c r="L39">
        <v>3.13</v>
      </c>
      <c r="M39">
        <v>2.98</v>
      </c>
      <c r="N39">
        <v>0.19</v>
      </c>
      <c r="O39">
        <v>-2.34</v>
      </c>
      <c r="U39" t="s">
        <v>87</v>
      </c>
      <c r="V39" t="s">
        <v>114</v>
      </c>
    </row>
    <row r="40" spans="1:22" x14ac:dyDescent="0.35">
      <c r="A40" t="s">
        <v>2665</v>
      </c>
      <c r="B40" t="s">
        <v>84</v>
      </c>
      <c r="C40" t="str">
        <f t="shared" si="0"/>
        <v>C</v>
      </c>
      <c r="D40" t="s">
        <v>75</v>
      </c>
      <c r="E40">
        <v>70</v>
      </c>
      <c r="F40">
        <v>29.8</v>
      </c>
      <c r="G40">
        <v>0.38</v>
      </c>
      <c r="H40">
        <v>-0.41</v>
      </c>
      <c r="I40">
        <v>0.02</v>
      </c>
      <c r="J40">
        <v>-0.03</v>
      </c>
      <c r="K40">
        <v>0.82</v>
      </c>
      <c r="L40">
        <v>-0.71</v>
      </c>
      <c r="M40">
        <v>-0.2</v>
      </c>
      <c r="N40">
        <v>3.96</v>
      </c>
      <c r="O40">
        <v>0.13</v>
      </c>
      <c r="U40" t="s">
        <v>81</v>
      </c>
      <c r="V40" t="s">
        <v>716</v>
      </c>
    </row>
    <row r="41" spans="1:22" x14ac:dyDescent="0.35">
      <c r="A41" t="s">
        <v>242</v>
      </c>
      <c r="B41" t="s">
        <v>2620</v>
      </c>
      <c r="C41" t="str">
        <f t="shared" si="0"/>
        <v xml:space="preserve"> PF, C</v>
      </c>
      <c r="D41" t="s">
        <v>80</v>
      </c>
      <c r="E41">
        <v>58</v>
      </c>
      <c r="F41">
        <v>30.1</v>
      </c>
      <c r="G41">
        <v>0.37</v>
      </c>
      <c r="H41">
        <v>-0.75</v>
      </c>
      <c r="I41">
        <v>1.43</v>
      </c>
      <c r="J41">
        <v>0.9</v>
      </c>
      <c r="K41">
        <v>0.11</v>
      </c>
      <c r="L41">
        <v>-0.56999999999999995</v>
      </c>
      <c r="M41">
        <v>-0.2</v>
      </c>
      <c r="N41">
        <v>3.02</v>
      </c>
      <c r="O41">
        <v>-0.39</v>
      </c>
      <c r="U41" t="s">
        <v>2620</v>
      </c>
      <c r="V41" t="s">
        <v>721</v>
      </c>
    </row>
    <row r="42" spans="1:22" x14ac:dyDescent="0.35">
      <c r="A42" t="s">
        <v>2666</v>
      </c>
      <c r="B42" t="s">
        <v>71</v>
      </c>
      <c r="C42" t="str">
        <f t="shared" si="0"/>
        <v>PF</v>
      </c>
      <c r="D42" t="s">
        <v>61</v>
      </c>
      <c r="E42">
        <v>67</v>
      </c>
      <c r="F42">
        <v>35.1</v>
      </c>
      <c r="G42">
        <v>-0.34</v>
      </c>
      <c r="H42">
        <v>0.53</v>
      </c>
      <c r="I42">
        <v>0.91</v>
      </c>
      <c r="J42">
        <v>1.44</v>
      </c>
      <c r="K42">
        <v>0.94</v>
      </c>
      <c r="L42">
        <v>0.44</v>
      </c>
      <c r="M42">
        <v>0.17</v>
      </c>
      <c r="N42">
        <v>0.83</v>
      </c>
      <c r="O42">
        <v>-1.03</v>
      </c>
      <c r="U42" t="s">
        <v>71</v>
      </c>
      <c r="V42" t="s">
        <v>114</v>
      </c>
    </row>
    <row r="43" spans="1:22" x14ac:dyDescent="0.35">
      <c r="A43" t="s">
        <v>2667</v>
      </c>
      <c r="B43" t="s">
        <v>72</v>
      </c>
      <c r="C43" t="str">
        <f t="shared" si="0"/>
        <v>PF, SF</v>
      </c>
      <c r="D43" t="s">
        <v>23</v>
      </c>
      <c r="E43">
        <v>64</v>
      </c>
      <c r="F43">
        <v>33.799999999999997</v>
      </c>
      <c r="G43">
        <v>-0.83</v>
      </c>
      <c r="H43">
        <v>0.25</v>
      </c>
      <c r="I43">
        <v>1.08</v>
      </c>
      <c r="J43">
        <v>-0.12</v>
      </c>
      <c r="K43">
        <v>0.89</v>
      </c>
      <c r="L43">
        <v>-0.61</v>
      </c>
      <c r="M43">
        <v>1.69</v>
      </c>
      <c r="N43">
        <v>1.68</v>
      </c>
      <c r="O43">
        <v>-0.26</v>
      </c>
      <c r="U43" t="s">
        <v>72</v>
      </c>
      <c r="V43" t="s">
        <v>711</v>
      </c>
    </row>
    <row r="44" spans="1:22" x14ac:dyDescent="0.35">
      <c r="A44" t="s">
        <v>2668</v>
      </c>
      <c r="B44" t="s">
        <v>738</v>
      </c>
      <c r="C44" t="str">
        <f t="shared" si="0"/>
        <v>PG, SG</v>
      </c>
      <c r="D44" t="s">
        <v>70</v>
      </c>
      <c r="E44">
        <v>56</v>
      </c>
      <c r="F44">
        <v>29.1</v>
      </c>
      <c r="G44">
        <v>0.23</v>
      </c>
      <c r="H44">
        <v>1.1299999999999999</v>
      </c>
      <c r="I44">
        <v>-0.03</v>
      </c>
      <c r="J44">
        <v>0.16</v>
      </c>
      <c r="K44">
        <v>-0.33</v>
      </c>
      <c r="L44">
        <v>1.03</v>
      </c>
      <c r="M44">
        <v>0.28999999999999998</v>
      </c>
      <c r="N44">
        <v>1.26</v>
      </c>
      <c r="O44">
        <v>-0.19</v>
      </c>
      <c r="U44" t="s">
        <v>101</v>
      </c>
      <c r="V44" t="s">
        <v>17</v>
      </c>
    </row>
    <row r="45" spans="1:22" x14ac:dyDescent="0.35">
      <c r="A45" t="s">
        <v>2669</v>
      </c>
      <c r="B45" t="s">
        <v>87</v>
      </c>
      <c r="C45" t="str">
        <f t="shared" si="0"/>
        <v>PF</v>
      </c>
      <c r="D45" t="s">
        <v>80</v>
      </c>
      <c r="E45">
        <v>68</v>
      </c>
      <c r="F45">
        <v>25.2</v>
      </c>
      <c r="G45">
        <v>3.27</v>
      </c>
      <c r="H45">
        <v>-0.08</v>
      </c>
      <c r="I45">
        <v>-1.27</v>
      </c>
      <c r="J45">
        <v>0.09</v>
      </c>
      <c r="K45">
        <v>0.83</v>
      </c>
      <c r="L45">
        <v>-0.52</v>
      </c>
      <c r="M45">
        <v>-0.54</v>
      </c>
      <c r="N45">
        <v>1.29</v>
      </c>
      <c r="O45">
        <v>0.46</v>
      </c>
      <c r="U45" t="s">
        <v>73</v>
      </c>
      <c r="V45" t="s">
        <v>717</v>
      </c>
    </row>
    <row r="46" spans="1:22" x14ac:dyDescent="0.35">
      <c r="A46" t="s">
        <v>2670</v>
      </c>
      <c r="B46" t="s">
        <v>101</v>
      </c>
      <c r="C46" t="str">
        <f t="shared" si="0"/>
        <v>C</v>
      </c>
      <c r="D46" t="s">
        <v>102</v>
      </c>
      <c r="E46">
        <v>68</v>
      </c>
      <c r="F46">
        <v>23.2</v>
      </c>
      <c r="G46">
        <v>3.53</v>
      </c>
      <c r="H46">
        <v>-2.19</v>
      </c>
      <c r="I46">
        <v>-1.75</v>
      </c>
      <c r="J46">
        <v>-0.53</v>
      </c>
      <c r="K46">
        <v>1.02</v>
      </c>
      <c r="L46">
        <v>-1.08</v>
      </c>
      <c r="M46">
        <v>0.05</v>
      </c>
      <c r="N46">
        <v>3.45</v>
      </c>
      <c r="O46">
        <v>1.03</v>
      </c>
      <c r="U46" t="s">
        <v>58</v>
      </c>
      <c r="V46" t="s">
        <v>22</v>
      </c>
    </row>
    <row r="47" spans="1:22" x14ac:dyDescent="0.35">
      <c r="A47" t="s">
        <v>2671</v>
      </c>
      <c r="B47" t="s">
        <v>73</v>
      </c>
      <c r="C47" t="str">
        <f t="shared" si="0"/>
        <v>PG, SG</v>
      </c>
      <c r="D47" t="s">
        <v>27</v>
      </c>
      <c r="E47">
        <v>68</v>
      </c>
      <c r="F47">
        <v>33.799999999999997</v>
      </c>
      <c r="G47">
        <v>-0.1</v>
      </c>
      <c r="H47">
        <v>1.59</v>
      </c>
      <c r="I47">
        <v>0.98</v>
      </c>
      <c r="J47">
        <v>1.01</v>
      </c>
      <c r="K47">
        <v>-0.2</v>
      </c>
      <c r="L47">
        <v>1.44</v>
      </c>
      <c r="M47">
        <v>0.61</v>
      </c>
      <c r="N47">
        <v>-0.57999999999999996</v>
      </c>
      <c r="O47">
        <v>-1.21</v>
      </c>
      <c r="U47" t="s">
        <v>74</v>
      </c>
      <c r="V47" t="s">
        <v>713</v>
      </c>
    </row>
    <row r="48" spans="1:22" x14ac:dyDescent="0.35">
      <c r="A48" t="s">
        <v>2672</v>
      </c>
      <c r="B48" t="s">
        <v>58</v>
      </c>
      <c r="C48" t="str">
        <f t="shared" si="0"/>
        <v>PG</v>
      </c>
      <c r="D48" t="s">
        <v>52</v>
      </c>
      <c r="E48">
        <v>56</v>
      </c>
      <c r="F48">
        <v>35.799999999999997</v>
      </c>
      <c r="G48">
        <v>0.18</v>
      </c>
      <c r="H48">
        <v>-0.91</v>
      </c>
      <c r="I48">
        <v>-0.68</v>
      </c>
      <c r="J48">
        <v>1.94</v>
      </c>
      <c r="K48">
        <v>1.48</v>
      </c>
      <c r="L48">
        <v>3.54</v>
      </c>
      <c r="M48">
        <v>1.44</v>
      </c>
      <c r="N48">
        <v>-0.39</v>
      </c>
      <c r="O48">
        <v>-3.13</v>
      </c>
      <c r="U48" t="s">
        <v>91</v>
      </c>
      <c r="V48" t="s">
        <v>191</v>
      </c>
    </row>
    <row r="49" spans="1:22" x14ac:dyDescent="0.35">
      <c r="A49" t="s">
        <v>2673</v>
      </c>
      <c r="B49" t="s">
        <v>74</v>
      </c>
      <c r="C49" t="str">
        <f t="shared" si="0"/>
        <v>PF, C</v>
      </c>
      <c r="D49" t="s">
        <v>75</v>
      </c>
      <c r="E49">
        <v>64</v>
      </c>
      <c r="F49">
        <v>34.200000000000003</v>
      </c>
      <c r="G49">
        <v>2.69</v>
      </c>
      <c r="H49">
        <v>-0.85</v>
      </c>
      <c r="I49">
        <v>-1.2</v>
      </c>
      <c r="J49">
        <v>0.8</v>
      </c>
      <c r="K49">
        <v>2.87</v>
      </c>
      <c r="L49">
        <v>1.07</v>
      </c>
      <c r="M49">
        <v>-0.59</v>
      </c>
      <c r="N49">
        <v>-0.15</v>
      </c>
      <c r="O49">
        <v>-1.29</v>
      </c>
      <c r="U49" t="s">
        <v>97</v>
      </c>
      <c r="V49" t="s">
        <v>17</v>
      </c>
    </row>
    <row r="50" spans="1:22" x14ac:dyDescent="0.35">
      <c r="A50" t="s">
        <v>2674</v>
      </c>
      <c r="B50" t="s">
        <v>91</v>
      </c>
      <c r="C50" t="str">
        <f t="shared" si="0"/>
        <v>SF</v>
      </c>
      <c r="D50" t="s">
        <v>35</v>
      </c>
      <c r="E50">
        <v>70</v>
      </c>
      <c r="F50">
        <v>34.5</v>
      </c>
      <c r="G50">
        <v>0.44</v>
      </c>
      <c r="H50">
        <v>0.39</v>
      </c>
      <c r="I50">
        <v>0.35</v>
      </c>
      <c r="J50">
        <v>1.05</v>
      </c>
      <c r="K50">
        <v>0.84</v>
      </c>
      <c r="L50">
        <v>0.42</v>
      </c>
      <c r="M50">
        <v>-0.46</v>
      </c>
      <c r="N50">
        <v>0.19</v>
      </c>
      <c r="O50">
        <v>0.15</v>
      </c>
      <c r="U50" t="s">
        <v>88</v>
      </c>
      <c r="V50" t="s">
        <v>17</v>
      </c>
    </row>
    <row r="51" spans="1:22" x14ac:dyDescent="0.35">
      <c r="A51" t="s">
        <v>2675</v>
      </c>
      <c r="B51" t="s">
        <v>97</v>
      </c>
      <c r="C51" t="str">
        <f t="shared" si="0"/>
        <v>C</v>
      </c>
      <c r="D51" t="s">
        <v>52</v>
      </c>
      <c r="E51">
        <v>60</v>
      </c>
      <c r="F51">
        <v>27.5</v>
      </c>
      <c r="G51">
        <v>3.08</v>
      </c>
      <c r="H51">
        <v>-0.39</v>
      </c>
      <c r="I51">
        <v>-0.84</v>
      </c>
      <c r="J51">
        <v>0.09</v>
      </c>
      <c r="K51">
        <v>0.95</v>
      </c>
      <c r="L51">
        <v>-0.41</v>
      </c>
      <c r="M51">
        <v>-1</v>
      </c>
      <c r="N51">
        <v>1.34</v>
      </c>
      <c r="O51">
        <v>0.44</v>
      </c>
      <c r="U51" t="s">
        <v>96</v>
      </c>
      <c r="V51" t="s">
        <v>191</v>
      </c>
    </row>
    <row r="52" spans="1:22" x14ac:dyDescent="0.35">
      <c r="A52" t="s">
        <v>2676</v>
      </c>
      <c r="B52" t="s">
        <v>88</v>
      </c>
      <c r="C52" t="str">
        <f t="shared" si="0"/>
        <v>C</v>
      </c>
      <c r="D52" t="s">
        <v>80</v>
      </c>
      <c r="E52">
        <v>70</v>
      </c>
      <c r="F52">
        <v>27.2</v>
      </c>
      <c r="G52">
        <v>2.78</v>
      </c>
      <c r="H52">
        <v>-0.33</v>
      </c>
      <c r="I52">
        <v>-1.1399999999999999</v>
      </c>
      <c r="J52">
        <v>0.26</v>
      </c>
      <c r="K52">
        <v>2.29</v>
      </c>
      <c r="L52">
        <v>-0.28000000000000003</v>
      </c>
      <c r="M52">
        <v>-1.17</v>
      </c>
      <c r="N52">
        <v>1.19</v>
      </c>
      <c r="O52">
        <v>-0.41</v>
      </c>
      <c r="U52" t="s">
        <v>738</v>
      </c>
      <c r="V52" t="s">
        <v>717</v>
      </c>
    </row>
    <row r="53" spans="1:22" x14ac:dyDescent="0.35">
      <c r="A53" t="s">
        <v>2677</v>
      </c>
      <c r="B53" t="s">
        <v>96</v>
      </c>
      <c r="C53" t="str">
        <f t="shared" si="0"/>
        <v>SF</v>
      </c>
      <c r="D53" t="s">
        <v>75</v>
      </c>
      <c r="E53">
        <v>60</v>
      </c>
      <c r="F53">
        <v>32.5</v>
      </c>
      <c r="G53">
        <v>0.87</v>
      </c>
      <c r="H53">
        <v>0.65</v>
      </c>
      <c r="I53">
        <v>0.02</v>
      </c>
      <c r="J53">
        <v>0.86</v>
      </c>
      <c r="K53">
        <v>-0.11</v>
      </c>
      <c r="L53">
        <v>-0.34</v>
      </c>
      <c r="M53">
        <v>0.98</v>
      </c>
      <c r="N53">
        <v>-7.0000000000000007E-2</v>
      </c>
      <c r="O53">
        <v>0.3</v>
      </c>
      <c r="U53" t="s">
        <v>76</v>
      </c>
      <c r="V53" t="s">
        <v>22</v>
      </c>
    </row>
    <row r="54" spans="1:22" x14ac:dyDescent="0.35">
      <c r="A54" t="s">
        <v>2678</v>
      </c>
      <c r="B54" t="s">
        <v>76</v>
      </c>
      <c r="C54" t="str">
        <f t="shared" si="0"/>
        <v>PG</v>
      </c>
      <c r="D54" t="s">
        <v>18</v>
      </c>
      <c r="E54">
        <v>67</v>
      </c>
      <c r="F54">
        <v>31.3</v>
      </c>
      <c r="G54">
        <v>-1.21</v>
      </c>
      <c r="H54">
        <v>0.9</v>
      </c>
      <c r="I54">
        <v>2.1800000000000002</v>
      </c>
      <c r="J54">
        <v>1.23</v>
      </c>
      <c r="K54">
        <v>-0.48</v>
      </c>
      <c r="L54">
        <v>1.99</v>
      </c>
      <c r="M54">
        <v>0.64</v>
      </c>
      <c r="N54">
        <v>-0.57999999999999996</v>
      </c>
      <c r="O54">
        <v>-1.63</v>
      </c>
      <c r="U54" t="s">
        <v>78</v>
      </c>
      <c r="V54" t="s">
        <v>714</v>
      </c>
    </row>
    <row r="55" spans="1:22" x14ac:dyDescent="0.35">
      <c r="A55" t="s">
        <v>2679</v>
      </c>
      <c r="B55" t="s">
        <v>78</v>
      </c>
      <c r="C55" t="str">
        <f t="shared" si="0"/>
        <v>SF, PF</v>
      </c>
      <c r="D55" t="s">
        <v>79</v>
      </c>
      <c r="E55">
        <v>64</v>
      </c>
      <c r="F55">
        <v>33.4</v>
      </c>
      <c r="G55">
        <v>0.19</v>
      </c>
      <c r="H55">
        <v>0.78</v>
      </c>
      <c r="I55">
        <v>1.29</v>
      </c>
      <c r="J55">
        <v>1.26</v>
      </c>
      <c r="K55">
        <v>7.0000000000000007E-2</v>
      </c>
      <c r="L55">
        <v>0.54</v>
      </c>
      <c r="M55">
        <v>0.22</v>
      </c>
      <c r="N55">
        <v>0.28999999999999998</v>
      </c>
      <c r="O55">
        <v>-1.68</v>
      </c>
      <c r="U55" t="s">
        <v>90</v>
      </c>
      <c r="V55" t="s">
        <v>100</v>
      </c>
    </row>
    <row r="56" spans="1:22" x14ac:dyDescent="0.35">
      <c r="A56">
        <v>55</v>
      </c>
      <c r="B56" t="s">
        <v>90</v>
      </c>
      <c r="C56" t="str">
        <f t="shared" si="0"/>
        <v>SG</v>
      </c>
      <c r="D56" t="s">
        <v>23</v>
      </c>
      <c r="E56">
        <v>65</v>
      </c>
      <c r="F56">
        <v>34.700000000000003</v>
      </c>
      <c r="G56">
        <v>-0.16</v>
      </c>
      <c r="H56">
        <v>0.13</v>
      </c>
      <c r="I56">
        <v>1.44</v>
      </c>
      <c r="J56">
        <v>1.41</v>
      </c>
      <c r="K56">
        <v>-0.26</v>
      </c>
      <c r="L56">
        <v>0.97</v>
      </c>
      <c r="M56">
        <v>-0.2</v>
      </c>
      <c r="N56">
        <v>0.12</v>
      </c>
      <c r="O56">
        <v>-0.5</v>
      </c>
      <c r="U56" t="s">
        <v>108</v>
      </c>
      <c r="V56" t="s">
        <v>716</v>
      </c>
    </row>
    <row r="57" spans="1:22" x14ac:dyDescent="0.35">
      <c r="A57" t="s">
        <v>2680</v>
      </c>
      <c r="B57" t="s">
        <v>108</v>
      </c>
      <c r="C57" t="str">
        <f t="shared" si="0"/>
        <v>C, PF</v>
      </c>
      <c r="D57" t="s">
        <v>83</v>
      </c>
      <c r="E57">
        <v>67</v>
      </c>
      <c r="F57">
        <v>25.3</v>
      </c>
      <c r="G57">
        <v>3.03</v>
      </c>
      <c r="H57">
        <v>0.02</v>
      </c>
      <c r="I57">
        <v>-1.75</v>
      </c>
      <c r="J57">
        <v>-0.33</v>
      </c>
      <c r="K57">
        <v>1.01</v>
      </c>
      <c r="L57">
        <v>-0.9</v>
      </c>
      <c r="M57">
        <v>-0.24</v>
      </c>
      <c r="N57">
        <v>1.53</v>
      </c>
      <c r="O57">
        <v>0.56999999999999995</v>
      </c>
      <c r="U57" t="s">
        <v>67</v>
      </c>
      <c r="V57" t="s">
        <v>17</v>
      </c>
    </row>
    <row r="58" spans="1:22" x14ac:dyDescent="0.35">
      <c r="A58" t="s">
        <v>2681</v>
      </c>
      <c r="B58" t="s">
        <v>67</v>
      </c>
      <c r="C58" t="str">
        <f t="shared" si="0"/>
        <v>C</v>
      </c>
      <c r="D58" t="s">
        <v>68</v>
      </c>
      <c r="E58">
        <v>70</v>
      </c>
      <c r="F58">
        <v>31.2</v>
      </c>
      <c r="G58">
        <v>2.91</v>
      </c>
      <c r="H58">
        <v>-4.1900000000000004</v>
      </c>
      <c r="I58">
        <v>-1.39</v>
      </c>
      <c r="J58">
        <v>0.68</v>
      </c>
      <c r="K58">
        <v>3.03</v>
      </c>
      <c r="L58">
        <v>-0.21</v>
      </c>
      <c r="M58">
        <v>1.96</v>
      </c>
      <c r="N58">
        <v>2.72</v>
      </c>
      <c r="O58">
        <v>-2.56</v>
      </c>
      <c r="U58" t="s">
        <v>104</v>
      </c>
      <c r="V58" t="s">
        <v>713</v>
      </c>
    </row>
    <row r="59" spans="1:22" x14ac:dyDescent="0.35">
      <c r="A59" t="s">
        <v>243</v>
      </c>
      <c r="B59" t="s">
        <v>104</v>
      </c>
      <c r="C59" t="str">
        <f t="shared" si="0"/>
        <v>PF, C</v>
      </c>
      <c r="D59" t="s">
        <v>64</v>
      </c>
      <c r="E59">
        <v>62</v>
      </c>
      <c r="F59">
        <v>30.2</v>
      </c>
      <c r="G59">
        <v>0.39</v>
      </c>
      <c r="H59">
        <v>0.15</v>
      </c>
      <c r="I59">
        <v>-0.3</v>
      </c>
      <c r="J59">
        <v>-0.13</v>
      </c>
      <c r="K59">
        <v>1</v>
      </c>
      <c r="L59">
        <v>0.83</v>
      </c>
      <c r="M59">
        <v>-0.24</v>
      </c>
      <c r="N59">
        <v>0.95</v>
      </c>
      <c r="O59">
        <v>0.27</v>
      </c>
      <c r="U59" t="s">
        <v>94</v>
      </c>
      <c r="V59" t="s">
        <v>191</v>
      </c>
    </row>
    <row r="60" spans="1:22" x14ac:dyDescent="0.35">
      <c r="A60" t="s">
        <v>244</v>
      </c>
      <c r="B60" t="s">
        <v>94</v>
      </c>
      <c r="C60" t="str">
        <f t="shared" si="0"/>
        <v>SF</v>
      </c>
      <c r="D60" t="s">
        <v>95</v>
      </c>
      <c r="E60">
        <v>58</v>
      </c>
      <c r="F60">
        <v>33.200000000000003</v>
      </c>
      <c r="G60">
        <v>0.54</v>
      </c>
      <c r="H60">
        <v>1.1000000000000001</v>
      </c>
      <c r="I60">
        <v>0.09</v>
      </c>
      <c r="J60">
        <v>1.01</v>
      </c>
      <c r="K60">
        <v>0.53</v>
      </c>
      <c r="L60">
        <v>0.68</v>
      </c>
      <c r="M60">
        <v>-0.49</v>
      </c>
      <c r="N60">
        <v>-0.32</v>
      </c>
      <c r="O60">
        <v>-0.36</v>
      </c>
      <c r="U60" t="s">
        <v>105</v>
      </c>
      <c r="V60" t="s">
        <v>718</v>
      </c>
    </row>
    <row r="61" spans="1:22" x14ac:dyDescent="0.35">
      <c r="A61" t="s">
        <v>245</v>
      </c>
      <c r="B61" t="s">
        <v>105</v>
      </c>
      <c r="C61" t="str">
        <f t="shared" si="0"/>
        <v>SG, SF</v>
      </c>
      <c r="D61" t="s">
        <v>61</v>
      </c>
      <c r="E61">
        <v>55</v>
      </c>
      <c r="F61">
        <v>27.8</v>
      </c>
      <c r="G61">
        <v>1.03</v>
      </c>
      <c r="H61">
        <v>0.97</v>
      </c>
      <c r="I61">
        <v>0.82</v>
      </c>
      <c r="J61">
        <v>0.44</v>
      </c>
      <c r="K61">
        <v>-0.51</v>
      </c>
      <c r="L61">
        <v>-0.42</v>
      </c>
      <c r="M61">
        <v>0.66</v>
      </c>
      <c r="N61">
        <v>-0.34</v>
      </c>
      <c r="O61">
        <v>0.09</v>
      </c>
      <c r="U61" t="s">
        <v>86</v>
      </c>
      <c r="V61" t="s">
        <v>717</v>
      </c>
    </row>
    <row r="62" spans="1:22" x14ac:dyDescent="0.35">
      <c r="A62" t="s">
        <v>246</v>
      </c>
      <c r="B62" t="s">
        <v>109</v>
      </c>
      <c r="C62" t="str">
        <f t="shared" si="0"/>
        <v>SF</v>
      </c>
      <c r="D62" t="s">
        <v>33</v>
      </c>
      <c r="E62">
        <v>69</v>
      </c>
      <c r="F62">
        <v>31.6</v>
      </c>
      <c r="G62">
        <v>0.5</v>
      </c>
      <c r="H62">
        <v>0.41</v>
      </c>
      <c r="I62">
        <v>0.01</v>
      </c>
      <c r="J62">
        <v>-0.36</v>
      </c>
      <c r="K62">
        <v>-0.11</v>
      </c>
      <c r="L62">
        <v>-0.26</v>
      </c>
      <c r="M62">
        <v>1.83</v>
      </c>
      <c r="N62">
        <v>0.46</v>
      </c>
      <c r="O62">
        <v>0.05</v>
      </c>
      <c r="U62" t="s">
        <v>109</v>
      </c>
      <c r="V62" t="s">
        <v>191</v>
      </c>
    </row>
    <row r="63" spans="1:22" x14ac:dyDescent="0.35">
      <c r="A63" t="s">
        <v>2682</v>
      </c>
      <c r="B63" t="s">
        <v>93</v>
      </c>
      <c r="C63" t="str">
        <f t="shared" si="0"/>
        <v>PG, SG</v>
      </c>
      <c r="D63" t="s">
        <v>70</v>
      </c>
      <c r="E63">
        <v>67</v>
      </c>
      <c r="F63">
        <v>28.3</v>
      </c>
      <c r="G63">
        <v>0.15</v>
      </c>
      <c r="H63">
        <v>0.42</v>
      </c>
      <c r="I63">
        <v>-0.86</v>
      </c>
      <c r="J63">
        <v>-0.12</v>
      </c>
      <c r="K63">
        <v>0.67</v>
      </c>
      <c r="L63">
        <v>1.1399999999999999</v>
      </c>
      <c r="M63">
        <v>2.4</v>
      </c>
      <c r="N63">
        <v>-0.49</v>
      </c>
      <c r="O63">
        <v>-0.78</v>
      </c>
      <c r="U63" t="s">
        <v>93</v>
      </c>
      <c r="V63" t="s">
        <v>717</v>
      </c>
    </row>
    <row r="64" spans="1:22" x14ac:dyDescent="0.35">
      <c r="A64" t="s">
        <v>2683</v>
      </c>
      <c r="B64" t="s">
        <v>2632</v>
      </c>
      <c r="C64" t="str">
        <f t="shared" si="0"/>
        <v>C, PF</v>
      </c>
      <c r="D64" t="s">
        <v>45</v>
      </c>
      <c r="E64">
        <v>70</v>
      </c>
      <c r="F64">
        <v>26.1</v>
      </c>
      <c r="G64">
        <v>1.71</v>
      </c>
      <c r="H64">
        <v>-0.12</v>
      </c>
      <c r="I64">
        <v>-1.1200000000000001</v>
      </c>
      <c r="J64">
        <v>-0.47</v>
      </c>
      <c r="K64">
        <v>0.89</v>
      </c>
      <c r="L64">
        <v>-0.45</v>
      </c>
      <c r="M64">
        <v>-0.59</v>
      </c>
      <c r="N64">
        <v>1.95</v>
      </c>
      <c r="O64">
        <v>0.71</v>
      </c>
      <c r="U64" t="s">
        <v>2632</v>
      </c>
      <c r="V64" t="s">
        <v>716</v>
      </c>
    </row>
    <row r="65" spans="1:22" x14ac:dyDescent="0.35">
      <c r="A65" t="s">
        <v>2684</v>
      </c>
      <c r="B65" t="s">
        <v>89</v>
      </c>
      <c r="C65" t="str">
        <f t="shared" si="0"/>
        <v>SG, PG</v>
      </c>
      <c r="D65" t="s">
        <v>68</v>
      </c>
      <c r="E65">
        <v>70</v>
      </c>
      <c r="F65">
        <v>34.9</v>
      </c>
      <c r="G65">
        <v>0.59</v>
      </c>
      <c r="H65">
        <v>1.72</v>
      </c>
      <c r="I65">
        <v>0.32</v>
      </c>
      <c r="J65">
        <v>1.5</v>
      </c>
      <c r="K65">
        <v>-0.5</v>
      </c>
      <c r="L65">
        <v>0.68</v>
      </c>
      <c r="M65">
        <v>0.51</v>
      </c>
      <c r="N65">
        <v>-1.02</v>
      </c>
      <c r="O65">
        <v>-1.37</v>
      </c>
      <c r="U65" t="s">
        <v>89</v>
      </c>
      <c r="V65" t="s">
        <v>712</v>
      </c>
    </row>
    <row r="66" spans="1:22" x14ac:dyDescent="0.35">
      <c r="A66" t="s">
        <v>2685</v>
      </c>
      <c r="B66" t="s">
        <v>86</v>
      </c>
      <c r="C66" t="str">
        <f t="shared" si="0"/>
        <v>PG, SG</v>
      </c>
      <c r="D66" t="s">
        <v>39</v>
      </c>
      <c r="E66">
        <v>63</v>
      </c>
      <c r="F66">
        <v>31.4</v>
      </c>
      <c r="G66">
        <v>7.0000000000000007E-2</v>
      </c>
      <c r="H66">
        <v>-0.3</v>
      </c>
      <c r="I66">
        <v>0.33</v>
      </c>
      <c r="J66">
        <v>0.59</v>
      </c>
      <c r="K66">
        <v>-0.18</v>
      </c>
      <c r="L66">
        <v>1.45</v>
      </c>
      <c r="M66">
        <v>1.44</v>
      </c>
      <c r="N66">
        <v>0.51</v>
      </c>
      <c r="O66">
        <v>-1.54</v>
      </c>
      <c r="U66" t="s">
        <v>106</v>
      </c>
      <c r="V66" t="s">
        <v>730</v>
      </c>
    </row>
    <row r="67" spans="1:22" x14ac:dyDescent="0.35">
      <c r="A67" t="s">
        <v>2686</v>
      </c>
      <c r="B67" t="s">
        <v>92</v>
      </c>
      <c r="C67" t="str">
        <f t="shared" ref="C67:C130" si="1">VLOOKUP($B67, $U$1:$V$2000, 2, FALSE)</f>
        <v>SG, SF</v>
      </c>
      <c r="D67" t="s">
        <v>45</v>
      </c>
      <c r="E67">
        <v>70</v>
      </c>
      <c r="F67">
        <v>34.4</v>
      </c>
      <c r="G67">
        <v>0.71</v>
      </c>
      <c r="H67">
        <v>-0.57999999999999996</v>
      </c>
      <c r="I67">
        <v>1.01</v>
      </c>
      <c r="J67">
        <v>1.25</v>
      </c>
      <c r="K67">
        <v>0.76</v>
      </c>
      <c r="L67">
        <v>-0.22</v>
      </c>
      <c r="M67">
        <v>0.76</v>
      </c>
      <c r="N67">
        <v>-0.28999999999999998</v>
      </c>
      <c r="O67">
        <v>-1.02</v>
      </c>
      <c r="U67" t="s">
        <v>92</v>
      </c>
      <c r="V67" t="s">
        <v>718</v>
      </c>
    </row>
    <row r="68" spans="1:22" x14ac:dyDescent="0.35">
      <c r="A68" t="s">
        <v>2687</v>
      </c>
      <c r="B68" t="s">
        <v>82</v>
      </c>
      <c r="C68" t="str">
        <f t="shared" si="1"/>
        <v>PG</v>
      </c>
      <c r="D68" t="s">
        <v>83</v>
      </c>
      <c r="E68">
        <v>65</v>
      </c>
      <c r="F68">
        <v>33.6</v>
      </c>
      <c r="G68">
        <v>0.83</v>
      </c>
      <c r="H68">
        <v>-1.6</v>
      </c>
      <c r="I68">
        <v>-0.41</v>
      </c>
      <c r="J68">
        <v>1.44</v>
      </c>
      <c r="K68">
        <v>-0.27</v>
      </c>
      <c r="L68">
        <v>2.76</v>
      </c>
      <c r="M68">
        <v>1.66</v>
      </c>
      <c r="N68">
        <v>0</v>
      </c>
      <c r="O68">
        <v>-2.02</v>
      </c>
      <c r="U68" t="s">
        <v>82</v>
      </c>
      <c r="V68" t="s">
        <v>22</v>
      </c>
    </row>
    <row r="69" spans="1:22" x14ac:dyDescent="0.35">
      <c r="A69" t="s">
        <v>2688</v>
      </c>
      <c r="B69" t="s">
        <v>111</v>
      </c>
      <c r="C69" t="str">
        <f t="shared" si="1"/>
        <v>C</v>
      </c>
      <c r="D69" t="s">
        <v>29</v>
      </c>
      <c r="E69">
        <v>59</v>
      </c>
      <c r="F69">
        <v>29.7</v>
      </c>
      <c r="G69">
        <v>3.16</v>
      </c>
      <c r="H69">
        <v>-2.94</v>
      </c>
      <c r="I69">
        <v>-1.75</v>
      </c>
      <c r="J69">
        <v>-0.18</v>
      </c>
      <c r="K69">
        <v>2.44</v>
      </c>
      <c r="L69">
        <v>-0.63</v>
      </c>
      <c r="M69">
        <v>-0.17</v>
      </c>
      <c r="N69">
        <v>2.5</v>
      </c>
      <c r="O69">
        <v>-0.11</v>
      </c>
      <c r="U69" t="s">
        <v>111</v>
      </c>
      <c r="V69" t="s">
        <v>17</v>
      </c>
    </row>
    <row r="70" spans="1:22" x14ac:dyDescent="0.35">
      <c r="A70" t="s">
        <v>2689</v>
      </c>
      <c r="B70" t="s">
        <v>99</v>
      </c>
      <c r="C70" t="str">
        <f t="shared" si="1"/>
        <v>SG</v>
      </c>
      <c r="D70" t="s">
        <v>83</v>
      </c>
      <c r="E70">
        <v>70</v>
      </c>
      <c r="F70">
        <v>29.6</v>
      </c>
      <c r="G70">
        <v>-0.08</v>
      </c>
      <c r="H70">
        <v>0.51</v>
      </c>
      <c r="I70">
        <v>2.58</v>
      </c>
      <c r="J70">
        <v>0.96</v>
      </c>
      <c r="K70">
        <v>-0.18</v>
      </c>
      <c r="L70">
        <v>0.18</v>
      </c>
      <c r="M70">
        <v>-0.12</v>
      </c>
      <c r="N70">
        <v>-0.83</v>
      </c>
      <c r="O70">
        <v>-0.72</v>
      </c>
      <c r="U70" t="s">
        <v>99</v>
      </c>
      <c r="V70" t="s">
        <v>100</v>
      </c>
    </row>
    <row r="71" spans="1:22" x14ac:dyDescent="0.35">
      <c r="A71" t="s">
        <v>2690</v>
      </c>
      <c r="B71" t="s">
        <v>107</v>
      </c>
      <c r="C71" t="str">
        <f t="shared" si="1"/>
        <v>PF</v>
      </c>
      <c r="D71" t="s">
        <v>55</v>
      </c>
      <c r="E71">
        <v>50</v>
      </c>
      <c r="F71">
        <v>32.5</v>
      </c>
      <c r="G71">
        <v>-0.78</v>
      </c>
      <c r="H71">
        <v>1.1000000000000001</v>
      </c>
      <c r="I71">
        <v>1.02</v>
      </c>
      <c r="J71">
        <v>0.73</v>
      </c>
      <c r="K71">
        <v>1</v>
      </c>
      <c r="L71">
        <v>-0.5</v>
      </c>
      <c r="M71">
        <v>0.02</v>
      </c>
      <c r="N71">
        <v>0.02</v>
      </c>
      <c r="O71">
        <v>-0.36</v>
      </c>
      <c r="U71" t="s">
        <v>107</v>
      </c>
      <c r="V71" t="s">
        <v>114</v>
      </c>
    </row>
    <row r="72" spans="1:22" x14ac:dyDescent="0.35">
      <c r="A72" t="s">
        <v>2691</v>
      </c>
      <c r="B72" t="s">
        <v>2616</v>
      </c>
      <c r="C72" t="str">
        <f t="shared" si="1"/>
        <v>C</v>
      </c>
      <c r="D72" t="s">
        <v>83</v>
      </c>
      <c r="E72">
        <v>60</v>
      </c>
      <c r="F72">
        <v>22.4</v>
      </c>
      <c r="G72">
        <v>2.61</v>
      </c>
      <c r="H72">
        <v>-1.1000000000000001</v>
      </c>
      <c r="I72">
        <v>-1.68</v>
      </c>
      <c r="J72">
        <v>-0.4</v>
      </c>
      <c r="K72">
        <v>1.69</v>
      </c>
      <c r="L72">
        <v>-0.98</v>
      </c>
      <c r="M72">
        <v>-1.59</v>
      </c>
      <c r="N72">
        <v>3.19</v>
      </c>
      <c r="O72">
        <v>0.49</v>
      </c>
      <c r="U72" t="s">
        <v>2616</v>
      </c>
      <c r="V72" t="s">
        <v>17</v>
      </c>
    </row>
    <row r="73" spans="1:22" x14ac:dyDescent="0.35">
      <c r="A73" t="s">
        <v>2692</v>
      </c>
      <c r="B73" t="s">
        <v>117</v>
      </c>
      <c r="C73" t="str">
        <f t="shared" si="1"/>
        <v>C</v>
      </c>
      <c r="D73" t="s">
        <v>37</v>
      </c>
      <c r="E73">
        <v>70</v>
      </c>
      <c r="F73">
        <v>26.4</v>
      </c>
      <c r="G73">
        <v>3.04</v>
      </c>
      <c r="H73">
        <v>-1.81</v>
      </c>
      <c r="I73">
        <v>-1.74</v>
      </c>
      <c r="J73">
        <v>-0.31</v>
      </c>
      <c r="K73">
        <v>1.98</v>
      </c>
      <c r="L73">
        <v>-0.62</v>
      </c>
      <c r="M73">
        <v>-0.98</v>
      </c>
      <c r="N73">
        <v>2.21</v>
      </c>
      <c r="O73">
        <v>0.41</v>
      </c>
      <c r="U73" t="s">
        <v>117</v>
      </c>
      <c r="V73" t="s">
        <v>17</v>
      </c>
    </row>
    <row r="74" spans="1:22" x14ac:dyDescent="0.35">
      <c r="A74" t="s">
        <v>2693</v>
      </c>
      <c r="B74" t="s">
        <v>103</v>
      </c>
      <c r="C74" t="str">
        <f t="shared" si="1"/>
        <v>PG, SG</v>
      </c>
      <c r="D74" t="s">
        <v>75</v>
      </c>
      <c r="E74">
        <v>62</v>
      </c>
      <c r="F74">
        <v>30.8</v>
      </c>
      <c r="G74">
        <v>-0.5</v>
      </c>
      <c r="H74">
        <v>1.93</v>
      </c>
      <c r="I74">
        <v>0.09</v>
      </c>
      <c r="J74">
        <v>0.47</v>
      </c>
      <c r="K74">
        <v>0.04</v>
      </c>
      <c r="L74">
        <v>2.5499999999999998</v>
      </c>
      <c r="M74">
        <v>-0.73</v>
      </c>
      <c r="N74">
        <v>-0.8</v>
      </c>
      <c r="O74">
        <v>-0.98</v>
      </c>
      <c r="U74" t="s">
        <v>103</v>
      </c>
      <c r="V74" t="s">
        <v>717</v>
      </c>
    </row>
    <row r="75" spans="1:22" x14ac:dyDescent="0.35">
      <c r="A75" t="s">
        <v>2694</v>
      </c>
      <c r="B75" t="s">
        <v>122</v>
      </c>
      <c r="C75" t="str">
        <f t="shared" si="1"/>
        <v>SG, SF</v>
      </c>
      <c r="D75" t="s">
        <v>43</v>
      </c>
      <c r="E75">
        <v>70</v>
      </c>
      <c r="F75">
        <v>30.2</v>
      </c>
      <c r="G75">
        <v>0.24</v>
      </c>
      <c r="H75">
        <v>0.56000000000000005</v>
      </c>
      <c r="I75">
        <v>2.65</v>
      </c>
      <c r="J75">
        <v>0.1</v>
      </c>
      <c r="K75">
        <v>-0.66</v>
      </c>
      <c r="L75">
        <v>-0.43</v>
      </c>
      <c r="M75">
        <v>-0.61</v>
      </c>
      <c r="N75">
        <v>-0.53</v>
      </c>
      <c r="O75">
        <v>0.75</v>
      </c>
      <c r="U75" t="s">
        <v>122</v>
      </c>
      <c r="V75" t="s">
        <v>718</v>
      </c>
    </row>
    <row r="76" spans="1:22" x14ac:dyDescent="0.35">
      <c r="A76" t="s">
        <v>2695</v>
      </c>
      <c r="B76" t="s">
        <v>85</v>
      </c>
      <c r="C76" t="str">
        <f t="shared" si="1"/>
        <v>PG</v>
      </c>
      <c r="D76" t="s">
        <v>80</v>
      </c>
      <c r="E76">
        <v>68</v>
      </c>
      <c r="F76">
        <v>33.1</v>
      </c>
      <c r="G76">
        <v>0.56000000000000005</v>
      </c>
      <c r="H76">
        <v>0.25</v>
      </c>
      <c r="I76">
        <v>-0.25</v>
      </c>
      <c r="J76">
        <v>1.04</v>
      </c>
      <c r="K76">
        <v>-0.26</v>
      </c>
      <c r="L76">
        <v>3.07</v>
      </c>
      <c r="M76">
        <v>0.49</v>
      </c>
      <c r="N76">
        <v>-0.49</v>
      </c>
      <c r="O76">
        <v>-2.4300000000000002</v>
      </c>
      <c r="U76" t="s">
        <v>85</v>
      </c>
      <c r="V76" t="s">
        <v>22</v>
      </c>
    </row>
    <row r="77" spans="1:22" x14ac:dyDescent="0.35">
      <c r="A77" t="s">
        <v>2696</v>
      </c>
      <c r="B77" t="s">
        <v>137</v>
      </c>
      <c r="C77" t="str">
        <f t="shared" si="1"/>
        <v>SF</v>
      </c>
      <c r="D77" t="s">
        <v>64</v>
      </c>
      <c r="E77">
        <v>64</v>
      </c>
      <c r="F77">
        <v>30.1</v>
      </c>
      <c r="G77">
        <v>-0.59</v>
      </c>
      <c r="H77">
        <v>-0.12</v>
      </c>
      <c r="I77">
        <v>0.67</v>
      </c>
      <c r="J77">
        <v>0.12</v>
      </c>
      <c r="K77">
        <v>0.85</v>
      </c>
      <c r="L77">
        <v>-0.53</v>
      </c>
      <c r="M77">
        <v>-7.0000000000000007E-2</v>
      </c>
      <c r="N77">
        <v>1.63</v>
      </c>
      <c r="O77">
        <v>-0.01</v>
      </c>
      <c r="U77" t="s">
        <v>137</v>
      </c>
      <c r="V77" t="s">
        <v>191</v>
      </c>
    </row>
    <row r="78" spans="1:22" x14ac:dyDescent="0.35">
      <c r="A78" t="s">
        <v>247</v>
      </c>
      <c r="B78" t="s">
        <v>112</v>
      </c>
      <c r="C78" t="str">
        <f t="shared" si="1"/>
        <v>PF</v>
      </c>
      <c r="D78" t="s">
        <v>68</v>
      </c>
      <c r="E78">
        <v>54</v>
      </c>
      <c r="F78">
        <v>29.5</v>
      </c>
      <c r="G78">
        <v>-0.11</v>
      </c>
      <c r="H78">
        <v>1.44</v>
      </c>
      <c r="I78">
        <v>0.96</v>
      </c>
      <c r="J78">
        <v>0.47</v>
      </c>
      <c r="K78">
        <v>1.27</v>
      </c>
      <c r="L78">
        <v>0.11</v>
      </c>
      <c r="M78">
        <v>-0.95</v>
      </c>
      <c r="N78">
        <v>-0.53</v>
      </c>
      <c r="O78">
        <v>-0.83</v>
      </c>
      <c r="U78" t="s">
        <v>112</v>
      </c>
      <c r="V78" t="s">
        <v>114</v>
      </c>
    </row>
    <row r="79" spans="1:22" x14ac:dyDescent="0.35">
      <c r="A79" t="s">
        <v>2697</v>
      </c>
      <c r="B79" t="s">
        <v>119</v>
      </c>
      <c r="C79" t="str">
        <f t="shared" si="1"/>
        <v xml:space="preserve"> SF, PF</v>
      </c>
      <c r="D79" t="s">
        <v>27</v>
      </c>
      <c r="E79">
        <v>64</v>
      </c>
      <c r="F79">
        <v>26.4</v>
      </c>
      <c r="G79">
        <v>0.68</v>
      </c>
      <c r="H79">
        <v>0.64</v>
      </c>
      <c r="I79">
        <v>0.6</v>
      </c>
      <c r="J79">
        <v>0.3</v>
      </c>
      <c r="K79">
        <v>0.81</v>
      </c>
      <c r="L79">
        <v>-0.76</v>
      </c>
      <c r="M79">
        <v>-0.28999999999999998</v>
      </c>
      <c r="N79">
        <v>-0.22</v>
      </c>
      <c r="O79">
        <v>0.04</v>
      </c>
      <c r="U79" t="s">
        <v>119</v>
      </c>
      <c r="V79" t="s">
        <v>720</v>
      </c>
    </row>
    <row r="80" spans="1:22" x14ac:dyDescent="0.35">
      <c r="A80" t="s">
        <v>2698</v>
      </c>
      <c r="B80" t="s">
        <v>106</v>
      </c>
      <c r="C80" t="str">
        <f t="shared" si="1"/>
        <v xml:space="preserve"> C</v>
      </c>
      <c r="D80" t="s">
        <v>55</v>
      </c>
      <c r="E80">
        <v>67</v>
      </c>
      <c r="F80">
        <v>32.6</v>
      </c>
      <c r="G80">
        <v>1.1200000000000001</v>
      </c>
      <c r="H80">
        <v>-0.53</v>
      </c>
      <c r="I80">
        <v>-1.52</v>
      </c>
      <c r="J80">
        <v>-0.12</v>
      </c>
      <c r="K80">
        <v>2.08</v>
      </c>
      <c r="L80">
        <v>-0.66</v>
      </c>
      <c r="M80">
        <v>-0.05</v>
      </c>
      <c r="N80">
        <v>1.63</v>
      </c>
      <c r="O80">
        <v>-0.27</v>
      </c>
      <c r="U80" t="s">
        <v>110</v>
      </c>
      <c r="V80" t="s">
        <v>22</v>
      </c>
    </row>
    <row r="81" spans="1:22" x14ac:dyDescent="0.35">
      <c r="A81" t="s">
        <v>2699</v>
      </c>
      <c r="B81" t="s">
        <v>110</v>
      </c>
      <c r="C81" t="str">
        <f t="shared" si="1"/>
        <v>PG</v>
      </c>
      <c r="D81" t="s">
        <v>79</v>
      </c>
      <c r="E81">
        <v>62</v>
      </c>
      <c r="F81">
        <v>29</v>
      </c>
      <c r="G81">
        <v>0.49</v>
      </c>
      <c r="H81">
        <v>0.48</v>
      </c>
      <c r="I81">
        <v>-0.32</v>
      </c>
      <c r="J81">
        <v>0.37</v>
      </c>
      <c r="K81">
        <v>0.02</v>
      </c>
      <c r="L81">
        <v>1.48</v>
      </c>
      <c r="M81">
        <v>0.49</v>
      </c>
      <c r="N81">
        <v>-0.28999999999999998</v>
      </c>
      <c r="O81">
        <v>-1.08</v>
      </c>
      <c r="U81" t="s">
        <v>132</v>
      </c>
      <c r="V81" t="s">
        <v>114</v>
      </c>
    </row>
    <row r="82" spans="1:22" x14ac:dyDescent="0.35">
      <c r="A82" t="s">
        <v>248</v>
      </c>
      <c r="B82" t="s">
        <v>132</v>
      </c>
      <c r="C82" t="str">
        <f t="shared" si="1"/>
        <v>PF</v>
      </c>
      <c r="D82" t="s">
        <v>31</v>
      </c>
      <c r="E82">
        <v>70</v>
      </c>
      <c r="F82">
        <v>27.1</v>
      </c>
      <c r="G82">
        <v>0.63</v>
      </c>
      <c r="H82">
        <v>0.38</v>
      </c>
      <c r="I82">
        <v>0.33</v>
      </c>
      <c r="J82">
        <v>-0.43</v>
      </c>
      <c r="K82">
        <v>0.35</v>
      </c>
      <c r="L82">
        <v>-0.6</v>
      </c>
      <c r="M82">
        <v>-1.44</v>
      </c>
      <c r="N82">
        <v>1.65</v>
      </c>
      <c r="O82">
        <v>0.75</v>
      </c>
      <c r="U82" t="s">
        <v>121</v>
      </c>
      <c r="V82" t="s">
        <v>719</v>
      </c>
    </row>
    <row r="83" spans="1:22" x14ac:dyDescent="0.35">
      <c r="A83" t="s">
        <v>249</v>
      </c>
      <c r="B83" t="s">
        <v>121</v>
      </c>
      <c r="C83" t="str">
        <f t="shared" si="1"/>
        <v xml:space="preserve"> PF, SF</v>
      </c>
      <c r="D83" t="s">
        <v>20</v>
      </c>
      <c r="E83">
        <v>64</v>
      </c>
      <c r="F83">
        <v>31.6</v>
      </c>
      <c r="G83">
        <v>-0.42</v>
      </c>
      <c r="H83">
        <v>-0.02</v>
      </c>
      <c r="I83">
        <v>0.46</v>
      </c>
      <c r="J83">
        <v>0.65</v>
      </c>
      <c r="K83">
        <v>0.22</v>
      </c>
      <c r="L83">
        <v>-0.63</v>
      </c>
      <c r="M83">
        <v>0.78</v>
      </c>
      <c r="N83">
        <v>0.56000000000000005</v>
      </c>
      <c r="O83">
        <v>0.01</v>
      </c>
      <c r="U83" t="s">
        <v>2619</v>
      </c>
      <c r="V83" t="s">
        <v>22</v>
      </c>
    </row>
    <row r="84" spans="1:22" x14ac:dyDescent="0.35">
      <c r="A84" t="s">
        <v>2700</v>
      </c>
      <c r="B84" t="s">
        <v>2619</v>
      </c>
      <c r="C84" t="str">
        <f t="shared" si="1"/>
        <v>PG</v>
      </c>
      <c r="D84" t="s">
        <v>45</v>
      </c>
      <c r="E84">
        <v>48</v>
      </c>
      <c r="F84">
        <v>29.2</v>
      </c>
      <c r="G84">
        <v>-1.1599999999999999</v>
      </c>
      <c r="H84">
        <v>1.55</v>
      </c>
      <c r="I84">
        <v>1.47</v>
      </c>
      <c r="J84">
        <v>0.73</v>
      </c>
      <c r="K84">
        <v>-0.56999999999999995</v>
      </c>
      <c r="L84">
        <v>0.68</v>
      </c>
      <c r="M84">
        <v>-0.27</v>
      </c>
      <c r="N84">
        <v>-0.39</v>
      </c>
      <c r="O84">
        <v>-0.49</v>
      </c>
      <c r="U84" t="s">
        <v>98</v>
      </c>
      <c r="V84" t="s">
        <v>22</v>
      </c>
    </row>
    <row r="85" spans="1:22" x14ac:dyDescent="0.35">
      <c r="A85" t="s">
        <v>250</v>
      </c>
      <c r="B85" t="s">
        <v>98</v>
      </c>
      <c r="C85" t="str">
        <f t="shared" si="1"/>
        <v>PG</v>
      </c>
      <c r="D85" t="s">
        <v>79</v>
      </c>
      <c r="E85">
        <v>67</v>
      </c>
      <c r="F85">
        <v>33.1</v>
      </c>
      <c r="G85">
        <v>-1.43</v>
      </c>
      <c r="H85">
        <v>-1.1000000000000001</v>
      </c>
      <c r="I85">
        <v>0.98</v>
      </c>
      <c r="J85">
        <v>-0.17</v>
      </c>
      <c r="K85">
        <v>0.62</v>
      </c>
      <c r="L85">
        <v>2.59</v>
      </c>
      <c r="M85">
        <v>1.56</v>
      </c>
      <c r="N85">
        <v>0.22</v>
      </c>
      <c r="O85">
        <v>-1.82</v>
      </c>
      <c r="U85" t="s">
        <v>120</v>
      </c>
      <c r="V85" t="s">
        <v>712</v>
      </c>
    </row>
    <row r="86" spans="1:22" x14ac:dyDescent="0.35">
      <c r="A86" t="s">
        <v>251</v>
      </c>
      <c r="B86" t="s">
        <v>120</v>
      </c>
      <c r="C86" t="str">
        <f t="shared" si="1"/>
        <v>SG, PG</v>
      </c>
      <c r="D86" t="s">
        <v>45</v>
      </c>
      <c r="E86">
        <v>67</v>
      </c>
      <c r="F86">
        <v>32.1</v>
      </c>
      <c r="G86">
        <v>-2.1800000000000002</v>
      </c>
      <c r="H86">
        <v>0.71</v>
      </c>
      <c r="I86">
        <v>0.91</v>
      </c>
      <c r="J86">
        <v>-0.01</v>
      </c>
      <c r="K86">
        <v>-0.4</v>
      </c>
      <c r="L86">
        <v>1.18</v>
      </c>
      <c r="M86">
        <v>1.71</v>
      </c>
      <c r="N86">
        <v>-7.0000000000000007E-2</v>
      </c>
      <c r="O86">
        <v>-0.41</v>
      </c>
      <c r="U86" t="s">
        <v>2621</v>
      </c>
      <c r="V86" t="s">
        <v>714</v>
      </c>
    </row>
    <row r="87" spans="1:22" x14ac:dyDescent="0.35">
      <c r="A87" t="s">
        <v>2701</v>
      </c>
      <c r="B87" t="s">
        <v>2621</v>
      </c>
      <c r="C87" t="str">
        <f t="shared" si="1"/>
        <v>SF, PF</v>
      </c>
      <c r="D87" t="s">
        <v>57</v>
      </c>
      <c r="E87">
        <v>64</v>
      </c>
      <c r="F87">
        <v>32.9</v>
      </c>
      <c r="G87">
        <v>-0.25</v>
      </c>
      <c r="H87">
        <v>2.5299999999999998</v>
      </c>
      <c r="I87">
        <v>1.69</v>
      </c>
      <c r="J87">
        <v>1.08</v>
      </c>
      <c r="K87">
        <v>-0.28000000000000003</v>
      </c>
      <c r="L87">
        <v>-0.23</v>
      </c>
      <c r="M87">
        <v>-0.98</v>
      </c>
      <c r="N87">
        <v>-1.05</v>
      </c>
      <c r="O87">
        <v>-1.1100000000000001</v>
      </c>
      <c r="U87" t="s">
        <v>126</v>
      </c>
      <c r="V87" t="s">
        <v>712</v>
      </c>
    </row>
    <row r="88" spans="1:22" x14ac:dyDescent="0.35">
      <c r="A88" t="s">
        <v>252</v>
      </c>
      <c r="B88" t="s">
        <v>126</v>
      </c>
      <c r="C88" t="str">
        <f t="shared" si="1"/>
        <v>SG, PG</v>
      </c>
      <c r="D88" t="s">
        <v>127</v>
      </c>
      <c r="E88">
        <v>68</v>
      </c>
      <c r="F88">
        <v>27.8</v>
      </c>
      <c r="G88">
        <v>0.21</v>
      </c>
      <c r="H88">
        <v>0.09</v>
      </c>
      <c r="I88">
        <v>-0.73</v>
      </c>
      <c r="J88">
        <v>-0.62</v>
      </c>
      <c r="K88">
        <v>0.15</v>
      </c>
      <c r="L88">
        <v>0.92</v>
      </c>
      <c r="M88">
        <v>1.52</v>
      </c>
      <c r="N88">
        <v>-0.27</v>
      </c>
      <c r="O88">
        <v>0.14000000000000001</v>
      </c>
      <c r="U88" t="s">
        <v>128</v>
      </c>
      <c r="V88" t="s">
        <v>191</v>
      </c>
    </row>
    <row r="89" spans="1:22" x14ac:dyDescent="0.35">
      <c r="A89" t="s">
        <v>253</v>
      </c>
      <c r="B89" t="s">
        <v>128</v>
      </c>
      <c r="C89" t="str">
        <f t="shared" si="1"/>
        <v>SF</v>
      </c>
      <c r="D89" t="s">
        <v>61</v>
      </c>
      <c r="E89">
        <v>70</v>
      </c>
      <c r="F89">
        <v>30.8</v>
      </c>
      <c r="G89">
        <v>0.25</v>
      </c>
      <c r="H89">
        <v>-0.52</v>
      </c>
      <c r="I89">
        <v>-0.09</v>
      </c>
      <c r="J89">
        <v>-0.28999999999999998</v>
      </c>
      <c r="K89">
        <v>0.24</v>
      </c>
      <c r="L89">
        <v>-0.45</v>
      </c>
      <c r="M89">
        <v>1.59</v>
      </c>
      <c r="N89">
        <v>0.51</v>
      </c>
      <c r="O89">
        <v>0.15</v>
      </c>
      <c r="U89" t="s">
        <v>131</v>
      </c>
      <c r="V89" t="s">
        <v>17</v>
      </c>
    </row>
    <row r="90" spans="1:22" x14ac:dyDescent="0.35">
      <c r="A90" t="s">
        <v>254</v>
      </c>
      <c r="B90" t="s">
        <v>131</v>
      </c>
      <c r="C90" t="str">
        <f t="shared" si="1"/>
        <v>C</v>
      </c>
      <c r="D90" t="s">
        <v>102</v>
      </c>
      <c r="E90">
        <v>65</v>
      </c>
      <c r="F90">
        <v>23</v>
      </c>
      <c r="G90">
        <v>1.24</v>
      </c>
      <c r="H90">
        <v>-0.62</v>
      </c>
      <c r="I90">
        <v>-1.75</v>
      </c>
      <c r="J90">
        <v>-0.89</v>
      </c>
      <c r="K90">
        <v>0.45</v>
      </c>
      <c r="L90">
        <v>-0.8</v>
      </c>
      <c r="M90">
        <v>0.71</v>
      </c>
      <c r="N90">
        <v>2.75</v>
      </c>
      <c r="O90">
        <v>0.27</v>
      </c>
      <c r="U90" t="s">
        <v>136</v>
      </c>
      <c r="V90" t="s">
        <v>714</v>
      </c>
    </row>
    <row r="91" spans="1:22" x14ac:dyDescent="0.35">
      <c r="A91" t="s">
        <v>255</v>
      </c>
      <c r="B91" t="s">
        <v>136</v>
      </c>
      <c r="C91" t="str">
        <f t="shared" si="1"/>
        <v>SF, PF</v>
      </c>
      <c r="D91" t="s">
        <v>127</v>
      </c>
      <c r="E91">
        <v>70</v>
      </c>
      <c r="F91">
        <v>30.4</v>
      </c>
      <c r="G91">
        <v>0.33</v>
      </c>
      <c r="H91">
        <v>-0.21</v>
      </c>
      <c r="I91">
        <v>0.2</v>
      </c>
      <c r="J91">
        <v>0.15</v>
      </c>
      <c r="K91">
        <v>-0.15</v>
      </c>
      <c r="L91">
        <v>-0.61</v>
      </c>
      <c r="M91">
        <v>-0.22</v>
      </c>
      <c r="N91">
        <v>1.17</v>
      </c>
      <c r="O91">
        <v>0.52</v>
      </c>
      <c r="U91" t="s">
        <v>135</v>
      </c>
      <c r="V91" t="s">
        <v>100</v>
      </c>
    </row>
    <row r="92" spans="1:22" x14ac:dyDescent="0.35">
      <c r="A92" t="s">
        <v>256</v>
      </c>
      <c r="B92" t="s">
        <v>135</v>
      </c>
      <c r="C92" t="str">
        <f t="shared" si="1"/>
        <v>SG</v>
      </c>
      <c r="D92" t="s">
        <v>79</v>
      </c>
      <c r="E92">
        <v>64</v>
      </c>
      <c r="F92">
        <v>26.4</v>
      </c>
      <c r="G92">
        <v>-0.04</v>
      </c>
      <c r="H92">
        <v>1.76</v>
      </c>
      <c r="I92">
        <v>1.95</v>
      </c>
      <c r="J92">
        <v>0.44</v>
      </c>
      <c r="K92">
        <v>-0.89</v>
      </c>
      <c r="L92">
        <v>-0.24</v>
      </c>
      <c r="M92">
        <v>-1.44</v>
      </c>
      <c r="N92">
        <v>-0.78</v>
      </c>
      <c r="O92">
        <v>0.36</v>
      </c>
      <c r="U92" t="s">
        <v>2617</v>
      </c>
      <c r="V92" t="s">
        <v>114</v>
      </c>
    </row>
    <row r="93" spans="1:22" x14ac:dyDescent="0.35">
      <c r="A93" t="s">
        <v>2702</v>
      </c>
      <c r="B93" t="s">
        <v>2617</v>
      </c>
      <c r="C93" t="str">
        <f t="shared" si="1"/>
        <v>PF</v>
      </c>
      <c r="D93" t="s">
        <v>20</v>
      </c>
      <c r="E93">
        <v>67</v>
      </c>
      <c r="F93">
        <v>31.2</v>
      </c>
      <c r="G93">
        <v>-0.63</v>
      </c>
      <c r="H93">
        <v>-0.35</v>
      </c>
      <c r="I93">
        <v>-0.77</v>
      </c>
      <c r="J93">
        <v>-0.66</v>
      </c>
      <c r="K93">
        <v>0.73</v>
      </c>
      <c r="L93">
        <v>1.99</v>
      </c>
      <c r="M93">
        <v>1.17</v>
      </c>
      <c r="N93">
        <v>0.78</v>
      </c>
      <c r="O93">
        <v>-1.1599999999999999</v>
      </c>
      <c r="U93" t="s">
        <v>116</v>
      </c>
      <c r="V93" t="s">
        <v>22</v>
      </c>
    </row>
    <row r="94" spans="1:22" x14ac:dyDescent="0.35">
      <c r="A94" t="s">
        <v>2703</v>
      </c>
      <c r="B94" t="s">
        <v>116</v>
      </c>
      <c r="C94" t="str">
        <f t="shared" si="1"/>
        <v>PG</v>
      </c>
      <c r="D94" t="s">
        <v>102</v>
      </c>
      <c r="E94">
        <v>67</v>
      </c>
      <c r="F94">
        <v>32.5</v>
      </c>
      <c r="G94">
        <v>-0.55000000000000004</v>
      </c>
      <c r="H94">
        <v>-0.9</v>
      </c>
      <c r="I94">
        <v>-1.1100000000000001</v>
      </c>
      <c r="J94">
        <v>-0.3</v>
      </c>
      <c r="K94">
        <v>0.12</v>
      </c>
      <c r="L94">
        <v>2.9</v>
      </c>
      <c r="M94">
        <v>2.1800000000000002</v>
      </c>
      <c r="N94">
        <v>-0.12</v>
      </c>
      <c r="O94">
        <v>-1.1200000000000001</v>
      </c>
      <c r="U94" t="s">
        <v>140</v>
      </c>
      <c r="V94" t="s">
        <v>724</v>
      </c>
    </row>
    <row r="95" spans="1:22" x14ac:dyDescent="0.35">
      <c r="A95" t="s">
        <v>257</v>
      </c>
      <c r="B95" t="s">
        <v>140</v>
      </c>
      <c r="C95" t="str">
        <f t="shared" si="1"/>
        <v xml:space="preserve"> SF</v>
      </c>
      <c r="D95" t="s">
        <v>55</v>
      </c>
      <c r="E95">
        <v>50</v>
      </c>
      <c r="F95">
        <v>28.4</v>
      </c>
      <c r="G95">
        <v>-0.02</v>
      </c>
      <c r="H95">
        <v>0.09</v>
      </c>
      <c r="I95">
        <v>0.44</v>
      </c>
      <c r="J95">
        <v>0.12</v>
      </c>
      <c r="K95">
        <v>-0.39</v>
      </c>
      <c r="L95">
        <v>-0.22</v>
      </c>
      <c r="M95">
        <v>0.71</v>
      </c>
      <c r="N95">
        <v>-0.12</v>
      </c>
      <c r="O95">
        <v>0.49</v>
      </c>
      <c r="U95" t="s">
        <v>113</v>
      </c>
      <c r="V95" t="s">
        <v>114</v>
      </c>
    </row>
    <row r="96" spans="1:22" x14ac:dyDescent="0.35">
      <c r="A96" t="s">
        <v>2704</v>
      </c>
      <c r="B96" t="s">
        <v>113</v>
      </c>
      <c r="C96" t="str">
        <f t="shared" si="1"/>
        <v>PF</v>
      </c>
      <c r="D96" t="s">
        <v>79</v>
      </c>
      <c r="E96">
        <v>60</v>
      </c>
      <c r="F96">
        <v>31.5</v>
      </c>
      <c r="G96">
        <v>5.27</v>
      </c>
      <c r="H96">
        <v>-4.59</v>
      </c>
      <c r="I96">
        <v>-1.25</v>
      </c>
      <c r="J96">
        <v>2</v>
      </c>
      <c r="K96">
        <v>1.25</v>
      </c>
      <c r="L96">
        <v>0.02</v>
      </c>
      <c r="M96">
        <v>-0.05</v>
      </c>
      <c r="N96">
        <v>0.05</v>
      </c>
      <c r="O96">
        <v>-1.69</v>
      </c>
      <c r="U96" t="s">
        <v>129</v>
      </c>
      <c r="V96" t="s">
        <v>100</v>
      </c>
    </row>
    <row r="97" spans="1:22" x14ac:dyDescent="0.35">
      <c r="A97" t="s">
        <v>258</v>
      </c>
      <c r="B97" t="s">
        <v>129</v>
      </c>
      <c r="C97" t="str">
        <f t="shared" si="1"/>
        <v>SG</v>
      </c>
      <c r="D97" t="s">
        <v>49</v>
      </c>
      <c r="E97">
        <v>67</v>
      </c>
      <c r="F97">
        <v>31.1</v>
      </c>
      <c r="G97">
        <v>-0.35</v>
      </c>
      <c r="H97">
        <v>0.64</v>
      </c>
      <c r="I97">
        <v>1.27</v>
      </c>
      <c r="J97">
        <v>0.68</v>
      </c>
      <c r="K97">
        <v>-0.9</v>
      </c>
      <c r="L97">
        <v>0.38</v>
      </c>
      <c r="M97">
        <v>0.46</v>
      </c>
      <c r="N97">
        <v>-0.8</v>
      </c>
      <c r="O97">
        <v>-0.39</v>
      </c>
      <c r="U97" t="s">
        <v>115</v>
      </c>
      <c r="V97" t="s">
        <v>100</v>
      </c>
    </row>
    <row r="98" spans="1:22" x14ac:dyDescent="0.35">
      <c r="A98" t="s">
        <v>2705</v>
      </c>
      <c r="B98" t="s">
        <v>115</v>
      </c>
      <c r="C98" t="str">
        <f t="shared" si="1"/>
        <v>SG</v>
      </c>
      <c r="D98" t="s">
        <v>75</v>
      </c>
      <c r="E98">
        <v>60</v>
      </c>
      <c r="F98">
        <v>31.7</v>
      </c>
      <c r="G98">
        <v>-1.17</v>
      </c>
      <c r="H98">
        <v>0.79</v>
      </c>
      <c r="I98">
        <v>0.56000000000000005</v>
      </c>
      <c r="J98">
        <v>0.85</v>
      </c>
      <c r="K98">
        <v>0</v>
      </c>
      <c r="L98">
        <v>1.02</v>
      </c>
      <c r="M98">
        <v>1.3</v>
      </c>
      <c r="N98">
        <v>-0.73</v>
      </c>
      <c r="O98">
        <v>-1.66</v>
      </c>
      <c r="U98" t="s">
        <v>150</v>
      </c>
      <c r="V98" t="s">
        <v>114</v>
      </c>
    </row>
    <row r="99" spans="1:22" x14ac:dyDescent="0.35">
      <c r="A99" t="s">
        <v>259</v>
      </c>
      <c r="B99" t="s">
        <v>150</v>
      </c>
      <c r="C99" t="str">
        <f t="shared" si="1"/>
        <v>PF</v>
      </c>
      <c r="D99" t="s">
        <v>52</v>
      </c>
      <c r="E99">
        <v>60</v>
      </c>
      <c r="F99">
        <v>27.1</v>
      </c>
      <c r="G99">
        <v>-0.56999999999999995</v>
      </c>
      <c r="H99">
        <v>0.44</v>
      </c>
      <c r="I99">
        <v>1.93</v>
      </c>
      <c r="J99">
        <v>0.04</v>
      </c>
      <c r="K99">
        <v>-0.36</v>
      </c>
      <c r="L99">
        <v>-0.57999999999999996</v>
      </c>
      <c r="M99">
        <v>-0.71</v>
      </c>
      <c r="N99">
        <v>-0.02</v>
      </c>
      <c r="O99">
        <v>0.71</v>
      </c>
      <c r="U99" t="s">
        <v>139</v>
      </c>
      <c r="V99" t="s">
        <v>711</v>
      </c>
    </row>
    <row r="100" spans="1:22" x14ac:dyDescent="0.35">
      <c r="A100" t="s">
        <v>260</v>
      </c>
      <c r="B100" t="s">
        <v>139</v>
      </c>
      <c r="C100" t="str">
        <f t="shared" si="1"/>
        <v>PF, SF</v>
      </c>
      <c r="D100" t="s">
        <v>52</v>
      </c>
      <c r="E100">
        <v>67</v>
      </c>
      <c r="F100">
        <v>32.4</v>
      </c>
      <c r="G100">
        <v>0.25</v>
      </c>
      <c r="H100">
        <v>0.81</v>
      </c>
      <c r="I100">
        <v>-0.87</v>
      </c>
      <c r="J100">
        <v>0.27</v>
      </c>
      <c r="K100">
        <v>0.93</v>
      </c>
      <c r="L100">
        <v>-0.24</v>
      </c>
      <c r="M100">
        <v>0.28999999999999998</v>
      </c>
      <c r="N100">
        <v>-0.73</v>
      </c>
      <c r="O100">
        <v>0.14000000000000001</v>
      </c>
      <c r="U100" t="s">
        <v>124</v>
      </c>
      <c r="V100" t="s">
        <v>17</v>
      </c>
    </row>
    <row r="101" spans="1:22" x14ac:dyDescent="0.35">
      <c r="A101" t="s">
        <v>2706</v>
      </c>
      <c r="B101" t="s">
        <v>124</v>
      </c>
      <c r="C101" t="str">
        <f t="shared" si="1"/>
        <v>C</v>
      </c>
      <c r="D101" t="s">
        <v>25</v>
      </c>
      <c r="E101">
        <v>68</v>
      </c>
      <c r="F101">
        <v>24.1</v>
      </c>
      <c r="G101">
        <v>2.2200000000000002</v>
      </c>
      <c r="H101">
        <v>-0.46</v>
      </c>
      <c r="I101">
        <v>-1.75</v>
      </c>
      <c r="J101">
        <v>-0.36</v>
      </c>
      <c r="K101">
        <v>1.51</v>
      </c>
      <c r="L101">
        <v>-0.6</v>
      </c>
      <c r="M101">
        <v>-1.56</v>
      </c>
      <c r="N101">
        <v>1.31</v>
      </c>
      <c r="O101">
        <v>0.47</v>
      </c>
      <c r="U101" t="s">
        <v>130</v>
      </c>
      <c r="V101" t="s">
        <v>716</v>
      </c>
    </row>
    <row r="102" spans="1:22" x14ac:dyDescent="0.35">
      <c r="A102" t="s">
        <v>261</v>
      </c>
      <c r="B102" t="s">
        <v>130</v>
      </c>
      <c r="C102" t="str">
        <f t="shared" si="1"/>
        <v>C, PF</v>
      </c>
      <c r="D102" t="s">
        <v>25</v>
      </c>
      <c r="E102">
        <v>62</v>
      </c>
      <c r="F102">
        <v>28.2</v>
      </c>
      <c r="G102">
        <v>1.5</v>
      </c>
      <c r="H102">
        <v>-0.83</v>
      </c>
      <c r="I102">
        <v>-0.24</v>
      </c>
      <c r="J102">
        <v>0.37</v>
      </c>
      <c r="K102">
        <v>1.43</v>
      </c>
      <c r="L102">
        <v>-0.61</v>
      </c>
      <c r="M102">
        <v>-0.98</v>
      </c>
      <c r="N102">
        <v>0.68</v>
      </c>
      <c r="O102">
        <v>-0.54</v>
      </c>
      <c r="U102" t="s">
        <v>123</v>
      </c>
      <c r="V102" t="s">
        <v>22</v>
      </c>
    </row>
    <row r="103" spans="1:22" x14ac:dyDescent="0.35">
      <c r="A103" t="s">
        <v>262</v>
      </c>
      <c r="B103" t="s">
        <v>123</v>
      </c>
      <c r="C103" t="str">
        <f t="shared" si="1"/>
        <v>PG</v>
      </c>
      <c r="D103" t="s">
        <v>57</v>
      </c>
      <c r="E103">
        <v>58</v>
      </c>
      <c r="F103">
        <v>33.799999999999997</v>
      </c>
      <c r="G103">
        <v>-1.21</v>
      </c>
      <c r="H103">
        <v>0.79</v>
      </c>
      <c r="I103">
        <v>0.93</v>
      </c>
      <c r="J103">
        <v>0.64</v>
      </c>
      <c r="K103">
        <v>-0.43</v>
      </c>
      <c r="L103">
        <v>1.48</v>
      </c>
      <c r="M103">
        <v>0.46</v>
      </c>
      <c r="N103">
        <v>-1</v>
      </c>
      <c r="O103">
        <v>-0.92</v>
      </c>
      <c r="U103" t="s">
        <v>125</v>
      </c>
      <c r="V103" t="s">
        <v>718</v>
      </c>
    </row>
    <row r="104" spans="1:22" x14ac:dyDescent="0.35">
      <c r="A104" t="s">
        <v>263</v>
      </c>
      <c r="B104" t="s">
        <v>125</v>
      </c>
      <c r="C104" t="str">
        <f t="shared" si="1"/>
        <v>SG, SF</v>
      </c>
      <c r="D104" t="s">
        <v>31</v>
      </c>
      <c r="E104">
        <v>66</v>
      </c>
      <c r="F104">
        <v>32.299999999999997</v>
      </c>
      <c r="G104">
        <v>-0.55000000000000004</v>
      </c>
      <c r="H104">
        <v>0.43</v>
      </c>
      <c r="I104">
        <v>0.61</v>
      </c>
      <c r="J104">
        <v>0.28999999999999998</v>
      </c>
      <c r="K104">
        <v>-0.59</v>
      </c>
      <c r="L104">
        <v>0.12</v>
      </c>
      <c r="M104">
        <v>0.49</v>
      </c>
      <c r="N104">
        <v>0.71</v>
      </c>
      <c r="O104">
        <v>-0.77</v>
      </c>
      <c r="U104" t="s">
        <v>134</v>
      </c>
      <c r="V104" t="s">
        <v>17</v>
      </c>
    </row>
    <row r="105" spans="1:22" x14ac:dyDescent="0.35">
      <c r="A105" t="s">
        <v>264</v>
      </c>
      <c r="B105" t="s">
        <v>134</v>
      </c>
      <c r="C105" t="str">
        <f t="shared" si="1"/>
        <v>C</v>
      </c>
      <c r="D105" t="s">
        <v>79</v>
      </c>
      <c r="E105">
        <v>70</v>
      </c>
      <c r="F105">
        <v>27.4</v>
      </c>
      <c r="G105">
        <v>2.57</v>
      </c>
      <c r="H105">
        <v>-2.7</v>
      </c>
      <c r="I105">
        <v>-1.75</v>
      </c>
      <c r="J105">
        <v>-0.28999999999999998</v>
      </c>
      <c r="K105">
        <v>1.92</v>
      </c>
      <c r="L105">
        <v>-0.08</v>
      </c>
      <c r="M105">
        <v>-0.2</v>
      </c>
      <c r="N105">
        <v>1.46</v>
      </c>
      <c r="O105">
        <v>-0.24</v>
      </c>
      <c r="U105" t="s">
        <v>145</v>
      </c>
      <c r="V105" t="s">
        <v>17</v>
      </c>
    </row>
    <row r="106" spans="1:22" x14ac:dyDescent="0.35">
      <c r="A106" t="s">
        <v>2707</v>
      </c>
      <c r="B106" t="s">
        <v>151</v>
      </c>
      <c r="C106" t="str">
        <f t="shared" si="1"/>
        <v>PF, SF</v>
      </c>
      <c r="D106" t="s">
        <v>29</v>
      </c>
      <c r="E106">
        <v>58</v>
      </c>
      <c r="F106">
        <v>26.2</v>
      </c>
      <c r="G106">
        <v>-0.28999999999999998</v>
      </c>
      <c r="H106">
        <v>2.15</v>
      </c>
      <c r="I106">
        <v>0.93</v>
      </c>
      <c r="J106">
        <v>0.19</v>
      </c>
      <c r="K106">
        <v>-0.31</v>
      </c>
      <c r="L106">
        <v>-0.54</v>
      </c>
      <c r="M106">
        <v>-0.86</v>
      </c>
      <c r="N106">
        <v>-1.07</v>
      </c>
      <c r="O106">
        <v>0.47</v>
      </c>
      <c r="U106" t="s">
        <v>151</v>
      </c>
      <c r="V106" t="s">
        <v>711</v>
      </c>
    </row>
    <row r="107" spans="1:22" x14ac:dyDescent="0.35">
      <c r="A107" t="s">
        <v>2708</v>
      </c>
      <c r="B107" t="s">
        <v>145</v>
      </c>
      <c r="C107" t="str">
        <f t="shared" si="1"/>
        <v>C</v>
      </c>
      <c r="D107" t="s">
        <v>37</v>
      </c>
      <c r="E107">
        <v>68</v>
      </c>
      <c r="F107">
        <v>22</v>
      </c>
      <c r="G107">
        <v>2.65</v>
      </c>
      <c r="H107">
        <v>-0.9</v>
      </c>
      <c r="I107">
        <v>-1.75</v>
      </c>
      <c r="J107">
        <v>-0.74</v>
      </c>
      <c r="K107">
        <v>2.1</v>
      </c>
      <c r="L107">
        <v>-0.4</v>
      </c>
      <c r="M107">
        <v>-1.47</v>
      </c>
      <c r="N107">
        <v>1.02</v>
      </c>
      <c r="O107">
        <v>0.17</v>
      </c>
      <c r="U107" t="s">
        <v>2633</v>
      </c>
      <c r="V107" t="s">
        <v>718</v>
      </c>
    </row>
    <row r="108" spans="1:22" x14ac:dyDescent="0.35">
      <c r="A108" t="s">
        <v>265</v>
      </c>
      <c r="B108" t="s">
        <v>2633</v>
      </c>
      <c r="C108" t="str">
        <f t="shared" si="1"/>
        <v>SG, SF</v>
      </c>
      <c r="D108" t="s">
        <v>49</v>
      </c>
      <c r="E108">
        <v>67</v>
      </c>
      <c r="F108">
        <v>27.4</v>
      </c>
      <c r="G108">
        <v>-1.04</v>
      </c>
      <c r="H108">
        <v>0.95</v>
      </c>
      <c r="I108">
        <v>1.24</v>
      </c>
      <c r="J108">
        <v>0.26</v>
      </c>
      <c r="K108">
        <v>-0.64</v>
      </c>
      <c r="L108">
        <v>-0.73</v>
      </c>
      <c r="M108">
        <v>0.49</v>
      </c>
      <c r="N108">
        <v>-0.56000000000000005</v>
      </c>
      <c r="O108">
        <v>0.65</v>
      </c>
      <c r="U108" t="s">
        <v>148</v>
      </c>
      <c r="V108" t="s">
        <v>713</v>
      </c>
    </row>
    <row r="109" spans="1:22" x14ac:dyDescent="0.35">
      <c r="A109" t="s">
        <v>2709</v>
      </c>
      <c r="B109" t="s">
        <v>148</v>
      </c>
      <c r="C109" t="str">
        <f t="shared" si="1"/>
        <v>PF, C</v>
      </c>
      <c r="D109" t="s">
        <v>20</v>
      </c>
      <c r="E109">
        <v>64</v>
      </c>
      <c r="F109">
        <v>22.7</v>
      </c>
      <c r="G109">
        <v>1.1200000000000001</v>
      </c>
      <c r="H109">
        <v>-0.32</v>
      </c>
      <c r="I109">
        <v>-1.75</v>
      </c>
      <c r="J109">
        <v>-0.75</v>
      </c>
      <c r="K109">
        <v>0.87</v>
      </c>
      <c r="L109">
        <v>-0.18</v>
      </c>
      <c r="M109">
        <v>1</v>
      </c>
      <c r="N109">
        <v>0.28999999999999998</v>
      </c>
      <c r="O109">
        <v>0.28000000000000003</v>
      </c>
      <c r="U109" t="s">
        <v>267</v>
      </c>
      <c r="V109" t="s">
        <v>713</v>
      </c>
    </row>
    <row r="110" spans="1:22" x14ac:dyDescent="0.35">
      <c r="A110" t="s">
        <v>266</v>
      </c>
      <c r="B110" t="s">
        <v>267</v>
      </c>
      <c r="C110" t="str">
        <f t="shared" si="1"/>
        <v>PF, C</v>
      </c>
      <c r="D110" t="s">
        <v>61</v>
      </c>
      <c r="E110">
        <v>64</v>
      </c>
      <c r="F110">
        <v>18.399999999999999</v>
      </c>
      <c r="G110">
        <v>0.06</v>
      </c>
      <c r="H110">
        <v>0.2</v>
      </c>
      <c r="I110">
        <v>-0.79</v>
      </c>
      <c r="J110">
        <v>-0.63</v>
      </c>
      <c r="K110">
        <v>0.55000000000000004</v>
      </c>
      <c r="L110">
        <v>-1.0900000000000001</v>
      </c>
      <c r="M110">
        <v>-0.86</v>
      </c>
      <c r="N110">
        <v>2.09</v>
      </c>
      <c r="O110">
        <v>1.02</v>
      </c>
      <c r="U110" t="s">
        <v>153</v>
      </c>
      <c r="V110" t="s">
        <v>114</v>
      </c>
    </row>
    <row r="111" spans="1:22" x14ac:dyDescent="0.35">
      <c r="A111" t="s">
        <v>268</v>
      </c>
      <c r="B111" t="s">
        <v>153</v>
      </c>
      <c r="C111" t="str">
        <f t="shared" si="1"/>
        <v>PF</v>
      </c>
      <c r="D111" t="s">
        <v>83</v>
      </c>
      <c r="E111">
        <v>70</v>
      </c>
      <c r="F111">
        <v>24.2</v>
      </c>
      <c r="G111">
        <v>0.51</v>
      </c>
      <c r="H111">
        <v>0.17</v>
      </c>
      <c r="I111">
        <v>0.16</v>
      </c>
      <c r="J111">
        <v>-0.44</v>
      </c>
      <c r="K111">
        <v>0.3</v>
      </c>
      <c r="L111">
        <v>-0.03</v>
      </c>
      <c r="M111">
        <v>-0.49</v>
      </c>
      <c r="N111">
        <v>-0.02</v>
      </c>
      <c r="O111">
        <v>0.39</v>
      </c>
      <c r="U111" t="s">
        <v>144</v>
      </c>
      <c r="V111" t="s">
        <v>114</v>
      </c>
    </row>
    <row r="112" spans="1:22" x14ac:dyDescent="0.35">
      <c r="A112" t="s">
        <v>269</v>
      </c>
      <c r="B112" t="s">
        <v>144</v>
      </c>
      <c r="C112" t="str">
        <f t="shared" si="1"/>
        <v>PF</v>
      </c>
      <c r="D112" t="s">
        <v>49</v>
      </c>
      <c r="E112">
        <v>68</v>
      </c>
      <c r="F112">
        <v>32.5</v>
      </c>
      <c r="G112">
        <v>-0.6</v>
      </c>
      <c r="H112">
        <v>-1</v>
      </c>
      <c r="I112">
        <v>-0.12</v>
      </c>
      <c r="J112">
        <v>0.32</v>
      </c>
      <c r="K112">
        <v>1.27</v>
      </c>
      <c r="L112">
        <v>0.72</v>
      </c>
      <c r="M112">
        <v>-0.2</v>
      </c>
      <c r="N112">
        <v>0.19</v>
      </c>
      <c r="O112">
        <v>-0.09</v>
      </c>
      <c r="U112" t="s">
        <v>154</v>
      </c>
      <c r="V112" t="s">
        <v>17</v>
      </c>
    </row>
    <row r="113" spans="1:22" x14ac:dyDescent="0.35">
      <c r="A113" t="s">
        <v>270</v>
      </c>
      <c r="B113" t="s">
        <v>154</v>
      </c>
      <c r="C113" t="str">
        <f t="shared" si="1"/>
        <v>C</v>
      </c>
      <c r="D113" t="s">
        <v>16</v>
      </c>
      <c r="E113">
        <v>60</v>
      </c>
      <c r="F113">
        <v>25.7</v>
      </c>
      <c r="G113">
        <v>-0.42</v>
      </c>
      <c r="H113">
        <v>-0.23</v>
      </c>
      <c r="I113">
        <v>-0.22</v>
      </c>
      <c r="J113">
        <v>-0.84</v>
      </c>
      <c r="K113">
        <v>0.64</v>
      </c>
      <c r="L113">
        <v>0.49</v>
      </c>
      <c r="M113">
        <v>-0.2</v>
      </c>
      <c r="N113">
        <v>0.95</v>
      </c>
      <c r="O113">
        <v>0.26</v>
      </c>
      <c r="U113" t="s">
        <v>147</v>
      </c>
      <c r="V113" t="s">
        <v>718</v>
      </c>
    </row>
    <row r="114" spans="1:22" x14ac:dyDescent="0.35">
      <c r="A114" t="s">
        <v>271</v>
      </c>
      <c r="B114" t="s">
        <v>147</v>
      </c>
      <c r="C114" t="str">
        <f t="shared" si="1"/>
        <v>SG, SF</v>
      </c>
      <c r="D114" t="s">
        <v>29</v>
      </c>
      <c r="E114">
        <v>62</v>
      </c>
      <c r="F114">
        <v>29.8</v>
      </c>
      <c r="G114">
        <v>-0.3</v>
      </c>
      <c r="H114">
        <v>0.05</v>
      </c>
      <c r="I114">
        <v>1.22</v>
      </c>
      <c r="J114">
        <v>0.21</v>
      </c>
      <c r="K114">
        <v>-0.62</v>
      </c>
      <c r="L114">
        <v>0.42</v>
      </c>
      <c r="M114">
        <v>0.37</v>
      </c>
      <c r="N114">
        <v>-0.83</v>
      </c>
      <c r="O114">
        <v>-0.09</v>
      </c>
      <c r="U114" t="s">
        <v>272</v>
      </c>
      <c r="V114" t="s">
        <v>100</v>
      </c>
    </row>
    <row r="115" spans="1:22" x14ac:dyDescent="0.35">
      <c r="A115" t="s">
        <v>2710</v>
      </c>
      <c r="B115" t="s">
        <v>272</v>
      </c>
      <c r="C115" t="str">
        <f t="shared" si="1"/>
        <v>SG</v>
      </c>
      <c r="D115" t="s">
        <v>102</v>
      </c>
      <c r="E115">
        <v>60</v>
      </c>
      <c r="F115">
        <v>28.7</v>
      </c>
      <c r="G115">
        <v>-1.24</v>
      </c>
      <c r="H115">
        <v>1.53</v>
      </c>
      <c r="I115">
        <v>0.2</v>
      </c>
      <c r="J115">
        <v>0.08</v>
      </c>
      <c r="K115">
        <v>-0.05</v>
      </c>
      <c r="L115">
        <v>0.32</v>
      </c>
      <c r="M115">
        <v>0.2</v>
      </c>
      <c r="N115">
        <v>-0.57999999999999996</v>
      </c>
      <c r="O115">
        <v>-0.04</v>
      </c>
      <c r="U115" t="s">
        <v>169</v>
      </c>
      <c r="V115" t="s">
        <v>17</v>
      </c>
    </row>
    <row r="116" spans="1:22" x14ac:dyDescent="0.35">
      <c r="A116" t="s">
        <v>273</v>
      </c>
      <c r="B116" t="s">
        <v>169</v>
      </c>
      <c r="C116" t="str">
        <f t="shared" si="1"/>
        <v>C</v>
      </c>
      <c r="D116" t="s">
        <v>68</v>
      </c>
      <c r="E116">
        <v>68</v>
      </c>
      <c r="F116">
        <v>17.2</v>
      </c>
      <c r="G116">
        <v>2.16</v>
      </c>
      <c r="H116">
        <v>-0.6</v>
      </c>
      <c r="I116">
        <v>-1.75</v>
      </c>
      <c r="J116">
        <v>-0.97</v>
      </c>
      <c r="K116">
        <v>0.51</v>
      </c>
      <c r="L116">
        <v>-1.1100000000000001</v>
      </c>
      <c r="M116">
        <v>-0.93</v>
      </c>
      <c r="N116">
        <v>2.2400000000000002</v>
      </c>
      <c r="O116">
        <v>0.85</v>
      </c>
      <c r="U116" t="s">
        <v>156</v>
      </c>
      <c r="V116" t="s">
        <v>22</v>
      </c>
    </row>
    <row r="117" spans="1:22" x14ac:dyDescent="0.35">
      <c r="A117" t="s">
        <v>274</v>
      </c>
      <c r="B117" t="s">
        <v>156</v>
      </c>
      <c r="C117" t="str">
        <f t="shared" si="1"/>
        <v>PG</v>
      </c>
      <c r="D117" t="s">
        <v>25</v>
      </c>
      <c r="E117">
        <v>60</v>
      </c>
      <c r="F117">
        <v>26.9</v>
      </c>
      <c r="G117">
        <v>-0.41</v>
      </c>
      <c r="H117">
        <v>-0.46</v>
      </c>
      <c r="I117">
        <v>0.17</v>
      </c>
      <c r="J117">
        <v>-0.73</v>
      </c>
      <c r="K117">
        <v>0.27</v>
      </c>
      <c r="L117">
        <v>0.71</v>
      </c>
      <c r="M117">
        <v>0.61</v>
      </c>
      <c r="N117">
        <v>-0.02</v>
      </c>
      <c r="O117">
        <v>0.22</v>
      </c>
      <c r="U117" t="s">
        <v>160</v>
      </c>
      <c r="V117" t="s">
        <v>721</v>
      </c>
    </row>
    <row r="118" spans="1:22" x14ac:dyDescent="0.35">
      <c r="A118" t="s">
        <v>275</v>
      </c>
      <c r="B118" t="s">
        <v>160</v>
      </c>
      <c r="C118" t="str">
        <f t="shared" si="1"/>
        <v xml:space="preserve"> PF, C</v>
      </c>
      <c r="D118" t="s">
        <v>68</v>
      </c>
      <c r="E118">
        <v>56</v>
      </c>
      <c r="F118">
        <v>25.8</v>
      </c>
      <c r="G118">
        <v>1.29</v>
      </c>
      <c r="H118">
        <v>-0.46</v>
      </c>
      <c r="I118">
        <v>-0.59</v>
      </c>
      <c r="J118">
        <v>-0.49</v>
      </c>
      <c r="K118">
        <v>0.18</v>
      </c>
      <c r="L118">
        <v>-0.22</v>
      </c>
      <c r="M118">
        <v>0.49</v>
      </c>
      <c r="N118">
        <v>-0.19</v>
      </c>
      <c r="O118">
        <v>0.36</v>
      </c>
      <c r="U118" t="s">
        <v>159</v>
      </c>
      <c r="V118" t="s">
        <v>713</v>
      </c>
    </row>
    <row r="119" spans="1:22" x14ac:dyDescent="0.35">
      <c r="A119" t="s">
        <v>276</v>
      </c>
      <c r="B119" t="s">
        <v>159</v>
      </c>
      <c r="C119" t="str">
        <f t="shared" si="1"/>
        <v>PF, C</v>
      </c>
      <c r="D119" t="s">
        <v>27</v>
      </c>
      <c r="E119">
        <v>60</v>
      </c>
      <c r="F119">
        <v>24.1</v>
      </c>
      <c r="G119">
        <v>0.41</v>
      </c>
      <c r="H119">
        <v>0.47</v>
      </c>
      <c r="I119">
        <v>-0.5</v>
      </c>
      <c r="J119">
        <v>-0.25</v>
      </c>
      <c r="K119">
        <v>0.35</v>
      </c>
      <c r="L119">
        <v>-0.52</v>
      </c>
      <c r="M119">
        <v>-0.02</v>
      </c>
      <c r="N119">
        <v>0.15</v>
      </c>
      <c r="O119">
        <v>0.2</v>
      </c>
      <c r="U119" t="s">
        <v>142</v>
      </c>
      <c r="V119" t="s">
        <v>114</v>
      </c>
    </row>
    <row r="120" spans="1:22" x14ac:dyDescent="0.35">
      <c r="A120" t="s">
        <v>277</v>
      </c>
      <c r="B120" t="s">
        <v>142</v>
      </c>
      <c r="C120" t="str">
        <f t="shared" si="1"/>
        <v>PF</v>
      </c>
      <c r="D120" t="s">
        <v>95</v>
      </c>
      <c r="E120">
        <v>70</v>
      </c>
      <c r="F120">
        <v>32.4</v>
      </c>
      <c r="G120">
        <v>0.09</v>
      </c>
      <c r="H120">
        <v>-1.2</v>
      </c>
      <c r="I120">
        <v>0.28999999999999998</v>
      </c>
      <c r="J120">
        <v>0.24</v>
      </c>
      <c r="K120">
        <v>0.44</v>
      </c>
      <c r="L120">
        <v>-0.11</v>
      </c>
      <c r="M120">
        <v>0.15</v>
      </c>
      <c r="N120">
        <v>0.8</v>
      </c>
      <c r="O120">
        <v>-0.43</v>
      </c>
      <c r="U120" t="s">
        <v>726</v>
      </c>
      <c r="V120" t="s">
        <v>114</v>
      </c>
    </row>
    <row r="121" spans="1:22" x14ac:dyDescent="0.35">
      <c r="A121" t="s">
        <v>278</v>
      </c>
      <c r="B121" t="s">
        <v>726</v>
      </c>
      <c r="C121" t="str">
        <f t="shared" si="1"/>
        <v>PF</v>
      </c>
      <c r="D121" t="s">
        <v>83</v>
      </c>
      <c r="E121">
        <v>58</v>
      </c>
      <c r="F121">
        <v>28.6</v>
      </c>
      <c r="G121">
        <v>0.43</v>
      </c>
      <c r="H121">
        <v>0.24</v>
      </c>
      <c r="I121">
        <v>-1.25</v>
      </c>
      <c r="J121">
        <v>0.26</v>
      </c>
      <c r="K121">
        <v>1.37</v>
      </c>
      <c r="L121">
        <v>-0.92</v>
      </c>
      <c r="M121">
        <v>-0.86</v>
      </c>
      <c r="N121">
        <v>1.0900000000000001</v>
      </c>
      <c r="O121">
        <v>-0.12</v>
      </c>
      <c r="U121" t="s">
        <v>157</v>
      </c>
      <c r="V121" t="s">
        <v>712</v>
      </c>
    </row>
    <row r="122" spans="1:22" x14ac:dyDescent="0.35">
      <c r="A122" t="s">
        <v>279</v>
      </c>
      <c r="B122" t="s">
        <v>157</v>
      </c>
      <c r="C122" t="str">
        <f t="shared" si="1"/>
        <v>SG, PG</v>
      </c>
      <c r="D122" t="s">
        <v>39</v>
      </c>
      <c r="E122">
        <v>68</v>
      </c>
      <c r="F122">
        <v>25.2</v>
      </c>
      <c r="G122">
        <v>-0.06</v>
      </c>
      <c r="H122">
        <v>-0.19</v>
      </c>
      <c r="I122">
        <v>-0.12</v>
      </c>
      <c r="J122">
        <v>-0.45</v>
      </c>
      <c r="K122">
        <v>0.2</v>
      </c>
      <c r="L122">
        <v>0.01</v>
      </c>
      <c r="M122">
        <v>1.27</v>
      </c>
      <c r="N122">
        <v>-0.49</v>
      </c>
      <c r="O122">
        <v>0.02</v>
      </c>
      <c r="U122" t="s">
        <v>177</v>
      </c>
      <c r="V122" t="s">
        <v>715</v>
      </c>
    </row>
    <row r="123" spans="1:22" x14ac:dyDescent="0.35">
      <c r="A123" t="s">
        <v>280</v>
      </c>
      <c r="B123" t="s">
        <v>177</v>
      </c>
      <c r="C123" t="str">
        <f t="shared" si="1"/>
        <v>SF, SG</v>
      </c>
      <c r="D123" t="s">
        <v>23</v>
      </c>
      <c r="E123">
        <v>54</v>
      </c>
      <c r="F123">
        <v>26.4</v>
      </c>
      <c r="G123">
        <v>0.26</v>
      </c>
      <c r="H123">
        <v>-0.14000000000000001</v>
      </c>
      <c r="I123">
        <v>-0.93</v>
      </c>
      <c r="J123">
        <v>-0.5</v>
      </c>
      <c r="K123">
        <v>-7.0000000000000007E-2</v>
      </c>
      <c r="L123">
        <v>-0.67</v>
      </c>
      <c r="M123">
        <v>0.66</v>
      </c>
      <c r="N123">
        <v>0.44</v>
      </c>
      <c r="O123">
        <v>1.1399999999999999</v>
      </c>
      <c r="U123" t="s">
        <v>725</v>
      </c>
      <c r="V123" t="s">
        <v>100</v>
      </c>
    </row>
    <row r="124" spans="1:22" x14ac:dyDescent="0.35">
      <c r="A124" t="s">
        <v>281</v>
      </c>
      <c r="B124" t="s">
        <v>725</v>
      </c>
      <c r="C124" t="str">
        <f t="shared" si="1"/>
        <v>SG</v>
      </c>
      <c r="D124" t="s">
        <v>18</v>
      </c>
      <c r="E124">
        <v>64</v>
      </c>
      <c r="F124">
        <v>26.3</v>
      </c>
      <c r="G124">
        <v>-0.15</v>
      </c>
      <c r="H124">
        <v>0.39</v>
      </c>
      <c r="I124">
        <v>1.1100000000000001</v>
      </c>
      <c r="J124">
        <v>0.12</v>
      </c>
      <c r="K124">
        <v>-0.83</v>
      </c>
      <c r="L124">
        <v>-0.43</v>
      </c>
      <c r="M124">
        <v>0.61</v>
      </c>
      <c r="N124">
        <v>-0.92</v>
      </c>
      <c r="O124">
        <v>0.3</v>
      </c>
      <c r="U124" t="s">
        <v>143</v>
      </c>
      <c r="V124" t="s">
        <v>717</v>
      </c>
    </row>
    <row r="125" spans="1:22" x14ac:dyDescent="0.35">
      <c r="A125" t="s">
        <v>282</v>
      </c>
      <c r="B125" t="s">
        <v>143</v>
      </c>
      <c r="C125" t="str">
        <f t="shared" si="1"/>
        <v>PG, SG</v>
      </c>
      <c r="D125" t="s">
        <v>95</v>
      </c>
      <c r="E125">
        <v>70</v>
      </c>
      <c r="F125">
        <v>27.8</v>
      </c>
      <c r="G125">
        <v>-0.93</v>
      </c>
      <c r="H125">
        <v>1.1399999999999999</v>
      </c>
      <c r="I125">
        <v>1.1299999999999999</v>
      </c>
      <c r="J125">
        <v>0.38</v>
      </c>
      <c r="K125">
        <v>-0.51</v>
      </c>
      <c r="L125">
        <v>0.27</v>
      </c>
      <c r="M125">
        <v>0.15</v>
      </c>
      <c r="N125">
        <v>-0.88</v>
      </c>
      <c r="O125">
        <v>-0.62</v>
      </c>
      <c r="U125" t="s">
        <v>133</v>
      </c>
      <c r="V125" t="s">
        <v>22</v>
      </c>
    </row>
    <row r="126" spans="1:22" x14ac:dyDescent="0.35">
      <c r="A126" t="s">
        <v>283</v>
      </c>
      <c r="B126" t="s">
        <v>133</v>
      </c>
      <c r="C126" t="str">
        <f t="shared" si="1"/>
        <v>PG</v>
      </c>
      <c r="D126" t="s">
        <v>127</v>
      </c>
      <c r="E126">
        <v>64</v>
      </c>
      <c r="F126">
        <v>25.5</v>
      </c>
      <c r="G126">
        <v>0.7</v>
      </c>
      <c r="H126">
        <v>1</v>
      </c>
      <c r="I126">
        <v>-0.71</v>
      </c>
      <c r="J126">
        <v>0.68</v>
      </c>
      <c r="K126">
        <v>-1.01</v>
      </c>
      <c r="L126">
        <v>1.35</v>
      </c>
      <c r="M126">
        <v>-0.24</v>
      </c>
      <c r="N126">
        <v>-0.51</v>
      </c>
      <c r="O126">
        <v>-1.1399999999999999</v>
      </c>
      <c r="U126" t="s">
        <v>141</v>
      </c>
      <c r="V126" t="s">
        <v>22</v>
      </c>
    </row>
    <row r="127" spans="1:22" x14ac:dyDescent="0.35">
      <c r="A127" t="s">
        <v>284</v>
      </c>
      <c r="B127" t="s">
        <v>141</v>
      </c>
      <c r="C127" t="str">
        <f t="shared" si="1"/>
        <v>PG</v>
      </c>
      <c r="D127" t="s">
        <v>49</v>
      </c>
      <c r="E127">
        <v>70</v>
      </c>
      <c r="F127">
        <v>30.1</v>
      </c>
      <c r="G127">
        <v>-0.16</v>
      </c>
      <c r="H127">
        <v>-0.08</v>
      </c>
      <c r="I127">
        <v>-0.59</v>
      </c>
      <c r="J127">
        <v>0.17</v>
      </c>
      <c r="K127">
        <v>-0.44</v>
      </c>
      <c r="L127">
        <v>1.71</v>
      </c>
      <c r="M127">
        <v>0.98</v>
      </c>
      <c r="N127">
        <v>-0.75</v>
      </c>
      <c r="O127">
        <v>-0.73</v>
      </c>
      <c r="U127" t="s">
        <v>164</v>
      </c>
      <c r="V127" t="s">
        <v>100</v>
      </c>
    </row>
    <row r="128" spans="1:22" x14ac:dyDescent="0.35">
      <c r="A128" t="s">
        <v>285</v>
      </c>
      <c r="B128" t="s">
        <v>164</v>
      </c>
      <c r="C128" t="str">
        <f t="shared" si="1"/>
        <v>SG</v>
      </c>
      <c r="D128" t="s">
        <v>57</v>
      </c>
      <c r="E128">
        <v>67</v>
      </c>
      <c r="F128">
        <v>24.7</v>
      </c>
      <c r="G128">
        <v>-0.33</v>
      </c>
      <c r="H128">
        <v>1.31</v>
      </c>
      <c r="I128">
        <v>0.66</v>
      </c>
      <c r="J128">
        <v>0.34</v>
      </c>
      <c r="K128">
        <v>-0.93</v>
      </c>
      <c r="L128">
        <v>0</v>
      </c>
      <c r="M128">
        <v>-0.66</v>
      </c>
      <c r="N128">
        <v>-0.53</v>
      </c>
      <c r="O128">
        <v>0.22</v>
      </c>
      <c r="U128" t="s">
        <v>165</v>
      </c>
      <c r="V128" t="s">
        <v>715</v>
      </c>
    </row>
    <row r="129" spans="1:22" x14ac:dyDescent="0.35">
      <c r="A129" t="s">
        <v>286</v>
      </c>
      <c r="B129" t="s">
        <v>165</v>
      </c>
      <c r="C129" t="str">
        <f t="shared" si="1"/>
        <v>SF, SG</v>
      </c>
      <c r="D129" t="s">
        <v>27</v>
      </c>
      <c r="E129">
        <v>68</v>
      </c>
      <c r="F129">
        <v>27.5</v>
      </c>
      <c r="G129">
        <v>-0.39</v>
      </c>
      <c r="H129">
        <v>-0.04</v>
      </c>
      <c r="I129">
        <v>0.1</v>
      </c>
      <c r="J129">
        <v>-0.09</v>
      </c>
      <c r="K129">
        <v>0.16</v>
      </c>
      <c r="L129">
        <v>0.22</v>
      </c>
      <c r="M129">
        <v>0.02</v>
      </c>
      <c r="N129">
        <v>-0.19</v>
      </c>
      <c r="O129">
        <v>0.27</v>
      </c>
      <c r="U129" t="s">
        <v>175</v>
      </c>
      <c r="V129" t="s">
        <v>714</v>
      </c>
    </row>
    <row r="130" spans="1:22" x14ac:dyDescent="0.35">
      <c r="U130" t="s">
        <v>158</v>
      </c>
      <c r="V130" t="s">
        <v>100</v>
      </c>
    </row>
    <row r="131" spans="1:22" x14ac:dyDescent="0.35">
      <c r="U131" t="s">
        <v>178</v>
      </c>
      <c r="V131" t="s">
        <v>17</v>
      </c>
    </row>
    <row r="132" spans="1:22" x14ac:dyDescent="0.35">
      <c r="U132" t="s">
        <v>172</v>
      </c>
      <c r="V132" t="s">
        <v>712</v>
      </c>
    </row>
    <row r="133" spans="1:22" x14ac:dyDescent="0.35">
      <c r="U133" t="s">
        <v>138</v>
      </c>
      <c r="V133" t="s">
        <v>100</v>
      </c>
    </row>
    <row r="134" spans="1:22" x14ac:dyDescent="0.35">
      <c r="U134" t="s">
        <v>722</v>
      </c>
      <c r="V134" t="s">
        <v>17</v>
      </c>
    </row>
    <row r="135" spans="1:22" x14ac:dyDescent="0.35">
      <c r="U135" t="s">
        <v>168</v>
      </c>
      <c r="V135" t="s">
        <v>716</v>
      </c>
    </row>
    <row r="136" spans="1:22" x14ac:dyDescent="0.35">
      <c r="U136" t="s">
        <v>739</v>
      </c>
      <c r="V136" t="s">
        <v>17</v>
      </c>
    </row>
    <row r="137" spans="1:22" x14ac:dyDescent="0.35">
      <c r="U137" t="s">
        <v>181</v>
      </c>
      <c r="V137" t="s">
        <v>191</v>
      </c>
    </row>
    <row r="138" spans="1:22" x14ac:dyDescent="0.35">
      <c r="U138" t="s">
        <v>2636</v>
      </c>
      <c r="V138" t="s">
        <v>718</v>
      </c>
    </row>
    <row r="139" spans="1:22" x14ac:dyDescent="0.35">
      <c r="U139" t="s">
        <v>146</v>
      </c>
      <c r="V139" t="s">
        <v>22</v>
      </c>
    </row>
    <row r="140" spans="1:22" x14ac:dyDescent="0.35">
      <c r="U140" t="s">
        <v>162</v>
      </c>
      <c r="V140" t="s">
        <v>714</v>
      </c>
    </row>
    <row r="141" spans="1:22" x14ac:dyDescent="0.35">
      <c r="U141" t="s">
        <v>723</v>
      </c>
      <c r="V141" t="s">
        <v>17</v>
      </c>
    </row>
    <row r="142" spans="1:22" x14ac:dyDescent="0.35">
      <c r="U142" t="s">
        <v>163</v>
      </c>
      <c r="V142" t="s">
        <v>17</v>
      </c>
    </row>
    <row r="143" spans="1:22" x14ac:dyDescent="0.35">
      <c r="U143" t="s">
        <v>190</v>
      </c>
      <c r="V143" t="s">
        <v>715</v>
      </c>
    </row>
    <row r="144" spans="1:22" x14ac:dyDescent="0.35">
      <c r="U144" t="s">
        <v>188</v>
      </c>
      <c r="V144" t="s">
        <v>711</v>
      </c>
    </row>
    <row r="145" spans="21:22" x14ac:dyDescent="0.35">
      <c r="U145" t="s">
        <v>183</v>
      </c>
      <c r="V145" t="s">
        <v>714</v>
      </c>
    </row>
    <row r="146" spans="21:22" x14ac:dyDescent="0.35">
      <c r="U146" t="s">
        <v>982</v>
      </c>
      <c r="V146" t="s">
        <v>191</v>
      </c>
    </row>
    <row r="147" spans="21:22" x14ac:dyDescent="0.35">
      <c r="U147" t="s">
        <v>118</v>
      </c>
      <c r="V147" t="s">
        <v>22</v>
      </c>
    </row>
    <row r="148" spans="21:22" x14ac:dyDescent="0.35">
      <c r="U148" t="s">
        <v>161</v>
      </c>
      <c r="V148" t="s">
        <v>22</v>
      </c>
    </row>
    <row r="149" spans="21:22" x14ac:dyDescent="0.35">
      <c r="U149" t="s">
        <v>192</v>
      </c>
      <c r="V149" t="s">
        <v>985</v>
      </c>
    </row>
    <row r="150" spans="21:22" x14ac:dyDescent="0.35">
      <c r="U150" t="s">
        <v>176</v>
      </c>
      <c r="V150" t="s">
        <v>17</v>
      </c>
    </row>
    <row r="151" spans="21:22" x14ac:dyDescent="0.35">
      <c r="U151" t="s">
        <v>182</v>
      </c>
      <c r="V151" t="s">
        <v>728</v>
      </c>
    </row>
    <row r="152" spans="21:22" x14ac:dyDescent="0.35">
      <c r="U152" t="s">
        <v>166</v>
      </c>
      <c r="V152" t="s">
        <v>22</v>
      </c>
    </row>
    <row r="153" spans="21:22" x14ac:dyDescent="0.35">
      <c r="U153" t="s">
        <v>2637</v>
      </c>
      <c r="V153" t="s">
        <v>191</v>
      </c>
    </row>
    <row r="154" spans="21:22" x14ac:dyDescent="0.35">
      <c r="U154" t="s">
        <v>187</v>
      </c>
      <c r="V154" t="s">
        <v>191</v>
      </c>
    </row>
    <row r="155" spans="21:22" x14ac:dyDescent="0.35">
      <c r="U155" t="s">
        <v>2638</v>
      </c>
      <c r="V155" t="s">
        <v>191</v>
      </c>
    </row>
    <row r="156" spans="21:22" x14ac:dyDescent="0.35">
      <c r="U156" t="s">
        <v>155</v>
      </c>
      <c r="V156" t="s">
        <v>114</v>
      </c>
    </row>
    <row r="157" spans="21:22" x14ac:dyDescent="0.35">
      <c r="U157" t="s">
        <v>152</v>
      </c>
      <c r="V157" t="s">
        <v>22</v>
      </c>
    </row>
    <row r="158" spans="21:22" x14ac:dyDescent="0.35">
      <c r="U158" t="s">
        <v>179</v>
      </c>
      <c r="V158" t="s">
        <v>718</v>
      </c>
    </row>
    <row r="159" spans="21:22" x14ac:dyDescent="0.35">
      <c r="U159" t="s">
        <v>184</v>
      </c>
      <c r="V159" t="s">
        <v>100</v>
      </c>
    </row>
    <row r="160" spans="21:22" x14ac:dyDescent="0.35">
      <c r="U160" t="s">
        <v>170</v>
      </c>
      <c r="V160" t="s">
        <v>22</v>
      </c>
    </row>
    <row r="161" spans="21:22" x14ac:dyDescent="0.35">
      <c r="U161" t="s">
        <v>149</v>
      </c>
      <c r="V161" t="s">
        <v>114</v>
      </c>
    </row>
    <row r="162" spans="21:22" x14ac:dyDescent="0.35">
      <c r="U162" t="s">
        <v>198</v>
      </c>
      <c r="V162" t="s">
        <v>718</v>
      </c>
    </row>
    <row r="163" spans="21:22" x14ac:dyDescent="0.35">
      <c r="U163" t="s">
        <v>287</v>
      </c>
      <c r="V163" t="s">
        <v>718</v>
      </c>
    </row>
    <row r="164" spans="21:22" x14ac:dyDescent="0.35">
      <c r="U164" t="s">
        <v>167</v>
      </c>
      <c r="V164" t="s">
        <v>100</v>
      </c>
    </row>
    <row r="165" spans="21:22" x14ac:dyDescent="0.35">
      <c r="U165" t="s">
        <v>202</v>
      </c>
      <c r="V165" t="s">
        <v>716</v>
      </c>
    </row>
    <row r="166" spans="21:22" x14ac:dyDescent="0.35">
      <c r="U166" t="s">
        <v>180</v>
      </c>
      <c r="V166" t="s">
        <v>191</v>
      </c>
    </row>
    <row r="167" spans="21:22" x14ac:dyDescent="0.35">
      <c r="U167" t="s">
        <v>193</v>
      </c>
      <c r="V167" t="s">
        <v>718</v>
      </c>
    </row>
    <row r="168" spans="21:22" x14ac:dyDescent="0.35">
      <c r="U168" t="s">
        <v>174</v>
      </c>
      <c r="V168" t="s">
        <v>715</v>
      </c>
    </row>
    <row r="169" spans="21:22" x14ac:dyDescent="0.35">
      <c r="U169" t="s">
        <v>196</v>
      </c>
      <c r="V169" t="s">
        <v>718</v>
      </c>
    </row>
    <row r="170" spans="21:22" x14ac:dyDescent="0.35">
      <c r="U170" t="s">
        <v>199</v>
      </c>
      <c r="V170" t="s">
        <v>100</v>
      </c>
    </row>
    <row r="171" spans="21:22" x14ac:dyDescent="0.35">
      <c r="U171" t="s">
        <v>216</v>
      </c>
      <c r="V171" t="s">
        <v>22</v>
      </c>
    </row>
    <row r="172" spans="21:22" x14ac:dyDescent="0.35">
      <c r="U172" t="s">
        <v>201</v>
      </c>
      <c r="V172" t="s">
        <v>114</v>
      </c>
    </row>
    <row r="173" spans="21:22" x14ac:dyDescent="0.35">
      <c r="U173" t="s">
        <v>171</v>
      </c>
      <c r="V173" t="s">
        <v>22</v>
      </c>
    </row>
    <row r="174" spans="21:22" x14ac:dyDescent="0.35">
      <c r="U174" t="s">
        <v>185</v>
      </c>
      <c r="V174" t="s">
        <v>22</v>
      </c>
    </row>
    <row r="175" spans="21:22" x14ac:dyDescent="0.35">
      <c r="U175" t="s">
        <v>211</v>
      </c>
      <c r="V175" t="s">
        <v>17</v>
      </c>
    </row>
    <row r="176" spans="21:22" x14ac:dyDescent="0.35">
      <c r="U176" t="s">
        <v>205</v>
      </c>
      <c r="V176" t="s">
        <v>100</v>
      </c>
    </row>
    <row r="177" spans="21:22" x14ac:dyDescent="0.35">
      <c r="U177" t="s">
        <v>288</v>
      </c>
      <c r="V177" t="s">
        <v>716</v>
      </c>
    </row>
    <row r="178" spans="21:22" x14ac:dyDescent="0.35">
      <c r="U178" t="s">
        <v>210</v>
      </c>
      <c r="V178" t="s">
        <v>22</v>
      </c>
    </row>
    <row r="179" spans="21:22" x14ac:dyDescent="0.35">
      <c r="U179" t="s">
        <v>212</v>
      </c>
      <c r="V179" t="s">
        <v>715</v>
      </c>
    </row>
    <row r="180" spans="21:22" x14ac:dyDescent="0.35">
      <c r="U180" t="s">
        <v>207</v>
      </c>
      <c r="V180" t="s">
        <v>22</v>
      </c>
    </row>
    <row r="181" spans="21:22" x14ac:dyDescent="0.35">
      <c r="U181" t="s">
        <v>194</v>
      </c>
      <c r="V181" t="s">
        <v>715</v>
      </c>
    </row>
    <row r="182" spans="21:22" x14ac:dyDescent="0.35">
      <c r="U182" t="s">
        <v>186</v>
      </c>
      <c r="V182" t="s">
        <v>22</v>
      </c>
    </row>
    <row r="183" spans="21:22" x14ac:dyDescent="0.35">
      <c r="U183" t="s">
        <v>173</v>
      </c>
      <c r="V183" t="s">
        <v>22</v>
      </c>
    </row>
    <row r="184" spans="21:22" x14ac:dyDescent="0.35">
      <c r="U184" t="s">
        <v>209</v>
      </c>
      <c r="V184" t="s">
        <v>22</v>
      </c>
    </row>
    <row r="185" spans="21:22" x14ac:dyDescent="0.35">
      <c r="U185" t="s">
        <v>208</v>
      </c>
      <c r="V185" t="s">
        <v>22</v>
      </c>
    </row>
    <row r="186" spans="21:22" x14ac:dyDescent="0.35">
      <c r="U186" t="s">
        <v>289</v>
      </c>
      <c r="V186" t="s">
        <v>716</v>
      </c>
    </row>
    <row r="187" spans="21:22" x14ac:dyDescent="0.35">
      <c r="U187" t="s">
        <v>200</v>
      </c>
      <c r="V187" t="s">
        <v>717</v>
      </c>
    </row>
    <row r="188" spans="21:22" x14ac:dyDescent="0.35">
      <c r="U188" t="s">
        <v>217</v>
      </c>
      <c r="V188" t="s">
        <v>114</v>
      </c>
    </row>
    <row r="189" spans="21:22" x14ac:dyDescent="0.35">
      <c r="U189" t="s">
        <v>206</v>
      </c>
      <c r="V189" t="s">
        <v>718</v>
      </c>
    </row>
    <row r="190" spans="21:22" x14ac:dyDescent="0.35">
      <c r="U190" t="s">
        <v>290</v>
      </c>
      <c r="V190" t="s">
        <v>713</v>
      </c>
    </row>
    <row r="191" spans="21:22" x14ac:dyDescent="0.35">
      <c r="U191" t="s">
        <v>219</v>
      </c>
      <c r="V191" t="s">
        <v>17</v>
      </c>
    </row>
    <row r="192" spans="21:22" x14ac:dyDescent="0.35">
      <c r="U192" t="s">
        <v>291</v>
      </c>
      <c r="V192" t="s">
        <v>100</v>
      </c>
    </row>
    <row r="193" spans="21:22" x14ac:dyDescent="0.35">
      <c r="U193" t="s">
        <v>292</v>
      </c>
      <c r="V193" t="s">
        <v>100</v>
      </c>
    </row>
    <row r="194" spans="21:22" x14ac:dyDescent="0.35">
      <c r="U194" t="s">
        <v>214</v>
      </c>
      <c r="V194" t="s">
        <v>716</v>
      </c>
    </row>
    <row r="195" spans="21:22" x14ac:dyDescent="0.35">
      <c r="U195" t="s">
        <v>189</v>
      </c>
      <c r="V195" t="s">
        <v>717</v>
      </c>
    </row>
    <row r="196" spans="21:22" x14ac:dyDescent="0.35">
      <c r="U196" t="s">
        <v>755</v>
      </c>
      <c r="V196" t="s">
        <v>17</v>
      </c>
    </row>
    <row r="197" spans="21:22" x14ac:dyDescent="0.35">
      <c r="U197" t="s">
        <v>293</v>
      </c>
      <c r="V197" t="s">
        <v>22</v>
      </c>
    </row>
    <row r="198" spans="21:22" x14ac:dyDescent="0.35">
      <c r="U198" t="s">
        <v>294</v>
      </c>
      <c r="V198" t="s">
        <v>713</v>
      </c>
    </row>
    <row r="199" spans="21:22" x14ac:dyDescent="0.35">
      <c r="U199" t="s">
        <v>218</v>
      </c>
      <c r="V199" t="s">
        <v>711</v>
      </c>
    </row>
    <row r="200" spans="21:22" x14ac:dyDescent="0.35">
      <c r="U200" t="s">
        <v>295</v>
      </c>
      <c r="V200" t="s">
        <v>717</v>
      </c>
    </row>
    <row r="201" spans="21:22" x14ac:dyDescent="0.35">
      <c r="U201" t="s">
        <v>38</v>
      </c>
      <c r="V201" t="s">
        <v>711</v>
      </c>
    </row>
    <row r="202" spans="21:22" x14ac:dyDescent="0.35">
      <c r="U202" t="s">
        <v>30</v>
      </c>
      <c r="V202" t="s">
        <v>22</v>
      </c>
    </row>
    <row r="203" spans="21:22" x14ac:dyDescent="0.35">
      <c r="U203" t="s">
        <v>26</v>
      </c>
      <c r="V203" t="s">
        <v>17</v>
      </c>
    </row>
    <row r="204" spans="21:22" x14ac:dyDescent="0.35">
      <c r="U204" t="s">
        <v>2610</v>
      </c>
      <c r="V204" t="s">
        <v>712</v>
      </c>
    </row>
    <row r="205" spans="21:22" x14ac:dyDescent="0.35">
      <c r="U205" t="s">
        <v>2611</v>
      </c>
      <c r="V205" t="s">
        <v>713</v>
      </c>
    </row>
    <row r="206" spans="21:22" x14ac:dyDescent="0.35">
      <c r="U206" t="s">
        <v>2612</v>
      </c>
      <c r="V206" t="s">
        <v>714</v>
      </c>
    </row>
    <row r="207" spans="21:22" x14ac:dyDescent="0.35">
      <c r="U207" t="s">
        <v>21</v>
      </c>
      <c r="V207" t="s">
        <v>22</v>
      </c>
    </row>
    <row r="208" spans="21:22" x14ac:dyDescent="0.35">
      <c r="U208" t="s">
        <v>47</v>
      </c>
      <c r="V208" t="s">
        <v>714</v>
      </c>
    </row>
    <row r="209" spans="21:22" x14ac:dyDescent="0.35">
      <c r="U209" t="s">
        <v>2613</v>
      </c>
      <c r="V209" t="s">
        <v>17</v>
      </c>
    </row>
    <row r="210" spans="21:22" x14ac:dyDescent="0.35">
      <c r="U210" t="s">
        <v>19</v>
      </c>
      <c r="V210" t="s">
        <v>22</v>
      </c>
    </row>
    <row r="211" spans="21:22" x14ac:dyDescent="0.35">
      <c r="U211" t="s">
        <v>28</v>
      </c>
      <c r="V211" t="s">
        <v>22</v>
      </c>
    </row>
    <row r="212" spans="21:22" x14ac:dyDescent="0.35">
      <c r="U212" t="s">
        <v>44</v>
      </c>
      <c r="V212" t="s">
        <v>711</v>
      </c>
    </row>
    <row r="213" spans="21:22" x14ac:dyDescent="0.35">
      <c r="U213" t="s">
        <v>32</v>
      </c>
      <c r="V213" t="s">
        <v>712</v>
      </c>
    </row>
    <row r="214" spans="21:22" x14ac:dyDescent="0.35">
      <c r="U214" t="s">
        <v>34</v>
      </c>
      <c r="V214" t="s">
        <v>17</v>
      </c>
    </row>
    <row r="215" spans="21:22" x14ac:dyDescent="0.35">
      <c r="U215" t="s">
        <v>59</v>
      </c>
      <c r="V215" t="s">
        <v>22</v>
      </c>
    </row>
    <row r="216" spans="21:22" x14ac:dyDescent="0.35">
      <c r="U216" t="s">
        <v>58</v>
      </c>
      <c r="V216" t="s">
        <v>22</v>
      </c>
    </row>
    <row r="217" spans="21:22" x14ac:dyDescent="0.35">
      <c r="U217" t="s">
        <v>24</v>
      </c>
      <c r="V217" t="s">
        <v>191</v>
      </c>
    </row>
    <row r="218" spans="21:22" x14ac:dyDescent="0.35">
      <c r="U218" t="s">
        <v>51</v>
      </c>
      <c r="V218" t="s">
        <v>100</v>
      </c>
    </row>
    <row r="219" spans="21:22" x14ac:dyDescent="0.35">
      <c r="U219" t="s">
        <v>42</v>
      </c>
      <c r="V219" t="s">
        <v>715</v>
      </c>
    </row>
    <row r="220" spans="21:22" x14ac:dyDescent="0.35">
      <c r="U220" t="s">
        <v>71</v>
      </c>
      <c r="V220" t="s">
        <v>114</v>
      </c>
    </row>
    <row r="221" spans="21:22" x14ac:dyDescent="0.35">
      <c r="U221" t="s">
        <v>113</v>
      </c>
      <c r="V221" t="s">
        <v>114</v>
      </c>
    </row>
    <row r="222" spans="21:22" x14ac:dyDescent="0.35">
      <c r="U222" t="s">
        <v>36</v>
      </c>
      <c r="V222" t="s">
        <v>22</v>
      </c>
    </row>
    <row r="223" spans="21:22" x14ac:dyDescent="0.35">
      <c r="U223" t="s">
        <v>67</v>
      </c>
      <c r="V223" t="s">
        <v>17</v>
      </c>
    </row>
    <row r="224" spans="21:22" x14ac:dyDescent="0.35">
      <c r="U224" t="s">
        <v>63</v>
      </c>
      <c r="V224" t="s">
        <v>712</v>
      </c>
    </row>
    <row r="225" spans="21:22" x14ac:dyDescent="0.35">
      <c r="U225" t="s">
        <v>46</v>
      </c>
      <c r="V225" t="s">
        <v>716</v>
      </c>
    </row>
    <row r="226" spans="21:22" x14ac:dyDescent="0.35">
      <c r="U226" t="s">
        <v>40</v>
      </c>
      <c r="V226" t="s">
        <v>191</v>
      </c>
    </row>
    <row r="227" spans="21:22" x14ac:dyDescent="0.35">
      <c r="U227" t="s">
        <v>66</v>
      </c>
      <c r="V227" t="s">
        <v>100</v>
      </c>
    </row>
    <row r="228" spans="21:22" x14ac:dyDescent="0.35">
      <c r="U228" t="s">
        <v>85</v>
      </c>
      <c r="V228" t="s">
        <v>22</v>
      </c>
    </row>
    <row r="229" spans="21:22" x14ac:dyDescent="0.35">
      <c r="U229" t="s">
        <v>78</v>
      </c>
      <c r="V229" t="s">
        <v>714</v>
      </c>
    </row>
    <row r="230" spans="21:22" x14ac:dyDescent="0.35">
      <c r="U230" t="s">
        <v>41</v>
      </c>
      <c r="V230" t="s">
        <v>17</v>
      </c>
    </row>
    <row r="231" spans="21:22" x14ac:dyDescent="0.35">
      <c r="U231" t="s">
        <v>86</v>
      </c>
      <c r="V231" t="s">
        <v>717</v>
      </c>
    </row>
    <row r="232" spans="21:22" x14ac:dyDescent="0.35">
      <c r="U232" t="s">
        <v>73</v>
      </c>
      <c r="V232" t="s">
        <v>717</v>
      </c>
    </row>
    <row r="233" spans="21:22" x14ac:dyDescent="0.35">
      <c r="U233" t="s">
        <v>56</v>
      </c>
      <c r="V233" t="s">
        <v>17</v>
      </c>
    </row>
    <row r="234" spans="21:22" x14ac:dyDescent="0.35">
      <c r="U234" t="s">
        <v>48</v>
      </c>
      <c r="V234" t="s">
        <v>17</v>
      </c>
    </row>
    <row r="235" spans="21:22" x14ac:dyDescent="0.35">
      <c r="U235" t="s">
        <v>69</v>
      </c>
      <c r="V235" t="s">
        <v>718</v>
      </c>
    </row>
    <row r="236" spans="21:22" x14ac:dyDescent="0.35">
      <c r="U236" t="s">
        <v>50</v>
      </c>
      <c r="V236" t="s">
        <v>715</v>
      </c>
    </row>
    <row r="237" spans="21:22" x14ac:dyDescent="0.35">
      <c r="U237" t="s">
        <v>76</v>
      </c>
      <c r="V237" t="s">
        <v>22</v>
      </c>
    </row>
    <row r="238" spans="21:22" x14ac:dyDescent="0.35">
      <c r="U238" t="s">
        <v>62</v>
      </c>
      <c r="V238" t="s">
        <v>22</v>
      </c>
    </row>
    <row r="239" spans="21:22" x14ac:dyDescent="0.35">
      <c r="U239" t="s">
        <v>74</v>
      </c>
      <c r="V239" t="s">
        <v>713</v>
      </c>
    </row>
    <row r="240" spans="21:22" x14ac:dyDescent="0.35">
      <c r="U240" t="s">
        <v>91</v>
      </c>
      <c r="V240" t="s">
        <v>191</v>
      </c>
    </row>
    <row r="241" spans="21:22" x14ac:dyDescent="0.35">
      <c r="U241" t="s">
        <v>54</v>
      </c>
      <c r="V241" t="s">
        <v>100</v>
      </c>
    </row>
    <row r="242" spans="21:22" x14ac:dyDescent="0.35">
      <c r="U242" t="s">
        <v>53</v>
      </c>
      <c r="V242" t="s">
        <v>713</v>
      </c>
    </row>
    <row r="243" spans="21:22" x14ac:dyDescent="0.35">
      <c r="U243" t="s">
        <v>60</v>
      </c>
      <c r="V243" t="s">
        <v>22</v>
      </c>
    </row>
    <row r="244" spans="21:22" x14ac:dyDescent="0.35">
      <c r="U244" t="s">
        <v>82</v>
      </c>
      <c r="V244" t="s">
        <v>22</v>
      </c>
    </row>
    <row r="245" spans="21:22" x14ac:dyDescent="0.35">
      <c r="U245" t="s">
        <v>121</v>
      </c>
      <c r="V245" t="s">
        <v>719</v>
      </c>
    </row>
    <row r="246" spans="21:22" x14ac:dyDescent="0.35">
      <c r="U246" t="s">
        <v>90</v>
      </c>
      <c r="V246" t="s">
        <v>100</v>
      </c>
    </row>
    <row r="247" spans="21:22" x14ac:dyDescent="0.35">
      <c r="U247" t="s">
        <v>65</v>
      </c>
      <c r="V247" t="s">
        <v>712</v>
      </c>
    </row>
    <row r="248" spans="21:22" x14ac:dyDescent="0.35">
      <c r="U248" t="s">
        <v>2615</v>
      </c>
      <c r="V248" t="s">
        <v>713</v>
      </c>
    </row>
    <row r="249" spans="21:22" ht="15.5" x14ac:dyDescent="0.35">
      <c r="U249" s="2" t="s">
        <v>96</v>
      </c>
      <c r="V249" t="s">
        <v>191</v>
      </c>
    </row>
    <row r="250" spans="21:22" x14ac:dyDescent="0.35">
      <c r="U250" t="s">
        <v>2614</v>
      </c>
      <c r="V250" t="s">
        <v>17</v>
      </c>
    </row>
    <row r="251" spans="21:22" x14ac:dyDescent="0.35">
      <c r="U251" t="s">
        <v>118</v>
      </c>
      <c r="V251" t="s">
        <v>22</v>
      </c>
    </row>
    <row r="252" spans="21:22" x14ac:dyDescent="0.35">
      <c r="U252" t="s">
        <v>94</v>
      </c>
      <c r="V252" t="s">
        <v>191</v>
      </c>
    </row>
    <row r="253" spans="21:22" x14ac:dyDescent="0.35">
      <c r="U253" t="s">
        <v>101</v>
      </c>
      <c r="V253" t="s">
        <v>17</v>
      </c>
    </row>
    <row r="254" spans="21:22" x14ac:dyDescent="0.35">
      <c r="U254" t="s">
        <v>103</v>
      </c>
      <c r="V254" t="s">
        <v>717</v>
      </c>
    </row>
    <row r="255" spans="21:22" x14ac:dyDescent="0.35">
      <c r="U255" t="s">
        <v>72</v>
      </c>
      <c r="V255" t="s">
        <v>711</v>
      </c>
    </row>
    <row r="256" spans="21:22" x14ac:dyDescent="0.35">
      <c r="U256" t="s">
        <v>168</v>
      </c>
      <c r="V256" t="s">
        <v>716</v>
      </c>
    </row>
    <row r="257" spans="21:22" x14ac:dyDescent="0.35">
      <c r="U257" t="s">
        <v>134</v>
      </c>
      <c r="V257" t="s">
        <v>17</v>
      </c>
    </row>
    <row r="258" spans="21:22" x14ac:dyDescent="0.35">
      <c r="U258" t="s">
        <v>92</v>
      </c>
      <c r="V258" t="s">
        <v>718</v>
      </c>
    </row>
    <row r="259" spans="21:22" x14ac:dyDescent="0.35">
      <c r="U259" t="s">
        <v>2617</v>
      </c>
      <c r="V259" t="s">
        <v>114</v>
      </c>
    </row>
    <row r="260" spans="21:22" x14ac:dyDescent="0.35">
      <c r="U260" t="s">
        <v>171</v>
      </c>
      <c r="V260" t="s">
        <v>22</v>
      </c>
    </row>
    <row r="261" spans="21:22" x14ac:dyDescent="0.35">
      <c r="U261" t="s">
        <v>88</v>
      </c>
      <c r="V261" t="s">
        <v>17</v>
      </c>
    </row>
    <row r="262" spans="21:22" x14ac:dyDescent="0.35">
      <c r="U262" t="s">
        <v>115</v>
      </c>
      <c r="V262" t="s">
        <v>100</v>
      </c>
    </row>
    <row r="263" spans="21:22" x14ac:dyDescent="0.35">
      <c r="U263" t="s">
        <v>119</v>
      </c>
      <c r="V263" t="s">
        <v>720</v>
      </c>
    </row>
    <row r="264" spans="21:22" x14ac:dyDescent="0.35">
      <c r="U264" t="s">
        <v>111</v>
      </c>
      <c r="V264" t="s">
        <v>17</v>
      </c>
    </row>
    <row r="265" spans="21:22" x14ac:dyDescent="0.35">
      <c r="U265" t="s">
        <v>185</v>
      </c>
      <c r="V265" t="s">
        <v>22</v>
      </c>
    </row>
    <row r="266" spans="21:22" x14ac:dyDescent="0.35">
      <c r="U266" t="s">
        <v>2616</v>
      </c>
      <c r="V266" t="s">
        <v>17</v>
      </c>
    </row>
    <row r="267" spans="21:22" x14ac:dyDescent="0.35">
      <c r="U267" t="s">
        <v>2618</v>
      </c>
      <c r="V267" t="s">
        <v>713</v>
      </c>
    </row>
    <row r="268" spans="21:22" x14ac:dyDescent="0.35">
      <c r="U268" t="s">
        <v>158</v>
      </c>
      <c r="V268" t="s">
        <v>100</v>
      </c>
    </row>
    <row r="269" spans="21:22" x14ac:dyDescent="0.35">
      <c r="U269" t="s">
        <v>98</v>
      </c>
      <c r="V269" t="s">
        <v>22</v>
      </c>
    </row>
    <row r="270" spans="21:22" x14ac:dyDescent="0.35">
      <c r="U270" t="s">
        <v>81</v>
      </c>
      <c r="V270" t="s">
        <v>716</v>
      </c>
    </row>
    <row r="271" spans="21:22" x14ac:dyDescent="0.35">
      <c r="U271" t="s">
        <v>149</v>
      </c>
      <c r="V271" t="s">
        <v>114</v>
      </c>
    </row>
    <row r="272" spans="21:22" x14ac:dyDescent="0.35">
      <c r="U272" t="s">
        <v>146</v>
      </c>
      <c r="V272" t="s">
        <v>22</v>
      </c>
    </row>
    <row r="273" spans="21:22" x14ac:dyDescent="0.35">
      <c r="U273" t="s">
        <v>174</v>
      </c>
      <c r="V273" t="s">
        <v>715</v>
      </c>
    </row>
    <row r="274" spans="21:22" x14ac:dyDescent="0.35">
      <c r="U274" t="s">
        <v>104</v>
      </c>
      <c r="V274" t="s">
        <v>713</v>
      </c>
    </row>
    <row r="275" spans="21:22" x14ac:dyDescent="0.35">
      <c r="U275" t="s">
        <v>99</v>
      </c>
      <c r="V275" t="s">
        <v>100</v>
      </c>
    </row>
    <row r="276" spans="21:22" x14ac:dyDescent="0.35">
      <c r="U276" t="s">
        <v>138</v>
      </c>
      <c r="V276" t="s">
        <v>100</v>
      </c>
    </row>
    <row r="277" spans="21:22" x14ac:dyDescent="0.35">
      <c r="U277" t="s">
        <v>2619</v>
      </c>
      <c r="V277" t="s">
        <v>22</v>
      </c>
    </row>
    <row r="278" spans="21:22" x14ac:dyDescent="0.35">
      <c r="U278" t="s">
        <v>136</v>
      </c>
      <c r="V278" t="s">
        <v>714</v>
      </c>
    </row>
    <row r="279" spans="21:22" x14ac:dyDescent="0.35">
      <c r="U279" t="s">
        <v>144</v>
      </c>
      <c r="V279" t="s">
        <v>114</v>
      </c>
    </row>
    <row r="280" spans="21:22" x14ac:dyDescent="0.35">
      <c r="U280" t="s">
        <v>126</v>
      </c>
      <c r="V280" t="s">
        <v>712</v>
      </c>
    </row>
    <row r="281" spans="21:22" x14ac:dyDescent="0.35">
      <c r="U281" t="s">
        <v>125</v>
      </c>
      <c r="V281" t="s">
        <v>718</v>
      </c>
    </row>
    <row r="282" spans="21:22" x14ac:dyDescent="0.35">
      <c r="U282" t="s">
        <v>204</v>
      </c>
      <c r="V282" t="s">
        <v>718</v>
      </c>
    </row>
    <row r="283" spans="21:22" x14ac:dyDescent="0.35">
      <c r="U283" t="s">
        <v>110</v>
      </c>
      <c r="V283" t="s">
        <v>22</v>
      </c>
    </row>
    <row r="284" spans="21:22" x14ac:dyDescent="0.35">
      <c r="U284" t="s">
        <v>166</v>
      </c>
      <c r="V284" t="s">
        <v>22</v>
      </c>
    </row>
    <row r="285" spans="21:22" x14ac:dyDescent="0.35">
      <c r="U285" t="s">
        <v>151</v>
      </c>
      <c r="V285" t="s">
        <v>711</v>
      </c>
    </row>
    <row r="286" spans="21:22" x14ac:dyDescent="0.35">
      <c r="U286" t="s">
        <v>123</v>
      </c>
      <c r="V286" t="s">
        <v>22</v>
      </c>
    </row>
    <row r="287" spans="21:22" x14ac:dyDescent="0.35">
      <c r="U287" t="s">
        <v>93</v>
      </c>
      <c r="V287" t="s">
        <v>717</v>
      </c>
    </row>
    <row r="288" spans="21:22" x14ac:dyDescent="0.35">
      <c r="U288" t="s">
        <v>89</v>
      </c>
      <c r="V288" t="s">
        <v>712</v>
      </c>
    </row>
    <row r="289" spans="21:22" x14ac:dyDescent="0.35">
      <c r="U289" t="s">
        <v>120</v>
      </c>
      <c r="V289" t="s">
        <v>712</v>
      </c>
    </row>
    <row r="290" spans="21:22" x14ac:dyDescent="0.35">
      <c r="U290" t="s">
        <v>84</v>
      </c>
      <c r="V290" t="s">
        <v>17</v>
      </c>
    </row>
    <row r="291" spans="21:22" x14ac:dyDescent="0.35">
      <c r="U291" t="s">
        <v>2620</v>
      </c>
      <c r="V291" t="s">
        <v>721</v>
      </c>
    </row>
    <row r="292" spans="21:22" x14ac:dyDescent="0.35">
      <c r="U292" t="s">
        <v>112</v>
      </c>
      <c r="V292" t="s">
        <v>114</v>
      </c>
    </row>
    <row r="293" spans="21:22" x14ac:dyDescent="0.35">
      <c r="U293" t="s">
        <v>195</v>
      </c>
      <c r="V293" t="s">
        <v>114</v>
      </c>
    </row>
    <row r="294" spans="21:22" x14ac:dyDescent="0.35">
      <c r="U294" t="s">
        <v>107</v>
      </c>
      <c r="V294" t="s">
        <v>114</v>
      </c>
    </row>
    <row r="295" spans="21:22" x14ac:dyDescent="0.35">
      <c r="U295" t="s">
        <v>130</v>
      </c>
      <c r="V295" t="s">
        <v>716</v>
      </c>
    </row>
    <row r="296" spans="21:22" x14ac:dyDescent="0.35">
      <c r="U296" t="s">
        <v>155</v>
      </c>
      <c r="V296" t="s">
        <v>114</v>
      </c>
    </row>
    <row r="297" spans="21:22" x14ac:dyDescent="0.35">
      <c r="U297" t="s">
        <v>170</v>
      </c>
      <c r="V297" t="s">
        <v>22</v>
      </c>
    </row>
    <row r="298" spans="21:22" x14ac:dyDescent="0.35">
      <c r="U298" t="s">
        <v>141</v>
      </c>
      <c r="V298" t="s">
        <v>22</v>
      </c>
    </row>
    <row r="299" spans="21:22" x14ac:dyDescent="0.35">
      <c r="U299" t="s">
        <v>77</v>
      </c>
      <c r="V299" t="s">
        <v>17</v>
      </c>
    </row>
    <row r="300" spans="21:22" x14ac:dyDescent="0.35">
      <c r="U300" t="s">
        <v>722</v>
      </c>
      <c r="V300" t="s">
        <v>17</v>
      </c>
    </row>
    <row r="301" spans="21:22" x14ac:dyDescent="0.35">
      <c r="U301" t="s">
        <v>157</v>
      </c>
      <c r="V301" t="s">
        <v>712</v>
      </c>
    </row>
    <row r="302" spans="21:22" x14ac:dyDescent="0.35">
      <c r="U302" t="s">
        <v>203</v>
      </c>
      <c r="V302" t="s">
        <v>100</v>
      </c>
    </row>
    <row r="303" spans="21:22" x14ac:dyDescent="0.35">
      <c r="U303" t="s">
        <v>87</v>
      </c>
      <c r="V303" t="s">
        <v>114</v>
      </c>
    </row>
    <row r="304" spans="21:22" x14ac:dyDescent="0.35">
      <c r="U304" t="s">
        <v>723</v>
      </c>
      <c r="V304" t="s">
        <v>17</v>
      </c>
    </row>
    <row r="305" spans="21:22" x14ac:dyDescent="0.35">
      <c r="U305" t="s">
        <v>189</v>
      </c>
      <c r="V305" t="s">
        <v>717</v>
      </c>
    </row>
    <row r="306" spans="21:22" x14ac:dyDescent="0.35">
      <c r="U306" t="s">
        <v>215</v>
      </c>
      <c r="V306" t="s">
        <v>17</v>
      </c>
    </row>
    <row r="307" spans="21:22" x14ac:dyDescent="0.35">
      <c r="U307" t="s">
        <v>147</v>
      </c>
      <c r="V307" t="s">
        <v>718</v>
      </c>
    </row>
    <row r="308" spans="21:22" x14ac:dyDescent="0.35">
      <c r="U308" t="s">
        <v>129</v>
      </c>
      <c r="V308" t="s">
        <v>100</v>
      </c>
    </row>
    <row r="309" spans="21:22" x14ac:dyDescent="0.35">
      <c r="U309" t="s">
        <v>180</v>
      </c>
      <c r="V309" t="s">
        <v>191</v>
      </c>
    </row>
    <row r="310" spans="21:22" x14ac:dyDescent="0.35">
      <c r="U310" t="s">
        <v>161</v>
      </c>
      <c r="V310" t="s">
        <v>22</v>
      </c>
    </row>
    <row r="311" spans="21:22" x14ac:dyDescent="0.35">
      <c r="U311" t="s">
        <v>139</v>
      </c>
      <c r="V311" t="s">
        <v>711</v>
      </c>
    </row>
    <row r="312" spans="21:22" x14ac:dyDescent="0.35">
      <c r="U312" t="s">
        <v>117</v>
      </c>
      <c r="V312" t="s">
        <v>17</v>
      </c>
    </row>
    <row r="313" spans="21:22" x14ac:dyDescent="0.35">
      <c r="U313" t="s">
        <v>133</v>
      </c>
      <c r="V313" t="s">
        <v>22</v>
      </c>
    </row>
    <row r="314" spans="21:22" x14ac:dyDescent="0.35">
      <c r="U314" t="s">
        <v>2621</v>
      </c>
      <c r="V314" t="s">
        <v>714</v>
      </c>
    </row>
    <row r="315" spans="21:22" x14ac:dyDescent="0.35">
      <c r="U315" t="s">
        <v>140</v>
      </c>
      <c r="V315" t="s">
        <v>724</v>
      </c>
    </row>
    <row r="316" spans="21:22" x14ac:dyDescent="0.35">
      <c r="U316" t="s">
        <v>108</v>
      </c>
      <c r="V316" t="s">
        <v>716</v>
      </c>
    </row>
    <row r="317" spans="21:22" x14ac:dyDescent="0.35">
      <c r="U317" t="s">
        <v>162</v>
      </c>
      <c r="V317" t="s">
        <v>714</v>
      </c>
    </row>
    <row r="318" spans="21:22" x14ac:dyDescent="0.35">
      <c r="U318" t="s">
        <v>213</v>
      </c>
      <c r="V318" t="s">
        <v>718</v>
      </c>
    </row>
    <row r="319" spans="21:22" x14ac:dyDescent="0.35">
      <c r="U319" t="s">
        <v>143</v>
      </c>
      <c r="V319" t="s">
        <v>717</v>
      </c>
    </row>
    <row r="320" spans="21:22" x14ac:dyDescent="0.35">
      <c r="U320" t="s">
        <v>124</v>
      </c>
      <c r="V320" t="s">
        <v>17</v>
      </c>
    </row>
    <row r="321" spans="21:22" x14ac:dyDescent="0.35">
      <c r="U321" t="s">
        <v>725</v>
      </c>
      <c r="V321" t="s">
        <v>100</v>
      </c>
    </row>
    <row r="322" spans="21:22" x14ac:dyDescent="0.35">
      <c r="U322" t="s">
        <v>97</v>
      </c>
      <c r="V322" t="s">
        <v>17</v>
      </c>
    </row>
    <row r="323" spans="21:22" x14ac:dyDescent="0.35">
      <c r="U323" t="s">
        <v>197</v>
      </c>
      <c r="V323" t="s">
        <v>100</v>
      </c>
    </row>
    <row r="324" spans="21:22" x14ac:dyDescent="0.35">
      <c r="U324" t="s">
        <v>726</v>
      </c>
      <c r="V324" t="s">
        <v>114</v>
      </c>
    </row>
    <row r="325" spans="21:22" x14ac:dyDescent="0.35">
      <c r="U325" t="s">
        <v>109</v>
      </c>
      <c r="V325" t="s">
        <v>191</v>
      </c>
    </row>
    <row r="326" spans="21:22" x14ac:dyDescent="0.35">
      <c r="U326" t="s">
        <v>186</v>
      </c>
      <c r="V326" t="s">
        <v>22</v>
      </c>
    </row>
    <row r="327" spans="21:22" x14ac:dyDescent="0.35">
      <c r="U327" t="s">
        <v>727</v>
      </c>
      <c r="V327" t="s">
        <v>711</v>
      </c>
    </row>
    <row r="328" spans="21:22" x14ac:dyDescent="0.35">
      <c r="U328" t="s">
        <v>122</v>
      </c>
      <c r="V328" t="s">
        <v>718</v>
      </c>
    </row>
    <row r="329" spans="21:22" x14ac:dyDescent="0.35">
      <c r="U329" t="s">
        <v>142</v>
      </c>
      <c r="V329" t="s">
        <v>114</v>
      </c>
    </row>
    <row r="330" spans="21:22" x14ac:dyDescent="0.35">
      <c r="U330" t="s">
        <v>172</v>
      </c>
      <c r="V330" t="s">
        <v>712</v>
      </c>
    </row>
    <row r="331" spans="21:22" x14ac:dyDescent="0.35">
      <c r="U331" t="s">
        <v>145</v>
      </c>
      <c r="V331" t="s">
        <v>17</v>
      </c>
    </row>
    <row r="332" spans="21:22" x14ac:dyDescent="0.35">
      <c r="U332" t="s">
        <v>152</v>
      </c>
      <c r="V332" t="s">
        <v>22</v>
      </c>
    </row>
    <row r="333" spans="21:22" x14ac:dyDescent="0.35">
      <c r="U333" t="s">
        <v>182</v>
      </c>
      <c r="V333" t="s">
        <v>728</v>
      </c>
    </row>
    <row r="334" spans="21:22" x14ac:dyDescent="0.35">
      <c r="U334" t="s">
        <v>206</v>
      </c>
      <c r="V334" t="s">
        <v>718</v>
      </c>
    </row>
    <row r="335" spans="21:22" x14ac:dyDescent="0.35">
      <c r="U335" t="s">
        <v>150</v>
      </c>
      <c r="V335" t="s">
        <v>114</v>
      </c>
    </row>
    <row r="336" spans="21:22" x14ac:dyDescent="0.35">
      <c r="U336" t="s">
        <v>729</v>
      </c>
      <c r="V336" t="s">
        <v>711</v>
      </c>
    </row>
    <row r="337" spans="21:22" x14ac:dyDescent="0.35">
      <c r="U337" t="s">
        <v>106</v>
      </c>
      <c r="V337" t="s">
        <v>730</v>
      </c>
    </row>
    <row r="338" spans="21:22" x14ac:dyDescent="0.35">
      <c r="U338" t="s">
        <v>160</v>
      </c>
      <c r="V338" t="s">
        <v>721</v>
      </c>
    </row>
    <row r="339" spans="21:22" x14ac:dyDescent="0.35">
      <c r="U339" t="s">
        <v>128</v>
      </c>
      <c r="V339" t="s">
        <v>191</v>
      </c>
    </row>
    <row r="340" spans="21:22" x14ac:dyDescent="0.35">
      <c r="U340" t="s">
        <v>154</v>
      </c>
      <c r="V340" t="s">
        <v>17</v>
      </c>
    </row>
    <row r="341" spans="21:22" x14ac:dyDescent="0.35">
      <c r="U341" t="s">
        <v>116</v>
      </c>
      <c r="V341" t="s">
        <v>22</v>
      </c>
    </row>
    <row r="342" spans="21:22" x14ac:dyDescent="0.35">
      <c r="U342" t="s">
        <v>202</v>
      </c>
      <c r="V342" t="s">
        <v>716</v>
      </c>
    </row>
    <row r="343" spans="21:22" x14ac:dyDescent="0.35">
      <c r="U343" t="s">
        <v>731</v>
      </c>
      <c r="V343" t="s">
        <v>711</v>
      </c>
    </row>
    <row r="344" spans="21:22" x14ac:dyDescent="0.35">
      <c r="U344" t="s">
        <v>183</v>
      </c>
      <c r="V344" t="s">
        <v>714</v>
      </c>
    </row>
    <row r="345" spans="21:22" x14ac:dyDescent="0.35">
      <c r="U345" t="s">
        <v>163</v>
      </c>
      <c r="V345" t="s">
        <v>17</v>
      </c>
    </row>
    <row r="346" spans="21:22" x14ac:dyDescent="0.35">
      <c r="U346" t="s">
        <v>732</v>
      </c>
      <c r="V346" t="s">
        <v>17</v>
      </c>
    </row>
    <row r="347" spans="21:22" x14ac:dyDescent="0.35">
      <c r="U347" t="s">
        <v>733</v>
      </c>
      <c r="V347" t="s">
        <v>191</v>
      </c>
    </row>
    <row r="348" spans="21:22" x14ac:dyDescent="0.35">
      <c r="U348" t="s">
        <v>734</v>
      </c>
      <c r="V348" t="s">
        <v>17</v>
      </c>
    </row>
    <row r="349" spans="21:22" x14ac:dyDescent="0.35">
      <c r="U349" t="s">
        <v>164</v>
      </c>
      <c r="V349" t="s">
        <v>100</v>
      </c>
    </row>
    <row r="350" spans="21:22" x14ac:dyDescent="0.35">
      <c r="U350" t="s">
        <v>179</v>
      </c>
      <c r="V350" t="s">
        <v>718</v>
      </c>
    </row>
    <row r="351" spans="21:22" x14ac:dyDescent="0.35">
      <c r="U351" t="s">
        <v>205</v>
      </c>
      <c r="V351" t="s">
        <v>100</v>
      </c>
    </row>
    <row r="352" spans="21:22" x14ac:dyDescent="0.35">
      <c r="U352" t="s">
        <v>735</v>
      </c>
      <c r="V352" t="s">
        <v>17</v>
      </c>
    </row>
    <row r="353" spans="21:22" x14ac:dyDescent="0.35">
      <c r="U353" t="s">
        <v>173</v>
      </c>
      <c r="V353" t="s">
        <v>22</v>
      </c>
    </row>
    <row r="354" spans="21:22" x14ac:dyDescent="0.35">
      <c r="U354" t="s">
        <v>135</v>
      </c>
      <c r="V354" t="s">
        <v>100</v>
      </c>
    </row>
    <row r="355" spans="21:22" x14ac:dyDescent="0.35">
      <c r="U355" t="s">
        <v>736</v>
      </c>
      <c r="V355" t="s">
        <v>100</v>
      </c>
    </row>
    <row r="356" spans="21:22" x14ac:dyDescent="0.35">
      <c r="U356" t="s">
        <v>737</v>
      </c>
      <c r="V356" t="s">
        <v>718</v>
      </c>
    </row>
    <row r="357" spans="21:22" x14ac:dyDescent="0.35">
      <c r="U357" t="s">
        <v>738</v>
      </c>
      <c r="V357" t="s">
        <v>717</v>
      </c>
    </row>
    <row r="358" spans="21:22" x14ac:dyDescent="0.35">
      <c r="U358" t="s">
        <v>739</v>
      </c>
      <c r="V358" t="s">
        <v>17</v>
      </c>
    </row>
    <row r="359" spans="21:22" x14ac:dyDescent="0.35">
      <c r="U359" t="s">
        <v>740</v>
      </c>
      <c r="V359" t="s">
        <v>191</v>
      </c>
    </row>
    <row r="360" spans="21:22" x14ac:dyDescent="0.35">
      <c r="U360" t="s">
        <v>159</v>
      </c>
      <c r="V360" t="s">
        <v>713</v>
      </c>
    </row>
    <row r="361" spans="21:22" x14ac:dyDescent="0.35">
      <c r="U361" t="s">
        <v>156</v>
      </c>
      <c r="V361" t="s">
        <v>22</v>
      </c>
    </row>
    <row r="362" spans="21:22" x14ac:dyDescent="0.35">
      <c r="U362" t="s">
        <v>741</v>
      </c>
      <c r="V362" t="s">
        <v>100</v>
      </c>
    </row>
    <row r="363" spans="21:22" x14ac:dyDescent="0.35">
      <c r="U363" t="s">
        <v>742</v>
      </c>
      <c r="V363" t="s">
        <v>22</v>
      </c>
    </row>
    <row r="364" spans="21:22" x14ac:dyDescent="0.35">
      <c r="U364" t="s">
        <v>105</v>
      </c>
      <c r="V364" t="s">
        <v>718</v>
      </c>
    </row>
    <row r="365" spans="21:22" x14ac:dyDescent="0.35">
      <c r="U365" t="s">
        <v>743</v>
      </c>
      <c r="V365" t="s">
        <v>17</v>
      </c>
    </row>
    <row r="366" spans="21:22" x14ac:dyDescent="0.35">
      <c r="U366" t="s">
        <v>744</v>
      </c>
      <c r="V366" t="s">
        <v>100</v>
      </c>
    </row>
    <row r="367" spans="21:22" x14ac:dyDescent="0.35">
      <c r="U367" t="s">
        <v>745</v>
      </c>
      <c r="V367" t="s">
        <v>17</v>
      </c>
    </row>
    <row r="368" spans="21:22" x14ac:dyDescent="0.35">
      <c r="U368" t="s">
        <v>198</v>
      </c>
      <c r="V368" t="s">
        <v>718</v>
      </c>
    </row>
    <row r="369" spans="21:22" x14ac:dyDescent="0.35">
      <c r="U369" t="s">
        <v>746</v>
      </c>
      <c r="V369" t="s">
        <v>100</v>
      </c>
    </row>
    <row r="370" spans="21:22" x14ac:dyDescent="0.35">
      <c r="U370" t="s">
        <v>747</v>
      </c>
      <c r="V370" t="s">
        <v>22</v>
      </c>
    </row>
    <row r="371" spans="21:22" x14ac:dyDescent="0.35">
      <c r="U371" t="s">
        <v>748</v>
      </c>
      <c r="V371" t="s">
        <v>191</v>
      </c>
    </row>
    <row r="372" spans="21:22" x14ac:dyDescent="0.35">
      <c r="U372" t="s">
        <v>749</v>
      </c>
      <c r="V372" t="s">
        <v>191</v>
      </c>
    </row>
    <row r="373" spans="21:22" x14ac:dyDescent="0.35">
      <c r="U373" t="s">
        <v>750</v>
      </c>
      <c r="V373" t="s">
        <v>114</v>
      </c>
    </row>
    <row r="374" spans="21:22" x14ac:dyDescent="0.35">
      <c r="U374" t="s">
        <v>751</v>
      </c>
      <c r="V374" t="s">
        <v>22</v>
      </c>
    </row>
    <row r="375" spans="21:22" x14ac:dyDescent="0.35">
      <c r="U375" t="s">
        <v>752</v>
      </c>
      <c r="V375" t="s">
        <v>114</v>
      </c>
    </row>
    <row r="376" spans="21:22" x14ac:dyDescent="0.35">
      <c r="U376" t="s">
        <v>753</v>
      </c>
      <c r="V376" t="s">
        <v>17</v>
      </c>
    </row>
    <row r="377" spans="21:22" x14ac:dyDescent="0.35">
      <c r="U377" t="s">
        <v>754</v>
      </c>
      <c r="V377" t="s">
        <v>191</v>
      </c>
    </row>
    <row r="378" spans="21:22" x14ac:dyDescent="0.35">
      <c r="U378" t="s">
        <v>755</v>
      </c>
      <c r="V378" t="s">
        <v>17</v>
      </c>
    </row>
    <row r="379" spans="21:22" x14ac:dyDescent="0.35">
      <c r="U379" t="s">
        <v>756</v>
      </c>
      <c r="V379" t="s">
        <v>191</v>
      </c>
    </row>
    <row r="380" spans="21:22" x14ac:dyDescent="0.35">
      <c r="U380" t="s">
        <v>757</v>
      </c>
      <c r="V380" t="s">
        <v>100</v>
      </c>
    </row>
    <row r="381" spans="21:22" x14ac:dyDescent="0.35">
      <c r="U381" t="s">
        <v>758</v>
      </c>
      <c r="V381" t="s">
        <v>711</v>
      </c>
    </row>
    <row r="382" spans="21:22" x14ac:dyDescent="0.35">
      <c r="U382" t="s">
        <v>759</v>
      </c>
      <c r="V382" t="s">
        <v>22</v>
      </c>
    </row>
    <row r="383" spans="21:22" x14ac:dyDescent="0.35">
      <c r="U383" t="s">
        <v>760</v>
      </c>
      <c r="V383" t="s">
        <v>17</v>
      </c>
    </row>
    <row r="384" spans="21:22" x14ac:dyDescent="0.35">
      <c r="U384" t="s">
        <v>761</v>
      </c>
      <c r="V384" t="s">
        <v>22</v>
      </c>
    </row>
    <row r="385" spans="21:22" x14ac:dyDescent="0.35">
      <c r="U385" t="s">
        <v>762</v>
      </c>
      <c r="V385" t="s">
        <v>22</v>
      </c>
    </row>
    <row r="386" spans="21:22" x14ac:dyDescent="0.35">
      <c r="U386" t="s">
        <v>763</v>
      </c>
      <c r="V386" t="s">
        <v>22</v>
      </c>
    </row>
    <row r="387" spans="21:22" x14ac:dyDescent="0.35">
      <c r="U387" t="s">
        <v>764</v>
      </c>
      <c r="V387" t="s">
        <v>191</v>
      </c>
    </row>
    <row r="388" spans="21:22" x14ac:dyDescent="0.35">
      <c r="U388" t="s">
        <v>765</v>
      </c>
      <c r="V388" t="s">
        <v>191</v>
      </c>
    </row>
    <row r="389" spans="21:22" x14ac:dyDescent="0.35">
      <c r="U389" t="s">
        <v>766</v>
      </c>
      <c r="V389" t="s">
        <v>114</v>
      </c>
    </row>
    <row r="390" spans="21:22" x14ac:dyDescent="0.35">
      <c r="U390" t="s">
        <v>767</v>
      </c>
      <c r="V390" t="s">
        <v>100</v>
      </c>
    </row>
    <row r="391" spans="21:22" x14ac:dyDescent="0.35">
      <c r="U391" t="s">
        <v>169</v>
      </c>
      <c r="V391" t="s">
        <v>17</v>
      </c>
    </row>
    <row r="392" spans="21:22" x14ac:dyDescent="0.35">
      <c r="U392" t="s">
        <v>768</v>
      </c>
      <c r="V392" t="s">
        <v>22</v>
      </c>
    </row>
    <row r="393" spans="21:22" x14ac:dyDescent="0.35">
      <c r="U393" t="s">
        <v>769</v>
      </c>
      <c r="V393" t="s">
        <v>715</v>
      </c>
    </row>
    <row r="394" spans="21:22" x14ac:dyDescent="0.35">
      <c r="U394" t="s">
        <v>770</v>
      </c>
      <c r="V394" t="s">
        <v>114</v>
      </c>
    </row>
    <row r="395" spans="21:22" x14ac:dyDescent="0.35">
      <c r="U395" t="s">
        <v>771</v>
      </c>
      <c r="V395" t="s">
        <v>114</v>
      </c>
    </row>
    <row r="396" spans="21:22" x14ac:dyDescent="0.35">
      <c r="U396" t="s">
        <v>772</v>
      </c>
      <c r="V396" t="s">
        <v>17</v>
      </c>
    </row>
    <row r="397" spans="21:22" x14ac:dyDescent="0.35">
      <c r="U397" t="s">
        <v>773</v>
      </c>
      <c r="V397" t="s">
        <v>114</v>
      </c>
    </row>
    <row r="398" spans="21:22" x14ac:dyDescent="0.35">
      <c r="U398" t="s">
        <v>774</v>
      </c>
      <c r="V398" t="s">
        <v>719</v>
      </c>
    </row>
    <row r="399" spans="21:22" x14ac:dyDescent="0.35">
      <c r="U399" t="s">
        <v>775</v>
      </c>
      <c r="V399" t="s">
        <v>17</v>
      </c>
    </row>
    <row r="400" spans="21:22" x14ac:dyDescent="0.35">
      <c r="U400" t="s">
        <v>776</v>
      </c>
      <c r="V400" t="s">
        <v>100</v>
      </c>
    </row>
    <row r="401" spans="21:22" x14ac:dyDescent="0.35">
      <c r="U401" t="s">
        <v>777</v>
      </c>
      <c r="V401" t="s">
        <v>17</v>
      </c>
    </row>
    <row r="402" spans="21:22" x14ac:dyDescent="0.35">
      <c r="U402" t="s">
        <v>778</v>
      </c>
      <c r="V402" t="s">
        <v>17</v>
      </c>
    </row>
    <row r="403" spans="21:22" x14ac:dyDescent="0.35">
      <c r="U403" t="s">
        <v>749</v>
      </c>
      <c r="V403" t="s">
        <v>191</v>
      </c>
    </row>
    <row r="404" spans="21:22" x14ac:dyDescent="0.35">
      <c r="U404" t="s">
        <v>750</v>
      </c>
      <c r="V404" t="s">
        <v>114</v>
      </c>
    </row>
    <row r="405" spans="21:22" x14ac:dyDescent="0.35">
      <c r="U405" t="s">
        <v>751</v>
      </c>
      <c r="V405" t="s">
        <v>22</v>
      </c>
    </row>
    <row r="406" spans="21:22" x14ac:dyDescent="0.35">
      <c r="U406" t="s">
        <v>752</v>
      </c>
      <c r="V406" t="s">
        <v>114</v>
      </c>
    </row>
    <row r="407" spans="21:22" x14ac:dyDescent="0.35">
      <c r="U407" t="s">
        <v>753</v>
      </c>
      <c r="V407" t="s">
        <v>17</v>
      </c>
    </row>
    <row r="408" spans="21:22" x14ac:dyDescent="0.35">
      <c r="U408" t="s">
        <v>754</v>
      </c>
      <c r="V408" t="s">
        <v>191</v>
      </c>
    </row>
    <row r="409" spans="21:22" x14ac:dyDescent="0.35">
      <c r="U409" t="s">
        <v>755</v>
      </c>
      <c r="V409" t="s">
        <v>17</v>
      </c>
    </row>
    <row r="410" spans="21:22" x14ac:dyDescent="0.35">
      <c r="U410" t="s">
        <v>756</v>
      </c>
      <c r="V410" t="s">
        <v>191</v>
      </c>
    </row>
    <row r="411" spans="21:22" x14ac:dyDescent="0.35">
      <c r="U411" t="s">
        <v>757</v>
      </c>
      <c r="V411" t="s">
        <v>100</v>
      </c>
    </row>
    <row r="412" spans="21:22" x14ac:dyDescent="0.35">
      <c r="U412" t="s">
        <v>758</v>
      </c>
      <c r="V412" t="s">
        <v>711</v>
      </c>
    </row>
    <row r="413" spans="21:22" x14ac:dyDescent="0.35">
      <c r="U413" t="s">
        <v>759</v>
      </c>
      <c r="V413" t="s">
        <v>22</v>
      </c>
    </row>
    <row r="414" spans="21:22" x14ac:dyDescent="0.35">
      <c r="U414" t="s">
        <v>760</v>
      </c>
      <c r="V414" t="s">
        <v>17</v>
      </c>
    </row>
    <row r="415" spans="21:22" x14ac:dyDescent="0.35">
      <c r="U415" t="s">
        <v>761</v>
      </c>
      <c r="V415" t="s">
        <v>22</v>
      </c>
    </row>
    <row r="416" spans="21:22" x14ac:dyDescent="0.35">
      <c r="U416" t="s">
        <v>762</v>
      </c>
      <c r="V416" t="s">
        <v>22</v>
      </c>
    </row>
    <row r="417" spans="21:22" x14ac:dyDescent="0.35">
      <c r="U417" t="s">
        <v>763</v>
      </c>
      <c r="V417" t="s">
        <v>22</v>
      </c>
    </row>
    <row r="418" spans="21:22" x14ac:dyDescent="0.35">
      <c r="U418" t="s">
        <v>764</v>
      </c>
      <c r="V418" t="s">
        <v>191</v>
      </c>
    </row>
    <row r="419" spans="21:22" x14ac:dyDescent="0.35">
      <c r="U419" t="s">
        <v>765</v>
      </c>
      <c r="V419" t="s">
        <v>191</v>
      </c>
    </row>
    <row r="420" spans="21:22" x14ac:dyDescent="0.35">
      <c r="U420" t="s">
        <v>766</v>
      </c>
      <c r="V420" t="s">
        <v>114</v>
      </c>
    </row>
    <row r="421" spans="21:22" x14ac:dyDescent="0.35">
      <c r="U421" t="s">
        <v>767</v>
      </c>
      <c r="V421" t="s">
        <v>100</v>
      </c>
    </row>
    <row r="422" spans="21:22" x14ac:dyDescent="0.35">
      <c r="U422" t="s">
        <v>169</v>
      </c>
      <c r="V422" t="s">
        <v>17</v>
      </c>
    </row>
    <row r="423" spans="21:22" x14ac:dyDescent="0.35">
      <c r="U423" t="s">
        <v>768</v>
      </c>
      <c r="V423" t="s">
        <v>22</v>
      </c>
    </row>
    <row r="424" spans="21:22" x14ac:dyDescent="0.35">
      <c r="U424" t="s">
        <v>769</v>
      </c>
      <c r="V424" t="s">
        <v>715</v>
      </c>
    </row>
    <row r="425" spans="21:22" x14ac:dyDescent="0.35">
      <c r="U425" t="s">
        <v>770</v>
      </c>
      <c r="V425" t="s">
        <v>114</v>
      </c>
    </row>
    <row r="426" spans="21:22" x14ac:dyDescent="0.35">
      <c r="U426" t="s">
        <v>771</v>
      </c>
      <c r="V426" t="s">
        <v>114</v>
      </c>
    </row>
    <row r="427" spans="21:22" x14ac:dyDescent="0.35">
      <c r="U427" t="s">
        <v>772</v>
      </c>
      <c r="V427" t="s">
        <v>17</v>
      </c>
    </row>
    <row r="428" spans="21:22" x14ac:dyDescent="0.35">
      <c r="U428" t="s">
        <v>779</v>
      </c>
      <c r="V428" t="s">
        <v>17</v>
      </c>
    </row>
    <row r="429" spans="21:22" x14ac:dyDescent="0.35">
      <c r="U429" t="s">
        <v>774</v>
      </c>
      <c r="V429" t="s">
        <v>719</v>
      </c>
    </row>
    <row r="430" spans="21:22" x14ac:dyDescent="0.35">
      <c r="U430" t="s">
        <v>775</v>
      </c>
      <c r="V430" t="s">
        <v>17</v>
      </c>
    </row>
    <row r="431" spans="21:22" x14ac:dyDescent="0.35">
      <c r="U431" t="s">
        <v>776</v>
      </c>
      <c r="V431" t="s">
        <v>100</v>
      </c>
    </row>
    <row r="432" spans="21:22" x14ac:dyDescent="0.35">
      <c r="U432" t="s">
        <v>777</v>
      </c>
      <c r="V432" t="s">
        <v>17</v>
      </c>
    </row>
    <row r="433" spans="21:22" x14ac:dyDescent="0.35">
      <c r="U433" t="s">
        <v>778</v>
      </c>
      <c r="V433" t="s">
        <v>17</v>
      </c>
    </row>
    <row r="434" spans="21:22" x14ac:dyDescent="0.35">
      <c r="U434" t="s">
        <v>780</v>
      </c>
      <c r="V434" t="s">
        <v>114</v>
      </c>
    </row>
    <row r="435" spans="21:22" x14ac:dyDescent="0.35">
      <c r="U435" t="s">
        <v>781</v>
      </c>
      <c r="V435" t="s">
        <v>100</v>
      </c>
    </row>
    <row r="436" spans="21:22" x14ac:dyDescent="0.35">
      <c r="U436" t="s">
        <v>782</v>
      </c>
      <c r="V436" t="s">
        <v>22</v>
      </c>
    </row>
    <row r="437" spans="21:22" x14ac:dyDescent="0.35">
      <c r="U437" t="s">
        <v>783</v>
      </c>
      <c r="V437" t="s">
        <v>17</v>
      </c>
    </row>
    <row r="438" spans="21:22" x14ac:dyDescent="0.35">
      <c r="U438" t="s">
        <v>784</v>
      </c>
      <c r="V438" t="s">
        <v>22</v>
      </c>
    </row>
    <row r="439" spans="21:22" x14ac:dyDescent="0.35">
      <c r="U439" t="s">
        <v>785</v>
      </c>
      <c r="V439" t="s">
        <v>191</v>
      </c>
    </row>
    <row r="440" spans="21:22" x14ac:dyDescent="0.35">
      <c r="U440" t="s">
        <v>786</v>
      </c>
      <c r="V440" t="s">
        <v>22</v>
      </c>
    </row>
    <row r="441" spans="21:22" x14ac:dyDescent="0.35">
      <c r="U441" t="s">
        <v>787</v>
      </c>
      <c r="V441" t="s">
        <v>22</v>
      </c>
    </row>
    <row r="442" spans="21:22" x14ac:dyDescent="0.35">
      <c r="U442" t="s">
        <v>788</v>
      </c>
      <c r="V442" t="s">
        <v>718</v>
      </c>
    </row>
    <row r="443" spans="21:22" x14ac:dyDescent="0.35">
      <c r="U443" t="s">
        <v>789</v>
      </c>
      <c r="V443" t="s">
        <v>22</v>
      </c>
    </row>
    <row r="444" spans="21:22" x14ac:dyDescent="0.35">
      <c r="U444" t="s">
        <v>790</v>
      </c>
      <c r="V444" t="s">
        <v>714</v>
      </c>
    </row>
    <row r="445" spans="21:22" x14ac:dyDescent="0.35">
      <c r="U445" t="s">
        <v>791</v>
      </c>
      <c r="V445" t="s">
        <v>17</v>
      </c>
    </row>
    <row r="446" spans="21:22" x14ac:dyDescent="0.35">
      <c r="U446" t="s">
        <v>792</v>
      </c>
      <c r="V446" t="s">
        <v>22</v>
      </c>
    </row>
    <row r="447" spans="21:22" x14ac:dyDescent="0.35">
      <c r="U447" t="s">
        <v>793</v>
      </c>
      <c r="V447" t="s">
        <v>22</v>
      </c>
    </row>
    <row r="448" spans="21:22" x14ac:dyDescent="0.35">
      <c r="U448" t="s">
        <v>794</v>
      </c>
      <c r="V448" t="s">
        <v>114</v>
      </c>
    </row>
    <row r="449" spans="21:22" x14ac:dyDescent="0.35">
      <c r="U449" t="s">
        <v>795</v>
      </c>
      <c r="V449" t="s">
        <v>716</v>
      </c>
    </row>
    <row r="450" spans="21:22" x14ac:dyDescent="0.35">
      <c r="U450" t="s">
        <v>796</v>
      </c>
      <c r="V450" t="s">
        <v>191</v>
      </c>
    </row>
    <row r="451" spans="21:22" x14ac:dyDescent="0.35">
      <c r="U451" t="s">
        <v>797</v>
      </c>
      <c r="V451" t="s">
        <v>22</v>
      </c>
    </row>
    <row r="452" spans="21:22" x14ac:dyDescent="0.35">
      <c r="U452" t="s">
        <v>798</v>
      </c>
      <c r="V452" t="s">
        <v>715</v>
      </c>
    </row>
    <row r="453" spans="21:22" x14ac:dyDescent="0.35">
      <c r="U453" t="s">
        <v>799</v>
      </c>
      <c r="V453" t="s">
        <v>22</v>
      </c>
    </row>
    <row r="454" spans="21:22" x14ac:dyDescent="0.35">
      <c r="U454" t="s">
        <v>800</v>
      </c>
      <c r="V454" t="s">
        <v>114</v>
      </c>
    </row>
    <row r="455" spans="21:22" x14ac:dyDescent="0.35">
      <c r="U455" t="s">
        <v>801</v>
      </c>
      <c r="V455" t="s">
        <v>100</v>
      </c>
    </row>
    <row r="456" spans="21:22" x14ac:dyDescent="0.35">
      <c r="U456" t="s">
        <v>802</v>
      </c>
      <c r="V456" t="s">
        <v>17</v>
      </c>
    </row>
    <row r="457" spans="21:22" x14ac:dyDescent="0.35">
      <c r="U457" t="s">
        <v>803</v>
      </c>
      <c r="V457" t="s">
        <v>730</v>
      </c>
    </row>
    <row r="458" spans="21:22" x14ac:dyDescent="0.35">
      <c r="U458" t="s">
        <v>804</v>
      </c>
      <c r="V458" t="s">
        <v>100</v>
      </c>
    </row>
    <row r="459" spans="21:22" x14ac:dyDescent="0.35">
      <c r="U459" t="s">
        <v>805</v>
      </c>
      <c r="V459" t="s">
        <v>806</v>
      </c>
    </row>
    <row r="460" spans="21:22" x14ac:dyDescent="0.35">
      <c r="U460" t="s">
        <v>807</v>
      </c>
      <c r="V460" t="s">
        <v>114</v>
      </c>
    </row>
    <row r="461" spans="21:22" x14ac:dyDescent="0.35">
      <c r="U461" t="s">
        <v>808</v>
      </c>
      <c r="V461" t="s">
        <v>17</v>
      </c>
    </row>
    <row r="462" spans="21:22" x14ac:dyDescent="0.35">
      <c r="U462" t="s">
        <v>809</v>
      </c>
      <c r="V462" t="s">
        <v>100</v>
      </c>
    </row>
    <row r="463" spans="21:22" x14ac:dyDescent="0.35">
      <c r="U463" t="s">
        <v>810</v>
      </c>
      <c r="V463" t="s">
        <v>100</v>
      </c>
    </row>
    <row r="464" spans="21:22" x14ac:dyDescent="0.35">
      <c r="U464" t="s">
        <v>811</v>
      </c>
      <c r="V464" t="s">
        <v>713</v>
      </c>
    </row>
    <row r="465" spans="21:22" x14ac:dyDescent="0.35">
      <c r="U465" t="s">
        <v>812</v>
      </c>
      <c r="V465" t="s">
        <v>114</v>
      </c>
    </row>
    <row r="466" spans="21:22" x14ac:dyDescent="0.35">
      <c r="U466" t="s">
        <v>813</v>
      </c>
      <c r="V466" t="s">
        <v>100</v>
      </c>
    </row>
    <row r="467" spans="21:22" x14ac:dyDescent="0.35">
      <c r="U467" t="s">
        <v>814</v>
      </c>
      <c r="V467" t="s">
        <v>22</v>
      </c>
    </row>
    <row r="468" spans="21:22" x14ac:dyDescent="0.35">
      <c r="U468" t="s">
        <v>815</v>
      </c>
      <c r="V468" t="s">
        <v>100</v>
      </c>
    </row>
    <row r="469" spans="21:22" x14ac:dyDescent="0.35">
      <c r="U469" t="s">
        <v>816</v>
      </c>
      <c r="V469" t="s">
        <v>100</v>
      </c>
    </row>
    <row r="470" spans="21:22" x14ac:dyDescent="0.35">
      <c r="U470" t="s">
        <v>817</v>
      </c>
      <c r="V470" t="s">
        <v>100</v>
      </c>
    </row>
    <row r="471" spans="21:22" x14ac:dyDescent="0.35">
      <c r="U471" t="s">
        <v>818</v>
      </c>
      <c r="V471" t="s">
        <v>114</v>
      </c>
    </row>
    <row r="472" spans="21:22" x14ac:dyDescent="0.35">
      <c r="U472" t="s">
        <v>819</v>
      </c>
      <c r="V472" t="s">
        <v>17</v>
      </c>
    </row>
    <row r="473" spans="21:22" x14ac:dyDescent="0.35">
      <c r="U473" t="s">
        <v>820</v>
      </c>
      <c r="V473" t="s">
        <v>22</v>
      </c>
    </row>
    <row r="474" spans="21:22" x14ac:dyDescent="0.35">
      <c r="U474" t="s">
        <v>821</v>
      </c>
      <c r="V474" t="s">
        <v>17</v>
      </c>
    </row>
    <row r="475" spans="21:22" x14ac:dyDescent="0.35">
      <c r="U475" t="s">
        <v>822</v>
      </c>
      <c r="V475" t="s">
        <v>100</v>
      </c>
    </row>
    <row r="476" spans="21:22" x14ac:dyDescent="0.35">
      <c r="U476" t="s">
        <v>823</v>
      </c>
      <c r="V476" t="s">
        <v>17</v>
      </c>
    </row>
    <row r="477" spans="21:22" x14ac:dyDescent="0.35">
      <c r="U477" t="s">
        <v>824</v>
      </c>
      <c r="V477" t="s">
        <v>100</v>
      </c>
    </row>
    <row r="478" spans="21:22" x14ac:dyDescent="0.35">
      <c r="U478" t="s">
        <v>825</v>
      </c>
      <c r="V478" t="s">
        <v>22</v>
      </c>
    </row>
    <row r="479" spans="21:22" x14ac:dyDescent="0.35">
      <c r="U479" t="s">
        <v>826</v>
      </c>
      <c r="V479" t="s">
        <v>17</v>
      </c>
    </row>
    <row r="480" spans="21:22" x14ac:dyDescent="0.35">
      <c r="U480" t="s">
        <v>735</v>
      </c>
      <c r="V480" t="s">
        <v>17</v>
      </c>
    </row>
    <row r="481" spans="21:22" x14ac:dyDescent="0.35">
      <c r="U481" t="s">
        <v>733</v>
      </c>
      <c r="V481" t="s">
        <v>191</v>
      </c>
    </row>
    <row r="482" spans="21:22" x14ac:dyDescent="0.35">
      <c r="U482" t="s">
        <v>135</v>
      </c>
      <c r="V482" t="s">
        <v>100</v>
      </c>
    </row>
    <row r="483" spans="21:22" x14ac:dyDescent="0.35">
      <c r="U483" t="s">
        <v>738</v>
      </c>
      <c r="V483" t="s">
        <v>717</v>
      </c>
    </row>
    <row r="484" spans="21:22" x14ac:dyDescent="0.35">
      <c r="U484" t="s">
        <v>736</v>
      </c>
      <c r="V484" t="s">
        <v>100</v>
      </c>
    </row>
    <row r="485" spans="21:22" x14ac:dyDescent="0.35">
      <c r="U485" t="s">
        <v>741</v>
      </c>
      <c r="V485" t="s">
        <v>100</v>
      </c>
    </row>
    <row r="486" spans="21:22" x14ac:dyDescent="0.35">
      <c r="U486" t="s">
        <v>737</v>
      </c>
      <c r="V486" t="s">
        <v>718</v>
      </c>
    </row>
    <row r="487" spans="21:22" x14ac:dyDescent="0.35">
      <c r="U487" t="s">
        <v>739</v>
      </c>
      <c r="V487" t="s">
        <v>17</v>
      </c>
    </row>
    <row r="488" spans="21:22" x14ac:dyDescent="0.35">
      <c r="U488" t="s">
        <v>740</v>
      </c>
      <c r="V488" t="s">
        <v>191</v>
      </c>
    </row>
    <row r="489" spans="21:22" x14ac:dyDescent="0.35">
      <c r="U489" t="s">
        <v>159</v>
      </c>
      <c r="V489" t="s">
        <v>713</v>
      </c>
    </row>
    <row r="490" spans="21:22" x14ac:dyDescent="0.35">
      <c r="U490" t="s">
        <v>173</v>
      </c>
      <c r="V490" t="s">
        <v>22</v>
      </c>
    </row>
    <row r="491" spans="21:22" x14ac:dyDescent="0.35">
      <c r="U491" t="s">
        <v>202</v>
      </c>
      <c r="V491" t="s">
        <v>716</v>
      </c>
    </row>
    <row r="492" spans="21:22" x14ac:dyDescent="0.35">
      <c r="U492" t="s">
        <v>156</v>
      </c>
      <c r="V492" t="s">
        <v>22</v>
      </c>
    </row>
    <row r="493" spans="21:22" x14ac:dyDescent="0.35">
      <c r="U493" t="s">
        <v>827</v>
      </c>
      <c r="V493" t="s">
        <v>715</v>
      </c>
    </row>
    <row r="494" spans="21:22" x14ac:dyDescent="0.35">
      <c r="U494" t="s">
        <v>744</v>
      </c>
      <c r="V494" t="s">
        <v>100</v>
      </c>
    </row>
    <row r="495" spans="21:22" x14ac:dyDescent="0.35">
      <c r="U495" t="s">
        <v>745</v>
      </c>
      <c r="V495" t="s">
        <v>17</v>
      </c>
    </row>
    <row r="496" spans="21:22" x14ac:dyDescent="0.35">
      <c r="U496" t="s">
        <v>747</v>
      </c>
      <c r="V496" t="s">
        <v>22</v>
      </c>
    </row>
    <row r="497" spans="21:22" x14ac:dyDescent="0.35">
      <c r="U497" t="s">
        <v>746</v>
      </c>
      <c r="V497" t="s">
        <v>100</v>
      </c>
    </row>
    <row r="498" spans="21:22" x14ac:dyDescent="0.35">
      <c r="U498" t="s">
        <v>751</v>
      </c>
      <c r="V498" t="s">
        <v>22</v>
      </c>
    </row>
    <row r="499" spans="21:22" x14ac:dyDescent="0.35">
      <c r="U499" t="s">
        <v>749</v>
      </c>
      <c r="V499" t="s">
        <v>191</v>
      </c>
    </row>
    <row r="500" spans="21:22" x14ac:dyDescent="0.35">
      <c r="U500" t="s">
        <v>748</v>
      </c>
      <c r="V500" t="s">
        <v>191</v>
      </c>
    </row>
    <row r="501" spans="21:22" x14ac:dyDescent="0.35">
      <c r="U501" t="s">
        <v>752</v>
      </c>
      <c r="V501" t="s">
        <v>114</v>
      </c>
    </row>
    <row r="502" spans="21:22" x14ac:dyDescent="0.35">
      <c r="U502" t="s">
        <v>754</v>
      </c>
      <c r="V502" t="s">
        <v>191</v>
      </c>
    </row>
    <row r="503" spans="21:22" x14ac:dyDescent="0.35">
      <c r="U503" t="s">
        <v>105</v>
      </c>
      <c r="V503" t="s">
        <v>718</v>
      </c>
    </row>
    <row r="504" spans="21:22" x14ac:dyDescent="0.35">
      <c r="U504" t="s">
        <v>750</v>
      </c>
      <c r="V504" t="s">
        <v>114</v>
      </c>
    </row>
    <row r="505" spans="21:22" x14ac:dyDescent="0.35">
      <c r="U505" t="s">
        <v>198</v>
      </c>
      <c r="V505" t="s">
        <v>718</v>
      </c>
    </row>
    <row r="506" spans="21:22" x14ac:dyDescent="0.35">
      <c r="U506" t="s">
        <v>788</v>
      </c>
      <c r="V506" t="s">
        <v>718</v>
      </c>
    </row>
    <row r="507" spans="21:22" x14ac:dyDescent="0.35">
      <c r="U507" t="s">
        <v>742</v>
      </c>
      <c r="V507" t="s">
        <v>22</v>
      </c>
    </row>
    <row r="508" spans="21:22" x14ac:dyDescent="0.35">
      <c r="U508" t="s">
        <v>828</v>
      </c>
      <c r="V508" t="s">
        <v>191</v>
      </c>
    </row>
    <row r="509" spans="21:22" x14ac:dyDescent="0.35">
      <c r="U509" t="s">
        <v>753</v>
      </c>
      <c r="V509" t="s">
        <v>17</v>
      </c>
    </row>
    <row r="510" spans="21:22" x14ac:dyDescent="0.35">
      <c r="U510" t="s">
        <v>756</v>
      </c>
      <c r="V510" t="s">
        <v>191</v>
      </c>
    </row>
    <row r="511" spans="21:22" x14ac:dyDescent="0.35">
      <c r="U511" t="s">
        <v>758</v>
      </c>
      <c r="V511" t="s">
        <v>711</v>
      </c>
    </row>
    <row r="512" spans="21:22" x14ac:dyDescent="0.35">
      <c r="U512" t="s">
        <v>757</v>
      </c>
      <c r="V512" t="s">
        <v>100</v>
      </c>
    </row>
    <row r="513" spans="21:22" x14ac:dyDescent="0.35">
      <c r="U513" t="s">
        <v>766</v>
      </c>
      <c r="V513" t="s">
        <v>114</v>
      </c>
    </row>
    <row r="514" spans="21:22" x14ac:dyDescent="0.35">
      <c r="U514" t="s">
        <v>759</v>
      </c>
      <c r="V514" t="s">
        <v>22</v>
      </c>
    </row>
    <row r="515" spans="21:22" x14ac:dyDescent="0.35">
      <c r="U515" t="s">
        <v>764</v>
      </c>
      <c r="V515" t="s">
        <v>191</v>
      </c>
    </row>
    <row r="516" spans="21:22" x14ac:dyDescent="0.35">
      <c r="U516" t="s">
        <v>765</v>
      </c>
      <c r="V516" t="s">
        <v>191</v>
      </c>
    </row>
    <row r="517" spans="21:22" x14ac:dyDescent="0.35">
      <c r="U517" t="s">
        <v>760</v>
      </c>
      <c r="V517" t="s">
        <v>17</v>
      </c>
    </row>
    <row r="518" spans="21:22" x14ac:dyDescent="0.35">
      <c r="U518" t="s">
        <v>770</v>
      </c>
      <c r="V518" t="s">
        <v>114</v>
      </c>
    </row>
    <row r="519" spans="21:22" x14ac:dyDescent="0.35">
      <c r="U519" t="s">
        <v>761</v>
      </c>
      <c r="V519" t="s">
        <v>22</v>
      </c>
    </row>
    <row r="520" spans="21:22" x14ac:dyDescent="0.35">
      <c r="U520" t="s">
        <v>763</v>
      </c>
      <c r="V520" t="s">
        <v>22</v>
      </c>
    </row>
    <row r="521" spans="21:22" x14ac:dyDescent="0.35">
      <c r="U521" t="s">
        <v>762</v>
      </c>
      <c r="V521" t="s">
        <v>22</v>
      </c>
    </row>
    <row r="522" spans="21:22" x14ac:dyDescent="0.35">
      <c r="U522" t="s">
        <v>767</v>
      </c>
      <c r="V522" t="s">
        <v>100</v>
      </c>
    </row>
    <row r="523" spans="21:22" x14ac:dyDescent="0.35">
      <c r="U523" t="s">
        <v>771</v>
      </c>
      <c r="V523" t="s">
        <v>114</v>
      </c>
    </row>
    <row r="524" spans="21:22" x14ac:dyDescent="0.35">
      <c r="U524" t="s">
        <v>768</v>
      </c>
      <c r="V524" t="s">
        <v>22</v>
      </c>
    </row>
    <row r="525" spans="21:22" x14ac:dyDescent="0.35">
      <c r="U525" t="s">
        <v>769</v>
      </c>
      <c r="V525" t="s">
        <v>715</v>
      </c>
    </row>
    <row r="526" spans="21:22" x14ac:dyDescent="0.35">
      <c r="U526" t="s">
        <v>755</v>
      </c>
      <c r="V526" t="s">
        <v>17</v>
      </c>
    </row>
    <row r="527" spans="21:22" x14ac:dyDescent="0.35">
      <c r="U527" t="s">
        <v>772</v>
      </c>
      <c r="V527" t="s">
        <v>17</v>
      </c>
    </row>
    <row r="528" spans="21:22" x14ac:dyDescent="0.35">
      <c r="U528" t="s">
        <v>777</v>
      </c>
      <c r="V528" t="s">
        <v>17</v>
      </c>
    </row>
    <row r="529" spans="21:22" x14ac:dyDescent="0.35">
      <c r="U529" t="s">
        <v>776</v>
      </c>
      <c r="V529" t="s">
        <v>100</v>
      </c>
    </row>
    <row r="530" spans="21:22" x14ac:dyDescent="0.35">
      <c r="U530" t="s">
        <v>779</v>
      </c>
      <c r="V530" t="s">
        <v>17</v>
      </c>
    </row>
    <row r="531" spans="21:22" x14ac:dyDescent="0.35">
      <c r="U531" t="s">
        <v>783</v>
      </c>
      <c r="V531" t="s">
        <v>17</v>
      </c>
    </row>
    <row r="532" spans="21:22" x14ac:dyDescent="0.35">
      <c r="U532" t="s">
        <v>781</v>
      </c>
      <c r="V532" t="s">
        <v>100</v>
      </c>
    </row>
    <row r="533" spans="21:22" x14ac:dyDescent="0.35">
      <c r="U533" t="s">
        <v>798</v>
      </c>
      <c r="V533" t="s">
        <v>715</v>
      </c>
    </row>
    <row r="534" spans="21:22" x14ac:dyDescent="0.35">
      <c r="U534" t="s">
        <v>782</v>
      </c>
      <c r="V534" t="s">
        <v>22</v>
      </c>
    </row>
    <row r="535" spans="21:22" x14ac:dyDescent="0.35">
      <c r="U535" t="s">
        <v>778</v>
      </c>
      <c r="V535" t="s">
        <v>17</v>
      </c>
    </row>
    <row r="536" spans="21:22" x14ac:dyDescent="0.35">
      <c r="U536" t="s">
        <v>795</v>
      </c>
      <c r="V536" t="s">
        <v>716</v>
      </c>
    </row>
    <row r="537" spans="21:22" x14ac:dyDescent="0.35">
      <c r="U537" t="s">
        <v>780</v>
      </c>
      <c r="V537" t="s">
        <v>114</v>
      </c>
    </row>
    <row r="538" spans="21:22" x14ac:dyDescent="0.35">
      <c r="U538" t="s">
        <v>775</v>
      </c>
      <c r="V538" t="s">
        <v>17</v>
      </c>
    </row>
    <row r="539" spans="21:22" x14ac:dyDescent="0.35">
      <c r="U539" t="s">
        <v>786</v>
      </c>
      <c r="V539" t="s">
        <v>22</v>
      </c>
    </row>
    <row r="540" spans="21:22" x14ac:dyDescent="0.35">
      <c r="U540" t="s">
        <v>812</v>
      </c>
      <c r="V540" t="s">
        <v>114</v>
      </c>
    </row>
    <row r="541" spans="21:22" x14ac:dyDescent="0.35">
      <c r="U541" t="s">
        <v>787</v>
      </c>
      <c r="V541" t="s">
        <v>22</v>
      </c>
    </row>
    <row r="542" spans="21:22" x14ac:dyDescent="0.35">
      <c r="U542" t="s">
        <v>789</v>
      </c>
      <c r="V542" t="s">
        <v>22</v>
      </c>
    </row>
    <row r="543" spans="21:22" x14ac:dyDescent="0.35">
      <c r="U543" t="s">
        <v>801</v>
      </c>
      <c r="V543" t="s">
        <v>100</v>
      </c>
    </row>
    <row r="544" spans="21:22" x14ac:dyDescent="0.35">
      <c r="U544" t="s">
        <v>793</v>
      </c>
      <c r="V544" t="s">
        <v>22</v>
      </c>
    </row>
    <row r="545" spans="21:22" x14ac:dyDescent="0.35">
      <c r="U545" t="s">
        <v>785</v>
      </c>
      <c r="V545" t="s">
        <v>191</v>
      </c>
    </row>
    <row r="546" spans="21:22" x14ac:dyDescent="0.35">
      <c r="U546" t="s">
        <v>817</v>
      </c>
      <c r="V546" t="s">
        <v>100</v>
      </c>
    </row>
    <row r="547" spans="21:22" x14ac:dyDescent="0.35">
      <c r="U547" t="s">
        <v>813</v>
      </c>
      <c r="V547" t="s">
        <v>100</v>
      </c>
    </row>
    <row r="548" spans="21:22" x14ac:dyDescent="0.35">
      <c r="U548" t="s">
        <v>829</v>
      </c>
      <c r="V548" t="s">
        <v>100</v>
      </c>
    </row>
    <row r="549" spans="21:22" x14ac:dyDescent="0.35">
      <c r="U549" t="s">
        <v>799</v>
      </c>
      <c r="V549" t="s">
        <v>22</v>
      </c>
    </row>
    <row r="550" spans="21:22" x14ac:dyDescent="0.35">
      <c r="U550" t="s">
        <v>819</v>
      </c>
      <c r="V550" t="s">
        <v>17</v>
      </c>
    </row>
    <row r="551" spans="21:22" x14ac:dyDescent="0.35">
      <c r="U551" t="s">
        <v>823</v>
      </c>
      <c r="V551" t="s">
        <v>17</v>
      </c>
    </row>
    <row r="552" spans="21:22" x14ac:dyDescent="0.35">
      <c r="U552" t="s">
        <v>792</v>
      </c>
      <c r="V552" t="s">
        <v>22</v>
      </c>
    </row>
    <row r="553" spans="21:22" x14ac:dyDescent="0.35">
      <c r="U553" t="s">
        <v>796</v>
      </c>
      <c r="V553" t="s">
        <v>191</v>
      </c>
    </row>
    <row r="554" spans="21:22" x14ac:dyDescent="0.35">
      <c r="U554" t="s">
        <v>800</v>
      </c>
      <c r="V554" t="s">
        <v>114</v>
      </c>
    </row>
    <row r="555" spans="21:22" x14ac:dyDescent="0.35">
      <c r="U555" t="s">
        <v>818</v>
      </c>
      <c r="V555" t="s">
        <v>114</v>
      </c>
    </row>
    <row r="556" spans="21:22" x14ac:dyDescent="0.35">
      <c r="U556" t="s">
        <v>791</v>
      </c>
      <c r="V556" t="s">
        <v>17</v>
      </c>
    </row>
    <row r="557" spans="21:22" x14ac:dyDescent="0.35">
      <c r="U557" t="s">
        <v>830</v>
      </c>
      <c r="V557" t="s">
        <v>100</v>
      </c>
    </row>
    <row r="558" spans="21:22" x14ac:dyDescent="0.35">
      <c r="U558" t="s">
        <v>811</v>
      </c>
      <c r="V558" t="s">
        <v>713</v>
      </c>
    </row>
    <row r="559" spans="21:22" x14ac:dyDescent="0.35">
      <c r="U559" t="s">
        <v>809</v>
      </c>
      <c r="V559" t="s">
        <v>100</v>
      </c>
    </row>
    <row r="560" spans="21:22" x14ac:dyDescent="0.35">
      <c r="U560" t="s">
        <v>814</v>
      </c>
      <c r="V560" t="s">
        <v>22</v>
      </c>
    </row>
    <row r="561" spans="21:22" x14ac:dyDescent="0.35">
      <c r="U561" t="s">
        <v>805</v>
      </c>
      <c r="V561" t="s">
        <v>806</v>
      </c>
    </row>
    <row r="562" spans="21:22" x14ac:dyDescent="0.35">
      <c r="U562" t="s">
        <v>784</v>
      </c>
      <c r="V562" t="s">
        <v>22</v>
      </c>
    </row>
    <row r="563" spans="21:22" x14ac:dyDescent="0.35">
      <c r="U563" t="s">
        <v>790</v>
      </c>
      <c r="V563" t="s">
        <v>714</v>
      </c>
    </row>
    <row r="564" spans="21:22" x14ac:dyDescent="0.35">
      <c r="U564" t="s">
        <v>797</v>
      </c>
      <c r="V564" t="s">
        <v>22</v>
      </c>
    </row>
    <row r="565" spans="21:22" x14ac:dyDescent="0.35">
      <c r="U565" t="s">
        <v>831</v>
      </c>
      <c r="V565" t="s">
        <v>715</v>
      </c>
    </row>
    <row r="566" spans="21:22" x14ac:dyDescent="0.35">
      <c r="U566" t="s">
        <v>803</v>
      </c>
      <c r="V566" t="s">
        <v>730</v>
      </c>
    </row>
    <row r="567" spans="21:22" x14ac:dyDescent="0.35">
      <c r="U567" t="s">
        <v>832</v>
      </c>
      <c r="V567" t="s">
        <v>22</v>
      </c>
    </row>
    <row r="568" spans="21:22" x14ac:dyDescent="0.35">
      <c r="U568" t="s">
        <v>820</v>
      </c>
      <c r="V568" t="s">
        <v>22</v>
      </c>
    </row>
    <row r="569" spans="21:22" x14ac:dyDescent="0.35">
      <c r="U569" t="s">
        <v>808</v>
      </c>
      <c r="V569" t="s">
        <v>17</v>
      </c>
    </row>
    <row r="570" spans="21:22" x14ac:dyDescent="0.35">
      <c r="U570" t="s">
        <v>804</v>
      </c>
      <c r="V570" t="s">
        <v>100</v>
      </c>
    </row>
    <row r="571" spans="21:22" x14ac:dyDescent="0.35">
      <c r="U571" t="s">
        <v>822</v>
      </c>
      <c r="V571" t="s">
        <v>100</v>
      </c>
    </row>
    <row r="572" spans="21:22" x14ac:dyDescent="0.35">
      <c r="U572" t="s">
        <v>825</v>
      </c>
      <c r="V572" t="s">
        <v>22</v>
      </c>
    </row>
    <row r="573" spans="21:22" x14ac:dyDescent="0.35">
      <c r="U573" t="s">
        <v>833</v>
      </c>
      <c r="V573" t="s">
        <v>114</v>
      </c>
    </row>
    <row r="574" spans="21:22" x14ac:dyDescent="0.35">
      <c r="U574" t="s">
        <v>802</v>
      </c>
      <c r="V574" t="s">
        <v>17</v>
      </c>
    </row>
    <row r="575" spans="21:22" x14ac:dyDescent="0.35">
      <c r="U575" t="s">
        <v>834</v>
      </c>
      <c r="V575" t="s">
        <v>114</v>
      </c>
    </row>
    <row r="576" spans="21:22" x14ac:dyDescent="0.35">
      <c r="U576" t="s">
        <v>835</v>
      </c>
      <c r="V576" t="s">
        <v>22</v>
      </c>
    </row>
    <row r="577" spans="21:22" x14ac:dyDescent="0.35">
      <c r="U577" t="s">
        <v>836</v>
      </c>
      <c r="V577" t="s">
        <v>17</v>
      </c>
    </row>
    <row r="578" spans="21:22" x14ac:dyDescent="0.35">
      <c r="U578" t="s">
        <v>815</v>
      </c>
      <c r="V578" t="s">
        <v>100</v>
      </c>
    </row>
    <row r="579" spans="21:22" x14ac:dyDescent="0.35">
      <c r="U579" t="s">
        <v>826</v>
      </c>
      <c r="V579" t="s">
        <v>17</v>
      </c>
    </row>
    <row r="580" spans="21:22" x14ac:dyDescent="0.35">
      <c r="U580" t="s">
        <v>837</v>
      </c>
      <c r="V580" t="s">
        <v>22</v>
      </c>
    </row>
    <row r="581" spans="21:22" x14ac:dyDescent="0.35">
      <c r="U581" t="s">
        <v>838</v>
      </c>
      <c r="V581" t="s">
        <v>100</v>
      </c>
    </row>
    <row r="582" spans="21:22" x14ac:dyDescent="0.35">
      <c r="U582" t="s">
        <v>839</v>
      </c>
      <c r="V582" t="s">
        <v>17</v>
      </c>
    </row>
    <row r="583" spans="21:22" x14ac:dyDescent="0.35">
      <c r="U583" t="s">
        <v>840</v>
      </c>
      <c r="V583" t="s">
        <v>17</v>
      </c>
    </row>
    <row r="584" spans="21:22" x14ac:dyDescent="0.35">
      <c r="U584" t="s">
        <v>841</v>
      </c>
      <c r="V584" t="s">
        <v>22</v>
      </c>
    </row>
    <row r="585" spans="21:22" x14ac:dyDescent="0.35">
      <c r="U585" t="s">
        <v>842</v>
      </c>
      <c r="V585" t="s">
        <v>22</v>
      </c>
    </row>
    <row r="586" spans="21:22" x14ac:dyDescent="0.35">
      <c r="U586" t="s">
        <v>843</v>
      </c>
      <c r="V586" t="s">
        <v>100</v>
      </c>
    </row>
    <row r="587" spans="21:22" x14ac:dyDescent="0.35">
      <c r="U587" t="s">
        <v>824</v>
      </c>
      <c r="V587" t="s">
        <v>100</v>
      </c>
    </row>
    <row r="588" spans="21:22" x14ac:dyDescent="0.35">
      <c r="U588" t="s">
        <v>821</v>
      </c>
      <c r="V588" t="s">
        <v>17</v>
      </c>
    </row>
    <row r="589" spans="21:22" x14ac:dyDescent="0.35">
      <c r="U589" t="s">
        <v>794</v>
      </c>
      <c r="V589" t="s">
        <v>114</v>
      </c>
    </row>
    <row r="590" spans="21:22" x14ac:dyDescent="0.35">
      <c r="U590" t="s">
        <v>844</v>
      </c>
      <c r="V590" t="s">
        <v>100</v>
      </c>
    </row>
    <row r="591" spans="21:22" x14ac:dyDescent="0.35">
      <c r="U591" t="s">
        <v>845</v>
      </c>
      <c r="V591" t="s">
        <v>114</v>
      </c>
    </row>
    <row r="592" spans="21:22" x14ac:dyDescent="0.35">
      <c r="U592" t="s">
        <v>846</v>
      </c>
      <c r="V592" t="s">
        <v>191</v>
      </c>
    </row>
    <row r="593" spans="21:22" x14ac:dyDescent="0.35">
      <c r="U593" t="s">
        <v>847</v>
      </c>
      <c r="V593" t="s">
        <v>114</v>
      </c>
    </row>
    <row r="594" spans="21:22" x14ac:dyDescent="0.35">
      <c r="U594" t="s">
        <v>848</v>
      </c>
      <c r="V594" t="s">
        <v>114</v>
      </c>
    </row>
    <row r="595" spans="21:22" x14ac:dyDescent="0.35">
      <c r="U595" t="s">
        <v>849</v>
      </c>
      <c r="V595" t="s">
        <v>22</v>
      </c>
    </row>
    <row r="596" spans="21:22" x14ac:dyDescent="0.35">
      <c r="U596" t="s">
        <v>850</v>
      </c>
      <c r="V596" t="s">
        <v>114</v>
      </c>
    </row>
    <row r="597" spans="21:22" x14ac:dyDescent="0.35">
      <c r="U597" t="s">
        <v>851</v>
      </c>
      <c r="V597" t="s">
        <v>191</v>
      </c>
    </row>
    <row r="598" spans="21:22" x14ac:dyDescent="0.35">
      <c r="U598" t="s">
        <v>852</v>
      </c>
      <c r="V598" t="s">
        <v>715</v>
      </c>
    </row>
    <row r="599" spans="21:22" x14ac:dyDescent="0.35">
      <c r="U599" t="s">
        <v>853</v>
      </c>
      <c r="V599" t="s">
        <v>100</v>
      </c>
    </row>
    <row r="600" spans="21:22" x14ac:dyDescent="0.35">
      <c r="U600" t="s">
        <v>854</v>
      </c>
      <c r="V600" t="s">
        <v>100</v>
      </c>
    </row>
    <row r="601" spans="21:22" x14ac:dyDescent="0.35">
      <c r="U601" t="s">
        <v>855</v>
      </c>
      <c r="V601" t="s">
        <v>856</v>
      </c>
    </row>
    <row r="602" spans="21:22" x14ac:dyDescent="0.35">
      <c r="U602" t="s">
        <v>810</v>
      </c>
      <c r="V602" t="s">
        <v>100</v>
      </c>
    </row>
    <row r="603" spans="21:22" x14ac:dyDescent="0.35">
      <c r="U603" t="s">
        <v>857</v>
      </c>
      <c r="V603" t="s">
        <v>22</v>
      </c>
    </row>
    <row r="604" spans="21:22" x14ac:dyDescent="0.35">
      <c r="U604" t="s">
        <v>858</v>
      </c>
      <c r="V604" t="s">
        <v>114</v>
      </c>
    </row>
    <row r="605" spans="21:22" x14ac:dyDescent="0.35">
      <c r="U605" t="s">
        <v>859</v>
      </c>
      <c r="V605" t="s">
        <v>191</v>
      </c>
    </row>
    <row r="606" spans="21:22" x14ac:dyDescent="0.35">
      <c r="U606" t="s">
        <v>860</v>
      </c>
      <c r="V606" t="s">
        <v>191</v>
      </c>
    </row>
    <row r="607" spans="21:22" x14ac:dyDescent="0.35">
      <c r="U607" t="s">
        <v>861</v>
      </c>
      <c r="V607" t="s">
        <v>22</v>
      </c>
    </row>
    <row r="608" spans="21:22" x14ac:dyDescent="0.35">
      <c r="U608" t="s">
        <v>816</v>
      </c>
      <c r="V608" t="s">
        <v>100</v>
      </c>
    </row>
    <row r="609" spans="21:22" x14ac:dyDescent="0.35">
      <c r="U609" t="s">
        <v>862</v>
      </c>
      <c r="V609" t="s">
        <v>22</v>
      </c>
    </row>
    <row r="610" spans="21:22" x14ac:dyDescent="0.35">
      <c r="U610" t="s">
        <v>863</v>
      </c>
      <c r="V610" t="s">
        <v>114</v>
      </c>
    </row>
    <row r="611" spans="21:22" x14ac:dyDescent="0.35">
      <c r="U611" t="s">
        <v>864</v>
      </c>
      <c r="V611" t="s">
        <v>718</v>
      </c>
    </row>
    <row r="612" spans="21:22" x14ac:dyDescent="0.35">
      <c r="U612" t="s">
        <v>865</v>
      </c>
      <c r="V612" t="s">
        <v>100</v>
      </c>
    </row>
    <row r="613" spans="21:22" x14ac:dyDescent="0.35">
      <c r="U613" t="s">
        <v>866</v>
      </c>
      <c r="V613" t="s">
        <v>17</v>
      </c>
    </row>
    <row r="614" spans="21:22" x14ac:dyDescent="0.35">
      <c r="U614" t="s">
        <v>867</v>
      </c>
      <c r="V614" t="s">
        <v>114</v>
      </c>
    </row>
    <row r="615" spans="21:22" x14ac:dyDescent="0.35">
      <c r="U615" t="s">
        <v>868</v>
      </c>
      <c r="V615" t="s">
        <v>100</v>
      </c>
    </row>
    <row r="616" spans="21:22" x14ac:dyDescent="0.35">
      <c r="U616" t="s">
        <v>869</v>
      </c>
      <c r="V616" t="s">
        <v>100</v>
      </c>
    </row>
    <row r="617" spans="21:22" x14ac:dyDescent="0.35">
      <c r="U617" t="s">
        <v>870</v>
      </c>
      <c r="V617" t="s">
        <v>100</v>
      </c>
    </row>
    <row r="618" spans="21:22" x14ac:dyDescent="0.35">
      <c r="U618" t="s">
        <v>871</v>
      </c>
      <c r="V618" t="s">
        <v>191</v>
      </c>
    </row>
    <row r="619" spans="21:22" x14ac:dyDescent="0.35">
      <c r="U619" t="s">
        <v>872</v>
      </c>
      <c r="V619" t="s">
        <v>114</v>
      </c>
    </row>
    <row r="620" spans="21:22" x14ac:dyDescent="0.35">
      <c r="U620" t="s">
        <v>873</v>
      </c>
      <c r="V620" t="s">
        <v>191</v>
      </c>
    </row>
    <row r="621" spans="21:22" x14ac:dyDescent="0.35">
      <c r="U621" t="s">
        <v>874</v>
      </c>
      <c r="V621" t="s">
        <v>100</v>
      </c>
    </row>
    <row r="622" spans="21:22" x14ac:dyDescent="0.35">
      <c r="U622" t="s">
        <v>875</v>
      </c>
      <c r="V622" t="s">
        <v>191</v>
      </c>
    </row>
    <row r="623" spans="21:22" x14ac:dyDescent="0.35">
      <c r="U623" t="s">
        <v>876</v>
      </c>
      <c r="V623" t="s">
        <v>17</v>
      </c>
    </row>
    <row r="624" spans="21:22" x14ac:dyDescent="0.35">
      <c r="U624" t="s">
        <v>877</v>
      </c>
      <c r="V624" t="s">
        <v>114</v>
      </c>
    </row>
    <row r="625" spans="21:22" x14ac:dyDescent="0.35">
      <c r="U625" t="s">
        <v>878</v>
      </c>
      <c r="V625" t="s">
        <v>191</v>
      </c>
    </row>
    <row r="626" spans="21:22" x14ac:dyDescent="0.35">
      <c r="U626" t="s">
        <v>879</v>
      </c>
      <c r="V626" t="s">
        <v>114</v>
      </c>
    </row>
    <row r="627" spans="21:22" x14ac:dyDescent="0.35">
      <c r="U627" t="s">
        <v>880</v>
      </c>
      <c r="V627" t="s">
        <v>114</v>
      </c>
    </row>
    <row r="628" spans="21:22" x14ac:dyDescent="0.35">
      <c r="U628" t="s">
        <v>881</v>
      </c>
      <c r="V628" t="s">
        <v>191</v>
      </c>
    </row>
    <row r="629" spans="21:22" x14ac:dyDescent="0.35">
      <c r="U629" t="s">
        <v>882</v>
      </c>
      <c r="V629" t="s">
        <v>22</v>
      </c>
    </row>
    <row r="630" spans="21:22" x14ac:dyDescent="0.35">
      <c r="U630" t="s">
        <v>883</v>
      </c>
      <c r="V630" t="s">
        <v>114</v>
      </c>
    </row>
    <row r="631" spans="21:22" x14ac:dyDescent="0.35">
      <c r="U631" t="s">
        <v>884</v>
      </c>
      <c r="V631" t="s">
        <v>22</v>
      </c>
    </row>
    <row r="632" spans="21:22" x14ac:dyDescent="0.35">
      <c r="U632" t="s">
        <v>885</v>
      </c>
      <c r="V632" t="s">
        <v>100</v>
      </c>
    </row>
    <row r="633" spans="21:22" x14ac:dyDescent="0.35">
      <c r="U633" t="s">
        <v>886</v>
      </c>
      <c r="V633" t="s">
        <v>17</v>
      </c>
    </row>
    <row r="634" spans="21:22" x14ac:dyDescent="0.35">
      <c r="U634" t="s">
        <v>887</v>
      </c>
      <c r="V634" t="s">
        <v>22</v>
      </c>
    </row>
    <row r="635" spans="21:22" x14ac:dyDescent="0.35">
      <c r="U635" t="s">
        <v>888</v>
      </c>
      <c r="V635" t="s">
        <v>22</v>
      </c>
    </row>
    <row r="636" spans="21:22" x14ac:dyDescent="0.35">
      <c r="U636" t="s">
        <v>889</v>
      </c>
      <c r="V636" t="s">
        <v>114</v>
      </c>
    </row>
    <row r="637" spans="21:22" x14ac:dyDescent="0.35">
      <c r="U637" t="s">
        <v>890</v>
      </c>
      <c r="V637" t="s">
        <v>22</v>
      </c>
    </row>
    <row r="638" spans="21:22" x14ac:dyDescent="0.35">
      <c r="U638" t="s">
        <v>891</v>
      </c>
      <c r="V638" t="s">
        <v>22</v>
      </c>
    </row>
    <row r="639" spans="21:22" x14ac:dyDescent="0.35">
      <c r="U639" t="s">
        <v>892</v>
      </c>
      <c r="V639" t="s">
        <v>17</v>
      </c>
    </row>
    <row r="640" spans="21:22" x14ac:dyDescent="0.35">
      <c r="U640" t="s">
        <v>893</v>
      </c>
      <c r="V640" t="s">
        <v>22</v>
      </c>
    </row>
    <row r="641" spans="21:22" x14ac:dyDescent="0.35">
      <c r="U641" t="s">
        <v>894</v>
      </c>
      <c r="V641" t="s">
        <v>100</v>
      </c>
    </row>
    <row r="642" spans="21:22" x14ac:dyDescent="0.35">
      <c r="U642" t="s">
        <v>895</v>
      </c>
      <c r="V642" t="s">
        <v>114</v>
      </c>
    </row>
    <row r="643" spans="21:22" x14ac:dyDescent="0.35">
      <c r="U643" t="s">
        <v>896</v>
      </c>
      <c r="V643" t="s">
        <v>100</v>
      </c>
    </row>
    <row r="644" spans="21:22" x14ac:dyDescent="0.35">
      <c r="U644" t="s">
        <v>897</v>
      </c>
      <c r="V644" t="s">
        <v>114</v>
      </c>
    </row>
    <row r="645" spans="21:22" x14ac:dyDescent="0.35">
      <c r="U645" t="s">
        <v>898</v>
      </c>
      <c r="V645" t="s">
        <v>22</v>
      </c>
    </row>
    <row r="646" spans="21:22" x14ac:dyDescent="0.35">
      <c r="U646" t="s">
        <v>899</v>
      </c>
      <c r="V646" t="s">
        <v>114</v>
      </c>
    </row>
    <row r="647" spans="21:22" x14ac:dyDescent="0.35">
      <c r="U647" t="s">
        <v>900</v>
      </c>
      <c r="V647" t="s">
        <v>114</v>
      </c>
    </row>
    <row r="648" spans="21:22" x14ac:dyDescent="0.35">
      <c r="U648" t="s">
        <v>901</v>
      </c>
      <c r="V648" t="s">
        <v>114</v>
      </c>
    </row>
    <row r="649" spans="21:22" x14ac:dyDescent="0.35">
      <c r="U649" t="s">
        <v>902</v>
      </c>
      <c r="V649" t="s">
        <v>191</v>
      </c>
    </row>
    <row r="650" spans="21:22" x14ac:dyDescent="0.35">
      <c r="U650" t="s">
        <v>903</v>
      </c>
      <c r="V650" t="s">
        <v>22</v>
      </c>
    </row>
    <row r="651" spans="21:22" x14ac:dyDescent="0.35">
      <c r="U651" t="s">
        <v>904</v>
      </c>
      <c r="V651" t="s">
        <v>100</v>
      </c>
    </row>
    <row r="652" spans="21:22" x14ac:dyDescent="0.35">
      <c r="U652" t="s">
        <v>905</v>
      </c>
      <c r="V652" t="s">
        <v>100</v>
      </c>
    </row>
    <row r="653" spans="21:22" x14ac:dyDescent="0.35">
      <c r="U653" t="s">
        <v>906</v>
      </c>
      <c r="V653" t="s">
        <v>100</v>
      </c>
    </row>
    <row r="654" spans="21:22" x14ac:dyDescent="0.35">
      <c r="U654" t="s">
        <v>907</v>
      </c>
      <c r="V654" t="s">
        <v>114</v>
      </c>
    </row>
    <row r="655" spans="21:22" x14ac:dyDescent="0.35">
      <c r="U655" t="s">
        <v>908</v>
      </c>
      <c r="V655" t="s">
        <v>191</v>
      </c>
    </row>
    <row r="656" spans="21:22" x14ac:dyDescent="0.35">
      <c r="U656" t="s">
        <v>909</v>
      </c>
      <c r="V656" t="s">
        <v>191</v>
      </c>
    </row>
    <row r="657" spans="21:22" x14ac:dyDescent="0.35">
      <c r="U657" t="s">
        <v>910</v>
      </c>
      <c r="V657" t="s">
        <v>100</v>
      </c>
    </row>
    <row r="658" spans="21:22" x14ac:dyDescent="0.35">
      <c r="U658" t="s">
        <v>911</v>
      </c>
      <c r="V658" t="s">
        <v>100</v>
      </c>
    </row>
    <row r="659" spans="21:22" x14ac:dyDescent="0.35">
      <c r="U659" t="s">
        <v>912</v>
      </c>
      <c r="V659" t="s">
        <v>114</v>
      </c>
    </row>
    <row r="660" spans="21:22" x14ac:dyDescent="0.35">
      <c r="U660" t="s">
        <v>913</v>
      </c>
      <c r="V660" t="s">
        <v>114</v>
      </c>
    </row>
    <row r="661" spans="21:22" x14ac:dyDescent="0.35">
      <c r="U661" t="s">
        <v>914</v>
      </c>
      <c r="V661" t="s">
        <v>22</v>
      </c>
    </row>
    <row r="662" spans="21:22" x14ac:dyDescent="0.35">
      <c r="U662" t="s">
        <v>915</v>
      </c>
      <c r="V662" t="s">
        <v>191</v>
      </c>
    </row>
    <row r="663" spans="21:22" x14ac:dyDescent="0.35">
      <c r="U663" t="s">
        <v>916</v>
      </c>
      <c r="V663" t="s">
        <v>100</v>
      </c>
    </row>
    <row r="664" spans="21:22" x14ac:dyDescent="0.35">
      <c r="U664" t="s">
        <v>917</v>
      </c>
      <c r="V664" t="s">
        <v>114</v>
      </c>
    </row>
    <row r="665" spans="21:22" x14ac:dyDescent="0.35">
      <c r="U665" t="s">
        <v>918</v>
      </c>
      <c r="V665" t="s">
        <v>114</v>
      </c>
    </row>
    <row r="666" spans="21:22" x14ac:dyDescent="0.35">
      <c r="U666" t="s">
        <v>919</v>
      </c>
      <c r="V666" t="s">
        <v>114</v>
      </c>
    </row>
    <row r="667" spans="21:22" x14ac:dyDescent="0.35">
      <c r="U667" t="s">
        <v>920</v>
      </c>
      <c r="V667" t="s">
        <v>114</v>
      </c>
    </row>
    <row r="668" spans="21:22" x14ac:dyDescent="0.35">
      <c r="U668" t="s">
        <v>921</v>
      </c>
      <c r="V668" t="s">
        <v>191</v>
      </c>
    </row>
    <row r="669" spans="21:22" x14ac:dyDescent="0.35">
      <c r="U669" t="s">
        <v>922</v>
      </c>
      <c r="V669" t="s">
        <v>22</v>
      </c>
    </row>
    <row r="670" spans="21:22" x14ac:dyDescent="0.35">
      <c r="U670" t="s">
        <v>923</v>
      </c>
      <c r="V670" t="s">
        <v>717</v>
      </c>
    </row>
    <row r="671" spans="21:22" x14ac:dyDescent="0.35">
      <c r="U671" t="s">
        <v>924</v>
      </c>
      <c r="V671" t="s">
        <v>22</v>
      </c>
    </row>
    <row r="672" spans="21:22" x14ac:dyDescent="0.35">
      <c r="U672" t="s">
        <v>925</v>
      </c>
      <c r="V672" t="s">
        <v>713</v>
      </c>
    </row>
    <row r="673" spans="21:22" x14ac:dyDescent="0.35">
      <c r="U673" t="s">
        <v>926</v>
      </c>
      <c r="V673" t="s">
        <v>22</v>
      </c>
    </row>
    <row r="674" spans="21:22" x14ac:dyDescent="0.35">
      <c r="U674" t="s">
        <v>927</v>
      </c>
      <c r="V674" t="s">
        <v>17</v>
      </c>
    </row>
    <row r="675" spans="21:22" x14ac:dyDescent="0.35">
      <c r="U675" t="s">
        <v>928</v>
      </c>
      <c r="V675" t="s">
        <v>100</v>
      </c>
    </row>
    <row r="676" spans="21:22" x14ac:dyDescent="0.35">
      <c r="U676" t="s">
        <v>929</v>
      </c>
      <c r="V676" t="s">
        <v>114</v>
      </c>
    </row>
    <row r="677" spans="21:22" x14ac:dyDescent="0.35">
      <c r="U677" t="s">
        <v>930</v>
      </c>
      <c r="V677" t="s">
        <v>100</v>
      </c>
    </row>
    <row r="678" spans="21:22" x14ac:dyDescent="0.35">
      <c r="U678" t="s">
        <v>931</v>
      </c>
      <c r="V678" t="s">
        <v>22</v>
      </c>
    </row>
    <row r="679" spans="21:22" x14ac:dyDescent="0.35">
      <c r="U679" t="s">
        <v>932</v>
      </c>
      <c r="V679" t="s">
        <v>191</v>
      </c>
    </row>
    <row r="680" spans="21:22" x14ac:dyDescent="0.35">
      <c r="U680" t="s">
        <v>933</v>
      </c>
      <c r="V680" t="s">
        <v>191</v>
      </c>
    </row>
    <row r="681" spans="21:22" x14ac:dyDescent="0.35">
      <c r="U681" t="s">
        <v>934</v>
      </c>
      <c r="V681" t="s">
        <v>114</v>
      </c>
    </row>
    <row r="682" spans="21:22" x14ac:dyDescent="0.35">
      <c r="U682" t="s">
        <v>935</v>
      </c>
      <c r="V682" t="s">
        <v>114</v>
      </c>
    </row>
    <row r="683" spans="21:22" x14ac:dyDescent="0.35">
      <c r="U683" t="s">
        <v>936</v>
      </c>
      <c r="V683" t="s">
        <v>100</v>
      </c>
    </row>
    <row r="684" spans="21:22" x14ac:dyDescent="0.35">
      <c r="U684" t="s">
        <v>937</v>
      </c>
      <c r="V684" t="s">
        <v>17</v>
      </c>
    </row>
    <row r="685" spans="21:22" x14ac:dyDescent="0.35">
      <c r="U685" t="s">
        <v>938</v>
      </c>
      <c r="V685" t="s">
        <v>715</v>
      </c>
    </row>
    <row r="686" spans="21:22" x14ac:dyDescent="0.35">
      <c r="U686" t="s">
        <v>939</v>
      </c>
      <c r="V686" t="s">
        <v>17</v>
      </c>
    </row>
    <row r="687" spans="21:22" x14ac:dyDescent="0.35">
      <c r="U687" t="s">
        <v>940</v>
      </c>
      <c r="V687" t="s">
        <v>114</v>
      </c>
    </row>
    <row r="688" spans="21:22" x14ac:dyDescent="0.35">
      <c r="U688" t="s">
        <v>941</v>
      </c>
      <c r="V688" t="s">
        <v>718</v>
      </c>
    </row>
    <row r="689" spans="21:22" x14ac:dyDescent="0.35">
      <c r="U689" t="s">
        <v>942</v>
      </c>
      <c r="V689" t="s">
        <v>191</v>
      </c>
    </row>
    <row r="690" spans="21:22" x14ac:dyDescent="0.35">
      <c r="U690" t="s">
        <v>943</v>
      </c>
      <c r="V690" t="s">
        <v>22</v>
      </c>
    </row>
    <row r="691" spans="21:22" x14ac:dyDescent="0.35">
      <c r="U691" t="s">
        <v>944</v>
      </c>
      <c r="V691" t="s">
        <v>100</v>
      </c>
    </row>
    <row r="692" spans="21:22" x14ac:dyDescent="0.35">
      <c r="U692" t="s">
        <v>945</v>
      </c>
      <c r="V692" t="s">
        <v>100</v>
      </c>
    </row>
    <row r="693" spans="21:22" x14ac:dyDescent="0.35">
      <c r="U693" t="s">
        <v>946</v>
      </c>
      <c r="V693" t="s">
        <v>715</v>
      </c>
    </row>
    <row r="694" spans="21:22" x14ac:dyDescent="0.35">
      <c r="U694" t="s">
        <v>947</v>
      </c>
      <c r="V694" t="s">
        <v>114</v>
      </c>
    </row>
    <row r="695" spans="21:22" x14ac:dyDescent="0.35">
      <c r="U695" t="s">
        <v>948</v>
      </c>
      <c r="V695" t="s">
        <v>22</v>
      </c>
    </row>
    <row r="696" spans="21:22" x14ac:dyDescent="0.35">
      <c r="U696" t="s">
        <v>949</v>
      </c>
      <c r="V696" t="s">
        <v>22</v>
      </c>
    </row>
    <row r="697" spans="21:22" x14ac:dyDescent="0.35">
      <c r="U697" t="s">
        <v>950</v>
      </c>
      <c r="V697" t="s">
        <v>17</v>
      </c>
    </row>
    <row r="698" spans="21:22" x14ac:dyDescent="0.35">
      <c r="U698" t="s">
        <v>951</v>
      </c>
      <c r="V698" t="s">
        <v>114</v>
      </c>
    </row>
    <row r="699" spans="21:22" x14ac:dyDescent="0.35">
      <c r="U699" t="s">
        <v>952</v>
      </c>
      <c r="V699" t="s">
        <v>22</v>
      </c>
    </row>
    <row r="700" spans="21:22" x14ac:dyDescent="0.35">
      <c r="U700" t="s">
        <v>953</v>
      </c>
      <c r="V700" t="s">
        <v>22</v>
      </c>
    </row>
    <row r="701" spans="21:22" x14ac:dyDescent="0.35">
      <c r="U701" t="s">
        <v>954</v>
      </c>
      <c r="V701" t="s">
        <v>22</v>
      </c>
    </row>
    <row r="702" spans="21:22" x14ac:dyDescent="0.35">
      <c r="U702" t="s">
        <v>955</v>
      </c>
      <c r="V702" t="s">
        <v>712</v>
      </c>
    </row>
    <row r="703" spans="21:22" x14ac:dyDescent="0.35">
      <c r="U703" t="s">
        <v>956</v>
      </c>
      <c r="V703" t="s">
        <v>17</v>
      </c>
    </row>
    <row r="704" spans="21:22" x14ac:dyDescent="0.35">
      <c r="U704" t="s">
        <v>957</v>
      </c>
      <c r="V704" t="s">
        <v>22</v>
      </c>
    </row>
    <row r="705" spans="21:22" x14ac:dyDescent="0.35">
      <c r="U705" t="s">
        <v>958</v>
      </c>
      <c r="V705" t="s">
        <v>100</v>
      </c>
    </row>
    <row r="706" spans="21:22" x14ac:dyDescent="0.35">
      <c r="U706" t="s">
        <v>959</v>
      </c>
      <c r="V706" t="s">
        <v>17</v>
      </c>
    </row>
    <row r="707" spans="21:22" x14ac:dyDescent="0.35">
      <c r="U707" t="s">
        <v>960</v>
      </c>
      <c r="V707" t="s">
        <v>100</v>
      </c>
    </row>
    <row r="708" spans="21:22" x14ac:dyDescent="0.35">
      <c r="U708" t="s">
        <v>961</v>
      </c>
      <c r="V708" t="s">
        <v>100</v>
      </c>
    </row>
    <row r="709" spans="21:22" x14ac:dyDescent="0.35">
      <c r="U709" t="s">
        <v>962</v>
      </c>
      <c r="V709" t="s">
        <v>100</v>
      </c>
    </row>
    <row r="710" spans="21:22" x14ac:dyDescent="0.35">
      <c r="U710" t="s">
        <v>963</v>
      </c>
      <c r="V710" t="s">
        <v>114</v>
      </c>
    </row>
    <row r="711" spans="21:22" x14ac:dyDescent="0.35">
      <c r="U711" t="s">
        <v>964</v>
      </c>
      <c r="V711" t="s">
        <v>191</v>
      </c>
    </row>
    <row r="712" spans="21:22" x14ac:dyDescent="0.35">
      <c r="U712" t="s">
        <v>965</v>
      </c>
      <c r="V712" t="s">
        <v>22</v>
      </c>
    </row>
    <row r="713" spans="21:22" x14ac:dyDescent="0.35">
      <c r="U713" t="s">
        <v>966</v>
      </c>
      <c r="V713" t="s">
        <v>114</v>
      </c>
    </row>
    <row r="714" spans="21:22" x14ac:dyDescent="0.35">
      <c r="U714" t="s">
        <v>967</v>
      </c>
      <c r="V714" t="s">
        <v>17</v>
      </c>
    </row>
    <row r="715" spans="21:22" x14ac:dyDescent="0.35">
      <c r="U715" t="s">
        <v>968</v>
      </c>
      <c r="V715" t="s">
        <v>114</v>
      </c>
    </row>
    <row r="716" spans="21:22" x14ac:dyDescent="0.35">
      <c r="U716" t="s">
        <v>969</v>
      </c>
      <c r="V716" t="s">
        <v>718</v>
      </c>
    </row>
    <row r="717" spans="21:22" x14ac:dyDescent="0.35">
      <c r="U717" t="s">
        <v>970</v>
      </c>
      <c r="V717" t="s">
        <v>114</v>
      </c>
    </row>
    <row r="718" spans="21:22" x14ac:dyDescent="0.35">
      <c r="U718" t="s">
        <v>971</v>
      </c>
      <c r="V718" t="s">
        <v>22</v>
      </c>
    </row>
    <row r="719" spans="21:22" x14ac:dyDescent="0.35">
      <c r="U719" t="s">
        <v>210</v>
      </c>
      <c r="V719" t="s">
        <v>22</v>
      </c>
    </row>
    <row r="720" spans="21:22" x14ac:dyDescent="0.35">
      <c r="U720" t="s">
        <v>972</v>
      </c>
      <c r="V720" t="s">
        <v>715</v>
      </c>
    </row>
    <row r="721" spans="21:22" x14ac:dyDescent="0.35">
      <c r="U721" t="s">
        <v>973</v>
      </c>
      <c r="V721" t="s">
        <v>114</v>
      </c>
    </row>
    <row r="722" spans="21:22" x14ac:dyDescent="0.35">
      <c r="U722" t="s">
        <v>974</v>
      </c>
      <c r="V722" t="s">
        <v>22</v>
      </c>
    </row>
    <row r="723" spans="21:22" x14ac:dyDescent="0.35">
      <c r="U723" t="s">
        <v>975</v>
      </c>
      <c r="V723" t="s">
        <v>713</v>
      </c>
    </row>
    <row r="724" spans="21:22" x14ac:dyDescent="0.35">
      <c r="U724" t="s">
        <v>976</v>
      </c>
      <c r="V724" t="s">
        <v>100</v>
      </c>
    </row>
    <row r="725" spans="21:22" x14ac:dyDescent="0.35">
      <c r="U725" t="s">
        <v>977</v>
      </c>
      <c r="V725" t="s">
        <v>114</v>
      </c>
    </row>
    <row r="726" spans="21:22" x14ac:dyDescent="0.35">
      <c r="U726" t="s">
        <v>978</v>
      </c>
      <c r="V726" t="s">
        <v>114</v>
      </c>
    </row>
    <row r="727" spans="21:22" x14ac:dyDescent="0.35">
      <c r="U727" t="s">
        <v>979</v>
      </c>
      <c r="V727" t="s">
        <v>100</v>
      </c>
    </row>
    <row r="728" spans="21:22" x14ac:dyDescent="0.35">
      <c r="U728" t="s">
        <v>980</v>
      </c>
      <c r="V728" t="s">
        <v>22</v>
      </c>
    </row>
    <row r="729" spans="21:22" x14ac:dyDescent="0.35">
      <c r="U729" t="s">
        <v>131</v>
      </c>
      <c r="V729" t="s">
        <v>17</v>
      </c>
    </row>
    <row r="730" spans="21:22" x14ac:dyDescent="0.35">
      <c r="U730" t="s">
        <v>2633</v>
      </c>
      <c r="V730" t="s">
        <v>718</v>
      </c>
    </row>
    <row r="731" spans="21:22" x14ac:dyDescent="0.35">
      <c r="U731" t="s">
        <v>981</v>
      </c>
      <c r="V731" t="s">
        <v>718</v>
      </c>
    </row>
    <row r="732" spans="21:22" x14ac:dyDescent="0.35">
      <c r="U732" t="s">
        <v>2632</v>
      </c>
      <c r="V732" t="s">
        <v>716</v>
      </c>
    </row>
    <row r="733" spans="21:22" x14ac:dyDescent="0.35">
      <c r="U733" t="s">
        <v>982</v>
      </c>
      <c r="V733" t="s">
        <v>191</v>
      </c>
    </row>
    <row r="734" spans="21:22" x14ac:dyDescent="0.35">
      <c r="U734" t="s">
        <v>165</v>
      </c>
      <c r="V734" t="s">
        <v>715</v>
      </c>
    </row>
    <row r="735" spans="21:22" x14ac:dyDescent="0.35">
      <c r="U735" t="s">
        <v>983</v>
      </c>
      <c r="V735" t="s">
        <v>100</v>
      </c>
    </row>
    <row r="736" spans="21:22" x14ac:dyDescent="0.35">
      <c r="U736" t="s">
        <v>984</v>
      </c>
      <c r="V736" t="s">
        <v>191</v>
      </c>
    </row>
    <row r="737" spans="21:22" x14ac:dyDescent="0.35">
      <c r="U737" t="s">
        <v>132</v>
      </c>
      <c r="V737" t="s">
        <v>114</v>
      </c>
    </row>
    <row r="738" spans="21:22" x14ac:dyDescent="0.35">
      <c r="U738" t="s">
        <v>175</v>
      </c>
      <c r="V738" t="s">
        <v>714</v>
      </c>
    </row>
    <row r="739" spans="21:22" x14ac:dyDescent="0.35">
      <c r="U739" t="s">
        <v>287</v>
      </c>
      <c r="V739" t="s">
        <v>718</v>
      </c>
    </row>
    <row r="740" spans="21:22" x14ac:dyDescent="0.35">
      <c r="U740" t="s">
        <v>188</v>
      </c>
      <c r="V740" t="s">
        <v>711</v>
      </c>
    </row>
    <row r="741" spans="21:22" x14ac:dyDescent="0.35">
      <c r="U741" t="s">
        <v>137</v>
      </c>
      <c r="V741" t="s">
        <v>191</v>
      </c>
    </row>
    <row r="742" spans="21:22" x14ac:dyDescent="0.35">
      <c r="U742" t="s">
        <v>148</v>
      </c>
      <c r="V742" t="s">
        <v>713</v>
      </c>
    </row>
    <row r="743" spans="21:22" x14ac:dyDescent="0.35">
      <c r="U743" t="s">
        <v>267</v>
      </c>
      <c r="V743" t="s">
        <v>713</v>
      </c>
    </row>
    <row r="744" spans="21:22" x14ac:dyDescent="0.35">
      <c r="U744" t="s">
        <v>153</v>
      </c>
      <c r="V744" t="s">
        <v>114</v>
      </c>
    </row>
    <row r="745" spans="21:22" x14ac:dyDescent="0.35">
      <c r="U745" t="s">
        <v>272</v>
      </c>
      <c r="V745" t="s">
        <v>100</v>
      </c>
    </row>
    <row r="746" spans="21:22" x14ac:dyDescent="0.35">
      <c r="U746" t="s">
        <v>755</v>
      </c>
      <c r="V746" t="s">
        <v>17</v>
      </c>
    </row>
    <row r="747" spans="21:22" x14ac:dyDescent="0.35">
      <c r="U747" t="s">
        <v>293</v>
      </c>
      <c r="V747" t="s">
        <v>22</v>
      </c>
    </row>
    <row r="748" spans="21:22" x14ac:dyDescent="0.35">
      <c r="U748" t="s">
        <v>294</v>
      </c>
      <c r="V748" t="s">
        <v>713</v>
      </c>
    </row>
    <row r="749" spans="21:22" x14ac:dyDescent="0.35">
      <c r="U749" t="s">
        <v>218</v>
      </c>
      <c r="V749" t="s">
        <v>711</v>
      </c>
    </row>
    <row r="750" spans="21:22" x14ac:dyDescent="0.35">
      <c r="U750" t="s">
        <v>295</v>
      </c>
      <c r="V750" t="s">
        <v>717</v>
      </c>
    </row>
    <row r="751" spans="21:22" x14ac:dyDescent="0.35">
      <c r="U751" t="s">
        <v>726</v>
      </c>
      <c r="V751" t="s">
        <v>114</v>
      </c>
    </row>
    <row r="752" spans="21:22" x14ac:dyDescent="0.35">
      <c r="U752" t="s">
        <v>177</v>
      </c>
      <c r="V752" t="s">
        <v>715</v>
      </c>
    </row>
    <row r="753" spans="21:22" x14ac:dyDescent="0.35">
      <c r="U753" t="s">
        <v>725</v>
      </c>
      <c r="V753" t="s">
        <v>100</v>
      </c>
    </row>
    <row r="754" spans="21:22" x14ac:dyDescent="0.35">
      <c r="U754" t="s">
        <v>178</v>
      </c>
      <c r="V754" t="s">
        <v>17</v>
      </c>
    </row>
    <row r="755" spans="21:22" x14ac:dyDescent="0.35">
      <c r="U755" t="s">
        <v>722</v>
      </c>
      <c r="V755" t="s">
        <v>17</v>
      </c>
    </row>
    <row r="756" spans="21:22" x14ac:dyDescent="0.35">
      <c r="U756" t="s">
        <v>739</v>
      </c>
      <c r="V756" t="s">
        <v>17</v>
      </c>
    </row>
    <row r="757" spans="21:22" x14ac:dyDescent="0.35">
      <c r="U757" t="s">
        <v>181</v>
      </c>
      <c r="V757" t="s">
        <v>191</v>
      </c>
    </row>
    <row r="758" spans="21:22" x14ac:dyDescent="0.35">
      <c r="U758" t="s">
        <v>2636</v>
      </c>
      <c r="V758" t="s">
        <v>718</v>
      </c>
    </row>
    <row r="759" spans="21:22" x14ac:dyDescent="0.35">
      <c r="U759" t="s">
        <v>723</v>
      </c>
      <c r="V759" t="s">
        <v>17</v>
      </c>
    </row>
    <row r="760" spans="21:22" x14ac:dyDescent="0.35">
      <c r="U760" t="s">
        <v>190</v>
      </c>
      <c r="V760" t="s">
        <v>715</v>
      </c>
    </row>
    <row r="761" spans="21:22" x14ac:dyDescent="0.35">
      <c r="U761" t="s">
        <v>982</v>
      </c>
      <c r="V761" t="s">
        <v>191</v>
      </c>
    </row>
    <row r="762" spans="21:22" x14ac:dyDescent="0.35">
      <c r="U762" t="s">
        <v>192</v>
      </c>
      <c r="V762" t="s">
        <v>985</v>
      </c>
    </row>
    <row r="763" spans="21:22" x14ac:dyDescent="0.35">
      <c r="U763" t="s">
        <v>176</v>
      </c>
      <c r="V763" t="s">
        <v>17</v>
      </c>
    </row>
    <row r="764" spans="21:22" x14ac:dyDescent="0.35">
      <c r="U764" t="s">
        <v>2637</v>
      </c>
      <c r="V764" t="s">
        <v>191</v>
      </c>
    </row>
    <row r="765" spans="21:22" x14ac:dyDescent="0.35">
      <c r="U765" t="s">
        <v>187</v>
      </c>
      <c r="V765" t="s">
        <v>191</v>
      </c>
    </row>
    <row r="766" spans="21:22" x14ac:dyDescent="0.35">
      <c r="U766" t="s">
        <v>2638</v>
      </c>
      <c r="V766" t="s">
        <v>191</v>
      </c>
    </row>
    <row r="767" spans="21:22" x14ac:dyDescent="0.35">
      <c r="U767" t="s">
        <v>184</v>
      </c>
      <c r="V767" t="s">
        <v>100</v>
      </c>
    </row>
    <row r="768" spans="21:22" x14ac:dyDescent="0.35">
      <c r="U768" t="s">
        <v>167</v>
      </c>
      <c r="V768" t="s">
        <v>100</v>
      </c>
    </row>
    <row r="769" spans="21:22" x14ac:dyDescent="0.35">
      <c r="U769" t="s">
        <v>193</v>
      </c>
      <c r="V769" t="s">
        <v>718</v>
      </c>
    </row>
    <row r="770" spans="21:22" x14ac:dyDescent="0.35">
      <c r="U770" t="s">
        <v>196</v>
      </c>
      <c r="V770" t="s">
        <v>718</v>
      </c>
    </row>
    <row r="771" spans="21:22" x14ac:dyDescent="0.35">
      <c r="U771" t="s">
        <v>199</v>
      </c>
      <c r="V771" t="s">
        <v>100</v>
      </c>
    </row>
    <row r="772" spans="21:22" x14ac:dyDescent="0.35">
      <c r="U772" t="s">
        <v>216</v>
      </c>
      <c r="V772" t="s">
        <v>22</v>
      </c>
    </row>
    <row r="773" spans="21:22" x14ac:dyDescent="0.35">
      <c r="U773" t="s">
        <v>201</v>
      </c>
      <c r="V773" t="s">
        <v>114</v>
      </c>
    </row>
    <row r="774" spans="21:22" x14ac:dyDescent="0.35">
      <c r="U774" t="s">
        <v>211</v>
      </c>
      <c r="V774" t="s">
        <v>17</v>
      </c>
    </row>
    <row r="775" spans="21:22" x14ac:dyDescent="0.35">
      <c r="U775" t="s">
        <v>288</v>
      </c>
      <c r="V775" t="s">
        <v>716</v>
      </c>
    </row>
    <row r="776" spans="21:22" x14ac:dyDescent="0.35">
      <c r="U776" t="s">
        <v>212</v>
      </c>
      <c r="V776" t="s">
        <v>715</v>
      </c>
    </row>
    <row r="777" spans="21:22" x14ac:dyDescent="0.35">
      <c r="U777" t="s">
        <v>207</v>
      </c>
      <c r="V777" t="s">
        <v>22</v>
      </c>
    </row>
    <row r="778" spans="21:22" x14ac:dyDescent="0.35">
      <c r="U778" t="s">
        <v>194</v>
      </c>
      <c r="V778" t="s">
        <v>715</v>
      </c>
    </row>
    <row r="779" spans="21:22" x14ac:dyDescent="0.35">
      <c r="U779" t="s">
        <v>209</v>
      </c>
      <c r="V779" t="s">
        <v>22</v>
      </c>
    </row>
    <row r="780" spans="21:22" x14ac:dyDescent="0.35">
      <c r="U780" t="s">
        <v>208</v>
      </c>
      <c r="V780" t="s">
        <v>22</v>
      </c>
    </row>
    <row r="781" spans="21:22" x14ac:dyDescent="0.35">
      <c r="U781" t="s">
        <v>289</v>
      </c>
      <c r="V781" t="s">
        <v>716</v>
      </c>
    </row>
    <row r="782" spans="21:22" x14ac:dyDescent="0.35">
      <c r="U782" t="s">
        <v>200</v>
      </c>
      <c r="V782" t="s">
        <v>717</v>
      </c>
    </row>
    <row r="783" spans="21:22" x14ac:dyDescent="0.35">
      <c r="U783" t="s">
        <v>217</v>
      </c>
      <c r="V783" t="s">
        <v>114</v>
      </c>
    </row>
    <row r="784" spans="21:22" x14ac:dyDescent="0.35">
      <c r="U784" t="s">
        <v>290</v>
      </c>
      <c r="V784" t="s">
        <v>713</v>
      </c>
    </row>
    <row r="785" spans="21:22" x14ac:dyDescent="0.35">
      <c r="U785" t="s">
        <v>219</v>
      </c>
      <c r="V785" t="s">
        <v>17</v>
      </c>
    </row>
    <row r="786" spans="21:22" x14ac:dyDescent="0.35">
      <c r="U786" t="s">
        <v>291</v>
      </c>
      <c r="V786" t="s">
        <v>100</v>
      </c>
    </row>
    <row r="787" spans="21:22" x14ac:dyDescent="0.35">
      <c r="U787" t="s">
        <v>292</v>
      </c>
      <c r="V787" t="s">
        <v>100</v>
      </c>
    </row>
    <row r="788" spans="21:22" x14ac:dyDescent="0.35">
      <c r="U788" t="s">
        <v>214</v>
      </c>
      <c r="V788" t="s">
        <v>716</v>
      </c>
    </row>
    <row r="789" spans="21:22" x14ac:dyDescent="0.35">
      <c r="U789" t="s">
        <v>34</v>
      </c>
      <c r="V789" t="s">
        <v>17</v>
      </c>
    </row>
    <row r="790" spans="21:22" x14ac:dyDescent="0.35">
      <c r="U790" t="s">
        <v>2634</v>
      </c>
      <c r="V790" t="s">
        <v>22</v>
      </c>
    </row>
    <row r="791" spans="21:22" x14ac:dyDescent="0.35">
      <c r="U791" t="s">
        <v>2635</v>
      </c>
      <c r="V791" t="s">
        <v>17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8"/>
  <sheetViews>
    <sheetView topLeftCell="A73" workbookViewId="0">
      <selection activeCell="AG130" sqref="AG130"/>
    </sheetView>
    <sheetView workbookViewId="1">
      <selection activeCell="M4" sqref="M4"/>
    </sheetView>
  </sheetViews>
  <sheetFormatPr defaultRowHeight="14.5" x14ac:dyDescent="0.35"/>
  <cols>
    <col min="1" max="1" width="21.36328125" bestFit="1" customWidth="1"/>
    <col min="2" max="8" width="5" customWidth="1"/>
    <col min="9" max="10" width="4.08984375" customWidth="1"/>
    <col min="11" max="14" width="5" customWidth="1"/>
    <col min="15" max="15" width="4.81640625" customWidth="1"/>
    <col min="23" max="30" width="4.08984375" customWidth="1"/>
    <col min="31" max="31" width="4" customWidth="1"/>
    <col min="32" max="32" width="4.08984375" bestFit="1" customWidth="1"/>
    <col min="33" max="33" width="4.90625" customWidth="1"/>
  </cols>
  <sheetData>
    <row r="1" spans="1:56" x14ac:dyDescent="0.35">
      <c r="B1">
        <f>AVs_avail!J1</f>
        <v>1</v>
      </c>
      <c r="C1">
        <f>AVs_avail!K1</f>
        <v>1</v>
      </c>
      <c r="D1">
        <f>AVs_avail!L1</f>
        <v>1</v>
      </c>
      <c r="E1">
        <f>AVs_avail!M1</f>
        <v>1</v>
      </c>
      <c r="F1">
        <f>AVs_avail!N1</f>
        <v>1</v>
      </c>
      <c r="G1">
        <f>AVs_avail!O1</f>
        <v>1</v>
      </c>
      <c r="H1">
        <f>AVs_avail!P1</f>
        <v>1</v>
      </c>
      <c r="I1">
        <f>AVs_avail!Q1</f>
        <v>1</v>
      </c>
      <c r="J1">
        <f>AVs_avail!R1</f>
        <v>1</v>
      </c>
    </row>
    <row r="2" spans="1:56" x14ac:dyDescent="0.35">
      <c r="A2" t="str">
        <f>trueraw!B1</f>
        <v>PLAYER</v>
      </c>
      <c r="B2" t="str">
        <f>trueraw!G1</f>
        <v>FG%</v>
      </c>
      <c r="C2" t="str">
        <f>trueraw!H1</f>
        <v>FT%</v>
      </c>
      <c r="D2" t="str">
        <f>trueraw!I1</f>
        <v>3PM</v>
      </c>
      <c r="E2" t="str">
        <f>trueraw!J1</f>
        <v>PTS</v>
      </c>
      <c r="F2" t="str">
        <f>trueraw!K1</f>
        <v>TREB</v>
      </c>
      <c r="G2" t="str">
        <f>trueraw!L1</f>
        <v>AST</v>
      </c>
      <c r="H2" t="str">
        <f>trueraw!M1</f>
        <v>STL</v>
      </c>
      <c r="I2" t="str">
        <f>trueraw!N1</f>
        <v>BLK</v>
      </c>
      <c r="J2" t="str">
        <f>trueraw!O1</f>
        <v>TO</v>
      </c>
      <c r="K2" t="s">
        <v>708</v>
      </c>
      <c r="L2" t="s">
        <v>709</v>
      </c>
      <c r="M2" t="s">
        <v>707</v>
      </c>
      <c r="N2" t="s">
        <v>706</v>
      </c>
      <c r="O2" t="s">
        <v>986</v>
      </c>
      <c r="P2" t="s">
        <v>299</v>
      </c>
      <c r="Q2" t="s">
        <v>710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225</v>
      </c>
      <c r="W2" t="str">
        <f>GMs!C1</f>
        <v>_______</v>
      </c>
      <c r="X2" t="str">
        <f>GMs!D1</f>
        <v>kyle</v>
      </c>
      <c r="Y2" t="str">
        <f>GMs!E1</f>
        <v>ben</v>
      </c>
      <c r="Z2" t="str">
        <f>GMs!F1</f>
        <v>george</v>
      </c>
      <c r="AA2" t="str">
        <f>GMs!G1</f>
        <v>alex</v>
      </c>
      <c r="AB2" t="str">
        <f>GMs!H1</f>
        <v>zmo</v>
      </c>
      <c r="AC2" t="str">
        <f>GMs!I1</f>
        <v>dylan</v>
      </c>
      <c r="AD2" t="str">
        <f>GMs!J1</f>
        <v>tom</v>
      </c>
      <c r="AE2" t="str">
        <f>GMs!K1</f>
        <v>akbar</v>
      </c>
      <c r="AF2" t="str">
        <f>GMs!L1</f>
        <v>brandt</v>
      </c>
      <c r="AG2" t="str">
        <f>GMs!M1</f>
        <v>rob</v>
      </c>
      <c r="AT2" t="str">
        <f>GMs!C1</f>
        <v>_______</v>
      </c>
      <c r="AU2" t="str">
        <f>GMs!D1</f>
        <v>kyle</v>
      </c>
      <c r="AV2" t="str">
        <f>GMs!E1</f>
        <v>ben</v>
      </c>
      <c r="AW2" t="str">
        <f>GMs!F1</f>
        <v>george</v>
      </c>
      <c r="AX2" t="str">
        <f>GMs!G1</f>
        <v>alex</v>
      </c>
      <c r="AY2" t="str">
        <f>GMs!H1</f>
        <v>zmo</v>
      </c>
      <c r="AZ2" t="str">
        <f>GMs!I1</f>
        <v>dylan</v>
      </c>
      <c r="BA2" t="str">
        <f>GMs!J1</f>
        <v>tom</v>
      </c>
      <c r="BB2" t="str">
        <f>GMs!K1</f>
        <v>akbar</v>
      </c>
      <c r="BC2" t="str">
        <f>GMs!L1</f>
        <v>brandt</v>
      </c>
      <c r="BD2" t="str">
        <f>GMs!M1</f>
        <v>rob</v>
      </c>
    </row>
    <row r="3" spans="1:56" x14ac:dyDescent="0.35">
      <c r="A3" t="str">
        <f>trueraw!B2</f>
        <v>James Harden</v>
      </c>
      <c r="B3">
        <f>trueraw!G2*$V3*$T3/72</f>
        <v>-0.69511111111111112</v>
      </c>
      <c r="C3">
        <f>trueraw!H2*$V3*$T3/72</f>
        <v>3.8457777777777773</v>
      </c>
      <c r="D3">
        <f>trueraw!I2*$V3*$T3/72</f>
        <v>2.6066666666666669</v>
      </c>
      <c r="E3">
        <f>trueraw!J2*$V3*$T3/72</f>
        <v>2.4857777777777779</v>
      </c>
      <c r="F3">
        <f>trueraw!K2*$V3*$T3/72</f>
        <v>0.58177777777777773</v>
      </c>
      <c r="G3">
        <f>trueraw!L2*$V3*$T3/72</f>
        <v>2.342222222222222</v>
      </c>
      <c r="H3">
        <f>trueraw!M2*$V3*$T3/72</f>
        <v>1.496</v>
      </c>
      <c r="I3">
        <f>trueraw!N2*$V3*$T3/72</f>
        <v>0.51377777777777789</v>
      </c>
      <c r="J3">
        <f>trueraw!O2*$V3*$T3/72</f>
        <v>-2.72</v>
      </c>
      <c r="K3">
        <f>(SUM($D3:$J3) + $B3)</f>
        <v>6.6111111111111098</v>
      </c>
      <c r="L3">
        <f>SUM($B3:$I3)</f>
        <v>13.17688888888889</v>
      </c>
      <c r="M3">
        <f>(SUM($B3:$F3) + SUM($H3:$J3))</f>
        <v>8.1146666666666665</v>
      </c>
      <c r="N3">
        <f>SUM($B3:$J3)</f>
        <v>10.456888888888889</v>
      </c>
      <c r="O3">
        <f>SUMPRODUCT($B3:$J3, $B$1:$J$1)</f>
        <v>10.456888888888889</v>
      </c>
      <c r="P3" s="1" t="str">
        <f>VLOOKUP($A3, 'auction in'!$A$2:$B$201, 2, FALSE)</f>
        <v>rob</v>
      </c>
      <c r="Q3" s="3">
        <f>VLOOKUP($A3, 'auction in'!$A$2:$C$201, 3, FALSE)</f>
        <v>70.956430982925085</v>
      </c>
      <c r="R3" t="str">
        <f>trueraw!C2</f>
        <v>SG, PG</v>
      </c>
      <c r="S3" t="str">
        <f>trueraw!D2</f>
        <v>HOU</v>
      </c>
      <c r="T3">
        <f>trueraw!E2</f>
        <v>64</v>
      </c>
      <c r="U3">
        <f>trueraw!F2</f>
        <v>36.299999999999997</v>
      </c>
      <c r="V3">
        <v>0.85</v>
      </c>
      <c r="W3">
        <f>IF(EXACT($P3, W$2), 1, 0)</f>
        <v>0</v>
      </c>
      <c r="X3">
        <f>IF(EXACT($P3, X$2), 1, 0)</f>
        <v>0</v>
      </c>
      <c r="Y3">
        <f>IF(EXACT($P3, Y$2), 1, 0)</f>
        <v>0</v>
      </c>
      <c r="Z3">
        <f>IF(EXACT($P3, Z$2), 1, 0)</f>
        <v>0</v>
      </c>
      <c r="AA3">
        <f>IF(EXACT($P3, AA$2), 1, 0)</f>
        <v>0</v>
      </c>
      <c r="AB3">
        <f>IF(EXACT($P3, AB$2), 1, 0)</f>
        <v>0</v>
      </c>
      <c r="AC3">
        <f>IF(EXACT($P3, AC$2), 1, 0)</f>
        <v>0</v>
      </c>
      <c r="AD3">
        <f>IF(EXACT($P3, AD$2), 1, 0)</f>
        <v>0</v>
      </c>
      <c r="AE3">
        <f>IF(EXACT($P3, AE$2), 1, 0)</f>
        <v>0</v>
      </c>
      <c r="AF3">
        <f>IF(EXACT($P3, AF$2), 1, 0)</f>
        <v>0</v>
      </c>
      <c r="AG3">
        <f>IF(EXACT($P3, AG$2), 1, 0)</f>
        <v>1</v>
      </c>
      <c r="AT3">
        <f>IF(EXACT($P3, W$2), $N3, 0)</f>
        <v>0</v>
      </c>
      <c r="AU3">
        <f>IF(EXACT($P3, X$2), $N3, 0)</f>
        <v>0</v>
      </c>
      <c r="AV3">
        <f>IF(EXACT($P3, Y$2), $N3, 0)</f>
        <v>0</v>
      </c>
      <c r="AW3">
        <f>IF(EXACT($P3, Z$2), $N3, 0)</f>
        <v>0</v>
      </c>
      <c r="AX3">
        <f>IF(EXACT($P3, AA$2), $N3, 0)</f>
        <v>0</v>
      </c>
      <c r="AY3">
        <f>IF(EXACT($P3, AB$2), $N3, 0)</f>
        <v>0</v>
      </c>
      <c r="AZ3">
        <f>IF(EXACT($P3, AC$2), $N3, 0)</f>
        <v>0</v>
      </c>
      <c r="BA3">
        <f>IF(EXACT($P3, AD$2), $N3, 0)</f>
        <v>0</v>
      </c>
      <c r="BB3">
        <f>IF(EXACT($P3, AE$2), $N3, 0)</f>
        <v>0</v>
      </c>
      <c r="BC3">
        <f>IF(EXACT($P3, AF$2), $N3, 0)</f>
        <v>0</v>
      </c>
      <c r="BD3">
        <f>IF(EXACT($P3, AG$2), $N3, 0)</f>
        <v>10.456888888888889</v>
      </c>
    </row>
    <row r="4" spans="1:56" x14ac:dyDescent="0.35">
      <c r="A4" t="str">
        <f>trueraw!B3</f>
        <v>Anthony Davis</v>
      </c>
      <c r="B4">
        <f>trueraw!G3*$V4*$T4/72</f>
        <v>1.7062499999999998</v>
      </c>
      <c r="C4">
        <f>trueraw!H3*$V4*$T4/72</f>
        <v>2.6361111111111111</v>
      </c>
      <c r="D4">
        <f>trueraw!I3*$V4*$T4/72</f>
        <v>-0.2076388888888889</v>
      </c>
      <c r="E4">
        <f>trueraw!J3*$V4*$T4/72</f>
        <v>1.9229166666666666</v>
      </c>
      <c r="F4">
        <f>trueraw!K3*$V4*$T4/72</f>
        <v>1.7152777777777777</v>
      </c>
      <c r="G4">
        <f>trueraw!L3*$V4*$T4/72</f>
        <v>0.37916666666666665</v>
      </c>
      <c r="H4">
        <f>trueraw!M3*$V4*$T4/72</f>
        <v>1.3722222222222222</v>
      </c>
      <c r="I4">
        <f>trueraw!N3*$V4*$T4/72</f>
        <v>3.9541666666666666</v>
      </c>
      <c r="J4">
        <f>trueraw!O3*$V4*$T4/72</f>
        <v>-1.0472222222222221</v>
      </c>
      <c r="K4">
        <f t="shared" ref="K4:K67" si="0">(SUM($D4:$J4) + $B4)</f>
        <v>9.7951388888888857</v>
      </c>
      <c r="L4">
        <f t="shared" ref="L4:L67" si="1">SUM($B4:$I4)</f>
        <v>13.478472222222223</v>
      </c>
      <c r="M4">
        <f t="shared" ref="M4:M67" si="2">(SUM($B4:$F4) + SUM($H4:$J4))</f>
        <v>12.052083333333332</v>
      </c>
      <c r="N4">
        <f t="shared" ref="N4:N67" si="3">SUM($B4:$J4)</f>
        <v>12.43125</v>
      </c>
      <c r="O4">
        <f>SUMPRODUCT($B4:$J4, $B$1:$J$1)</f>
        <v>12.43125</v>
      </c>
      <c r="P4" s="1" t="str">
        <f>VLOOKUP($A4, 'auction in'!$A$2:$B$201, 2, FALSE)</f>
        <v>kyle</v>
      </c>
      <c r="Q4" s="3">
        <f>VLOOKUP($A4, 'auction in'!$A$2:$C$201, 3, FALSE)</f>
        <v>80.326498463748592</v>
      </c>
      <c r="R4" t="str">
        <f>trueraw!C3</f>
        <v>PF, C</v>
      </c>
      <c r="S4" t="str">
        <f>trueraw!D3</f>
        <v>LAL</v>
      </c>
      <c r="T4">
        <f>trueraw!E3</f>
        <v>65</v>
      </c>
      <c r="U4">
        <f>trueraw!F3</f>
        <v>34.799999999999997</v>
      </c>
      <c r="V4">
        <v>1</v>
      </c>
      <c r="W4">
        <f>IF(EXACT($P4, W$2), 1, 0)</f>
        <v>0</v>
      </c>
      <c r="X4">
        <f>IF(EXACT($P4, X$2), 1, 0)</f>
        <v>1</v>
      </c>
      <c r="Y4">
        <f>IF(EXACT($P4, Y$2), 1, 0)</f>
        <v>0</v>
      </c>
      <c r="Z4">
        <f>IF(EXACT($P4, Z$2), 1, 0)</f>
        <v>0</v>
      </c>
      <c r="AA4">
        <f>IF(EXACT($P4, AA$2), 1, 0)</f>
        <v>0</v>
      </c>
      <c r="AB4">
        <f>IF(EXACT($P4, AB$2), 1, 0)</f>
        <v>0</v>
      </c>
      <c r="AC4">
        <f>IF(EXACT($P4, AC$2), 1, 0)</f>
        <v>0</v>
      </c>
      <c r="AD4">
        <f>IF(EXACT($P4, AD$2), 1, 0)</f>
        <v>0</v>
      </c>
      <c r="AE4">
        <f>IF(EXACT($P4, AE$2), 1, 0)</f>
        <v>0</v>
      </c>
      <c r="AF4">
        <f>IF(EXACT($P4, AF$2), 1, 0)</f>
        <v>0</v>
      </c>
      <c r="AG4">
        <f>IF(EXACT($P4, AG$2), 1, 0)</f>
        <v>0</v>
      </c>
      <c r="AT4">
        <f>IF(EXACT($P4, W$2), $N4, 0)</f>
        <v>0</v>
      </c>
      <c r="AU4">
        <f>IF(EXACT($P4, X$2), $N4, 0)</f>
        <v>12.43125</v>
      </c>
      <c r="AV4">
        <f>IF(EXACT($P4, Y$2), $N4, 0)</f>
        <v>0</v>
      </c>
      <c r="AW4">
        <f>IF(EXACT($P4, Z$2), $N4, 0)</f>
        <v>0</v>
      </c>
      <c r="AX4">
        <f>IF(EXACT($P4, AA$2), $N4, 0)</f>
        <v>0</v>
      </c>
      <c r="AY4">
        <f>IF(EXACT($P4, AB$2), $N4, 0)</f>
        <v>0</v>
      </c>
      <c r="AZ4">
        <f>IF(EXACT($P4, AC$2), $N4, 0)</f>
        <v>0</v>
      </c>
      <c r="BA4">
        <f>IF(EXACT($P4, AD$2), $N4, 0)</f>
        <v>0</v>
      </c>
      <c r="BB4">
        <f>IF(EXACT($P4, AE$2), $N4, 0)</f>
        <v>0</v>
      </c>
      <c r="BC4">
        <f>IF(EXACT($P4, AF$2), $N4, 0)</f>
        <v>0</v>
      </c>
      <c r="BD4">
        <f>IF(EXACT($P4, AG$2), $N4, 0)</f>
        <v>0</v>
      </c>
    </row>
    <row r="5" spans="1:56" x14ac:dyDescent="0.35">
      <c r="A5" t="str">
        <f>trueraw!B4</f>
        <v>Karl-Anthony Towns</v>
      </c>
      <c r="B5">
        <f>trueraw!G4*$V5*$T5/72</f>
        <v>1.6675</v>
      </c>
      <c r="C5">
        <f>trueraw!H4*$V5*$T5/72</f>
        <v>0.89124999999999999</v>
      </c>
      <c r="D5">
        <f>trueraw!I4*$V5*$T5/72</f>
        <v>1.9070833333333335</v>
      </c>
      <c r="E5">
        <f>trueraw!J4*$V5*$T5/72</f>
        <v>1.81125</v>
      </c>
      <c r="F5">
        <f>trueraw!K4*$V5*$T5/72</f>
        <v>2.4820833333333332</v>
      </c>
      <c r="G5">
        <f>trueraw!L4*$V5*$T5/72</f>
        <v>0.66125</v>
      </c>
      <c r="H5">
        <f>trueraw!M4*$V5*$T5/72</f>
        <v>0.46958333333333335</v>
      </c>
      <c r="I5">
        <f>trueraw!N4*$V5*$T5/72</f>
        <v>2.3095833333333338</v>
      </c>
      <c r="J5">
        <f>trueraw!O4*$V5*$T5/72</f>
        <v>-2.1083333333333334</v>
      </c>
      <c r="K5">
        <f t="shared" si="0"/>
        <v>9.2000000000000011</v>
      </c>
      <c r="L5">
        <f t="shared" si="1"/>
        <v>12.199583333333335</v>
      </c>
      <c r="M5">
        <f t="shared" si="2"/>
        <v>9.4300000000000015</v>
      </c>
      <c r="N5">
        <f t="shared" si="3"/>
        <v>10.091250000000002</v>
      </c>
      <c r="O5">
        <f t="shared" ref="O4:O67" si="4">SUMPRODUCT($B5:$J5, $B$1:$J$1)</f>
        <v>10.091250000000002</v>
      </c>
      <c r="P5" s="1" t="str">
        <f>VLOOKUP($A5, 'auction in'!$A$2:$B$201, 2, FALSE)</f>
        <v>alex</v>
      </c>
      <c r="Q5" s="3">
        <f>VLOOKUP($A5, 'auction in'!$A$2:$C$201, 3, FALSE)</f>
        <v>68.510312259945451</v>
      </c>
      <c r="R5" t="str">
        <f>trueraw!C4</f>
        <v>C</v>
      </c>
      <c r="S5" t="str">
        <f>trueraw!D4</f>
        <v>MIN</v>
      </c>
      <c r="T5">
        <f>trueraw!E4</f>
        <v>69</v>
      </c>
      <c r="U5">
        <f>trueraw!F4</f>
        <v>33.1</v>
      </c>
      <c r="V5">
        <v>1</v>
      </c>
      <c r="W5">
        <f>IF(EXACT($P5, W$2), 1, 0)</f>
        <v>0</v>
      </c>
      <c r="X5">
        <f>IF(EXACT($P5, X$2), 1, 0)</f>
        <v>0</v>
      </c>
      <c r="Y5">
        <f>IF(EXACT($P5, Y$2), 1, 0)</f>
        <v>0</v>
      </c>
      <c r="Z5">
        <f>IF(EXACT($P5, Z$2), 1, 0)</f>
        <v>0</v>
      </c>
      <c r="AA5">
        <f>IF(EXACT($P5, AA$2), 1, 0)</f>
        <v>1</v>
      </c>
      <c r="AB5">
        <f>IF(EXACT($P5, AB$2), 1, 0)</f>
        <v>0</v>
      </c>
      <c r="AC5">
        <f>IF(EXACT($P5, AC$2), 1, 0)</f>
        <v>0</v>
      </c>
      <c r="AD5">
        <f>IF(EXACT($P5, AD$2), 1, 0)</f>
        <v>0</v>
      </c>
      <c r="AE5">
        <f>IF(EXACT($P5, AE$2), 1, 0)</f>
        <v>0</v>
      </c>
      <c r="AF5">
        <f>IF(EXACT($P5, AF$2), 1, 0)</f>
        <v>0</v>
      </c>
      <c r="AG5">
        <f>IF(EXACT($P5, AG$2), 1, 0)</f>
        <v>0</v>
      </c>
      <c r="AT5">
        <f>IF(EXACT($P5, W$2), $N5, 0)</f>
        <v>0</v>
      </c>
      <c r="AU5">
        <f>IF(EXACT($P5, X$2), $N5, 0)</f>
        <v>0</v>
      </c>
      <c r="AV5">
        <f>IF(EXACT($P5, Y$2), $N5, 0)</f>
        <v>0</v>
      </c>
      <c r="AW5">
        <f>IF(EXACT($P5, Z$2), $N5, 0)</f>
        <v>0</v>
      </c>
      <c r="AX5">
        <f>IF(EXACT($P5, AA$2), $N5, 0)</f>
        <v>10.091250000000002</v>
      </c>
      <c r="AY5">
        <f>IF(EXACT($P5, AB$2), $N5, 0)</f>
        <v>0</v>
      </c>
      <c r="AZ5">
        <f>IF(EXACT($P5, AC$2), $N5, 0)</f>
        <v>0</v>
      </c>
      <c r="BA5">
        <f>IF(EXACT($P5, AD$2), $N5, 0)</f>
        <v>0</v>
      </c>
      <c r="BB5">
        <f>IF(EXACT($P5, AE$2), $N5, 0)</f>
        <v>0</v>
      </c>
      <c r="BC5">
        <f>IF(EXACT($P5, AF$2), $N5, 0)</f>
        <v>0</v>
      </c>
      <c r="BD5">
        <f>IF(EXACT($P5, AG$2), $N5, 0)</f>
        <v>0</v>
      </c>
    </row>
    <row r="6" spans="1:56" x14ac:dyDescent="0.35">
      <c r="A6" t="str">
        <f>trueraw!B5</f>
        <v>Damian Lillard</v>
      </c>
      <c r="B6">
        <f>trueraw!G5*$V6*$T6/72</f>
        <v>-0.12097222222222223</v>
      </c>
      <c r="C6">
        <f>trueraw!H5*$V6*$T6/72</f>
        <v>4.0106944444444439</v>
      </c>
      <c r="D6">
        <f>trueraw!I5*$V6*$T6/72</f>
        <v>2.6148611111111113</v>
      </c>
      <c r="E6">
        <f>trueraw!J5*$V6*$T6/72</f>
        <v>2.2798611111111113</v>
      </c>
      <c r="F6">
        <f>trueraw!K5*$V6*$T6/72</f>
        <v>-0.2326388888888889</v>
      </c>
      <c r="G6">
        <f>trueraw!L5*$V6*$T6/72</f>
        <v>2.7079166666666667</v>
      </c>
      <c r="H6">
        <f>trueraw!M5*$V6*$T6/72</f>
        <v>0.50249999999999995</v>
      </c>
      <c r="I6">
        <f>trueraw!N5*$V6*$T6/72</f>
        <v>-0.61416666666666664</v>
      </c>
      <c r="J6">
        <f>trueraw!O5*$V6*$T6/72</f>
        <v>-1.5540277777777778</v>
      </c>
      <c r="K6">
        <f t="shared" si="0"/>
        <v>5.5833333333333339</v>
      </c>
      <c r="L6">
        <f t="shared" si="1"/>
        <v>11.148055555555556</v>
      </c>
      <c r="M6">
        <f t="shared" si="2"/>
        <v>6.8861111111111111</v>
      </c>
      <c r="N6">
        <f t="shared" si="3"/>
        <v>9.5940277777777787</v>
      </c>
      <c r="O6">
        <f t="shared" si="4"/>
        <v>9.5940277777777787</v>
      </c>
      <c r="P6" s="1" t="str">
        <f>VLOOKUP($A6, 'auction in'!$A$2:$B$201, 2, FALSE)</f>
        <v>george</v>
      </c>
      <c r="Q6" s="3">
        <f>VLOOKUP($A6, 'auction in'!$A$2:$C$201, 3, FALSE)</f>
        <v>65.183902995998338</v>
      </c>
      <c r="R6" t="str">
        <f>trueraw!C5</f>
        <v>PG</v>
      </c>
      <c r="S6" t="str">
        <f>trueraw!D5</f>
        <v>POR</v>
      </c>
      <c r="T6">
        <f>trueraw!E5</f>
        <v>67</v>
      </c>
      <c r="U6">
        <f>trueraw!F5</f>
        <v>35.9</v>
      </c>
      <c r="V6">
        <v>1</v>
      </c>
      <c r="W6">
        <f>IF(EXACT($P6, W$2), 1, 0)</f>
        <v>0</v>
      </c>
      <c r="X6">
        <f>IF(EXACT($P6, X$2), 1, 0)</f>
        <v>0</v>
      </c>
      <c r="Y6">
        <f>IF(EXACT($P6, Y$2), 1, 0)</f>
        <v>0</v>
      </c>
      <c r="Z6">
        <f>IF(EXACT($P6, Z$2), 1, 0)</f>
        <v>1</v>
      </c>
      <c r="AA6">
        <f>IF(EXACT($P6, AA$2), 1, 0)</f>
        <v>0</v>
      </c>
      <c r="AB6">
        <f>IF(EXACT($P6, AB$2), 1, 0)</f>
        <v>0</v>
      </c>
      <c r="AC6">
        <f>IF(EXACT($P6, AC$2), 1, 0)</f>
        <v>0</v>
      </c>
      <c r="AD6">
        <f>IF(EXACT($P6, AD$2), 1, 0)</f>
        <v>0</v>
      </c>
      <c r="AE6">
        <f>IF(EXACT($P6, AE$2), 1, 0)</f>
        <v>0</v>
      </c>
      <c r="AF6">
        <f>IF(EXACT($P6, AF$2), 1, 0)</f>
        <v>0</v>
      </c>
      <c r="AG6">
        <f>IF(EXACT($P6, AG$2), 1, 0)</f>
        <v>0</v>
      </c>
      <c r="AT6">
        <f>IF(EXACT($P6, W$2), $N6, 0)</f>
        <v>0</v>
      </c>
      <c r="AU6">
        <f>IF(EXACT($P6, X$2), $N6, 0)</f>
        <v>0</v>
      </c>
      <c r="AV6">
        <f>IF(EXACT($P6, Y$2), $N6, 0)</f>
        <v>0</v>
      </c>
      <c r="AW6">
        <f>IF(EXACT($P6, Z$2), $N6, 0)</f>
        <v>9.5940277777777787</v>
      </c>
      <c r="AX6">
        <f>IF(EXACT($P6, AA$2), $N6, 0)</f>
        <v>0</v>
      </c>
      <c r="AY6">
        <f>IF(EXACT($P6, AB$2), $N6, 0)</f>
        <v>0</v>
      </c>
      <c r="AZ6">
        <f>IF(EXACT($P6, AC$2), $N6, 0)</f>
        <v>0</v>
      </c>
      <c r="BA6">
        <f>IF(EXACT($P6, AD$2), $N6, 0)</f>
        <v>0</v>
      </c>
      <c r="BB6">
        <f>IF(EXACT($P6, AE$2), $N6, 0)</f>
        <v>0</v>
      </c>
      <c r="BC6">
        <f>IF(EXACT($P6, AF$2), $N6, 0)</f>
        <v>0</v>
      </c>
      <c r="BD6">
        <f>IF(EXACT($P6, AG$2), $N6, 0)</f>
        <v>0</v>
      </c>
    </row>
    <row r="7" spans="1:56" x14ac:dyDescent="0.35">
      <c r="A7" t="str">
        <f>trueraw!B6</f>
        <v>Kawhi Leonard</v>
      </c>
      <c r="B7">
        <f>trueraw!G6*$V7*$T7/72</f>
        <v>0.6166666666666667</v>
      </c>
      <c r="C7">
        <f>trueraw!H6*$V7*$T7/72</f>
        <v>2.5583333333333331</v>
      </c>
      <c r="D7">
        <f>trueraw!I6*$V7*$T7/72</f>
        <v>0.6333333333333333</v>
      </c>
      <c r="E7">
        <f>trueraw!J6*$V7*$T7/72</f>
        <v>1.8166666666666669</v>
      </c>
      <c r="F7">
        <f>trueraw!K6*$V7*$T7/72</f>
        <v>0.73333333333333328</v>
      </c>
      <c r="G7">
        <f>trueraw!L6*$V7*$T7/72</f>
        <v>1.0916666666666668</v>
      </c>
      <c r="H7">
        <f>trueraw!M6*$V7*$T7/72</f>
        <v>1.7916666666666667</v>
      </c>
      <c r="I7">
        <f>trueraw!N6*$V7*$T7/72</f>
        <v>0.125</v>
      </c>
      <c r="J7">
        <f>trueraw!O6*$V7*$T7/72</f>
        <v>-1.0083333333333333</v>
      </c>
      <c r="K7">
        <f t="shared" si="0"/>
        <v>5.8000000000000007</v>
      </c>
      <c r="L7">
        <f t="shared" si="1"/>
        <v>9.3666666666666671</v>
      </c>
      <c r="M7">
        <f t="shared" si="2"/>
        <v>7.2666666666666666</v>
      </c>
      <c r="N7">
        <f t="shared" si="3"/>
        <v>8.3583333333333343</v>
      </c>
      <c r="O7">
        <f t="shared" si="4"/>
        <v>8.3583333333333343</v>
      </c>
      <c r="P7" s="1" t="str">
        <f>VLOOKUP($A7, 'auction in'!$A$2:$B$201, 2, FALSE)</f>
        <v>brandt</v>
      </c>
      <c r="Q7" s="3">
        <f>VLOOKUP($A7, 'auction in'!$A$2:$C$201, 3, FALSE)</f>
        <v>56.917125559870584</v>
      </c>
      <c r="R7" t="str">
        <f>trueraw!C6</f>
        <v>SF</v>
      </c>
      <c r="S7" t="str">
        <f>trueraw!D6</f>
        <v>LAC</v>
      </c>
      <c r="T7">
        <f>trueraw!E6</f>
        <v>60</v>
      </c>
      <c r="U7">
        <f>trueraw!F6</f>
        <v>32.1</v>
      </c>
      <c r="V7">
        <v>1</v>
      </c>
      <c r="W7">
        <f>IF(EXACT($P7, W$2), 1, 0)</f>
        <v>0</v>
      </c>
      <c r="X7">
        <f>IF(EXACT($P7, X$2), 1, 0)</f>
        <v>0</v>
      </c>
      <c r="Y7">
        <f>IF(EXACT($P7, Y$2), 1, 0)</f>
        <v>0</v>
      </c>
      <c r="Z7">
        <f>IF(EXACT($P7, Z$2), 1, 0)</f>
        <v>0</v>
      </c>
      <c r="AA7">
        <f>IF(EXACT($P7, AA$2), 1, 0)</f>
        <v>0</v>
      </c>
      <c r="AB7">
        <f>IF(EXACT($P7, AB$2), 1, 0)</f>
        <v>0</v>
      </c>
      <c r="AC7">
        <f>IF(EXACT($P7, AC$2), 1, 0)</f>
        <v>0</v>
      </c>
      <c r="AD7">
        <f>IF(EXACT($P7, AD$2), 1, 0)</f>
        <v>0</v>
      </c>
      <c r="AE7">
        <f>IF(EXACT($P7, AE$2), 1, 0)</f>
        <v>0</v>
      </c>
      <c r="AF7">
        <f>IF(EXACT($P7, AF$2), 1, 0)</f>
        <v>1</v>
      </c>
      <c r="AG7">
        <f>IF(EXACT($P7, AG$2), 1, 0)</f>
        <v>0</v>
      </c>
      <c r="AT7">
        <f>IF(EXACT($P7, W$2), $N7, 0)</f>
        <v>0</v>
      </c>
      <c r="AU7">
        <f>IF(EXACT($P7, X$2), $N7, 0)</f>
        <v>0</v>
      </c>
      <c r="AV7">
        <f>IF(EXACT($P7, Y$2), $N7, 0)</f>
        <v>0</v>
      </c>
      <c r="AW7">
        <f>IF(EXACT($P7, Z$2), $N7, 0)</f>
        <v>0</v>
      </c>
      <c r="AX7">
        <f>IF(EXACT($P7, AA$2), $N7, 0)</f>
        <v>0</v>
      </c>
      <c r="AY7">
        <f>IF(EXACT($P7, AB$2), $N7, 0)</f>
        <v>0</v>
      </c>
      <c r="AZ7">
        <f>IF(EXACT($P7, AC$2), $N7, 0)</f>
        <v>0</v>
      </c>
      <c r="BA7">
        <f>IF(EXACT($P7, AD$2), $N7, 0)</f>
        <v>0</v>
      </c>
      <c r="BB7">
        <f>IF(EXACT($P7, AE$2), $N7, 0)</f>
        <v>0</v>
      </c>
      <c r="BC7">
        <f>IF(EXACT($P7, AF$2), $N7, 0)</f>
        <v>8.3583333333333343</v>
      </c>
      <c r="BD7">
        <f>IF(EXACT($P7, AG$2), $N7, 0)</f>
        <v>0</v>
      </c>
    </row>
    <row r="8" spans="1:56" x14ac:dyDescent="0.35">
      <c r="A8" t="str">
        <f>trueraw!B7</f>
        <v>Stephen Curry</v>
      </c>
      <c r="B8">
        <f>trueraw!G7*$V8*$T8/72</f>
        <v>0</v>
      </c>
      <c r="C8">
        <f>trueraw!H7*$V8*$T8/72</f>
        <v>3.8277777777777779</v>
      </c>
      <c r="D8">
        <f>trueraw!I7*$V8*$T8/72</f>
        <v>2.6361111111111111</v>
      </c>
      <c r="E8">
        <f>trueraw!J7*$V8*$T8/72</f>
        <v>1.8687499999999997</v>
      </c>
      <c r="F8">
        <f>trueraw!K7*$V8*$T8/72</f>
        <v>0.24375000000000002</v>
      </c>
      <c r="G8">
        <f>trueraw!L7*$V8*$T8/72</f>
        <v>1.9861111111111112</v>
      </c>
      <c r="H8">
        <f>trueraw!M7*$V8*$T8/72</f>
        <v>0.61388888888888893</v>
      </c>
      <c r="I8">
        <f>trueraw!N7*$V8*$T8/72</f>
        <v>-0.13541666666666666</v>
      </c>
      <c r="J8">
        <f>trueraw!O7*$V8*$T8/72</f>
        <v>-2.3833333333333333</v>
      </c>
      <c r="K8">
        <f t="shared" si="0"/>
        <v>4.8298611111111107</v>
      </c>
      <c r="L8">
        <f t="shared" si="1"/>
        <v>11.040972222222223</v>
      </c>
      <c r="M8">
        <f t="shared" si="2"/>
        <v>6.6715277777777784</v>
      </c>
      <c r="N8">
        <f t="shared" si="3"/>
        <v>8.65763888888889</v>
      </c>
      <c r="O8">
        <f t="shared" si="4"/>
        <v>8.65763888888889</v>
      </c>
      <c r="P8" s="1" t="str">
        <f>VLOOKUP($A8, 'auction in'!$A$2:$B$201, 2, FALSE)</f>
        <v>tom</v>
      </c>
      <c r="Q8" s="3">
        <f>VLOOKUP($A8, 'auction in'!$A$2:$C$201, 3, FALSE)</f>
        <v>58.919475270430915</v>
      </c>
      <c r="R8" t="str">
        <f>trueraw!C7</f>
        <v>PG</v>
      </c>
      <c r="S8" t="str">
        <f>trueraw!D7</f>
        <v>GSW</v>
      </c>
      <c r="T8">
        <f>trueraw!E7</f>
        <v>65</v>
      </c>
      <c r="U8">
        <f>trueraw!F7</f>
        <v>33.1</v>
      </c>
      <c r="V8">
        <v>1</v>
      </c>
      <c r="W8">
        <f>IF(EXACT($P8, W$2), 1, 0)</f>
        <v>0</v>
      </c>
      <c r="X8">
        <f>IF(EXACT($P8, X$2), 1, 0)</f>
        <v>0</v>
      </c>
      <c r="Y8">
        <f>IF(EXACT($P8, Y$2), 1, 0)</f>
        <v>0</v>
      </c>
      <c r="Z8">
        <f>IF(EXACT($P8, Z$2), 1, 0)</f>
        <v>0</v>
      </c>
      <c r="AA8">
        <f>IF(EXACT($P8, AA$2), 1, 0)</f>
        <v>0</v>
      </c>
      <c r="AB8">
        <f>IF(EXACT($P8, AB$2), 1, 0)</f>
        <v>0</v>
      </c>
      <c r="AC8">
        <f>IF(EXACT($P8, AC$2), 1, 0)</f>
        <v>0</v>
      </c>
      <c r="AD8">
        <f>IF(EXACT($P8, AD$2), 1, 0)</f>
        <v>1</v>
      </c>
      <c r="AE8">
        <f>IF(EXACT($P8, AE$2), 1, 0)</f>
        <v>0</v>
      </c>
      <c r="AF8">
        <f>IF(EXACT($P8, AF$2), 1, 0)</f>
        <v>0</v>
      </c>
      <c r="AG8">
        <f>IF(EXACT($P8, AG$2), 1, 0)</f>
        <v>0</v>
      </c>
      <c r="AT8">
        <f>IF(EXACT($P8, W$2), $N8, 0)</f>
        <v>0</v>
      </c>
      <c r="AU8">
        <f>IF(EXACT($P8, X$2), $N8, 0)</f>
        <v>0</v>
      </c>
      <c r="AV8">
        <f>IF(EXACT($P8, Y$2), $N8, 0)</f>
        <v>0</v>
      </c>
      <c r="AW8">
        <f>IF(EXACT($P8, Z$2), $N8, 0)</f>
        <v>0</v>
      </c>
      <c r="AX8">
        <f>IF(EXACT($P8, AA$2), $N8, 0)</f>
        <v>0</v>
      </c>
      <c r="AY8">
        <f>IF(EXACT($P8, AB$2), $N8, 0)</f>
        <v>0</v>
      </c>
      <c r="AZ8">
        <f>IF(EXACT($P8, AC$2), $N8, 0)</f>
        <v>0</v>
      </c>
      <c r="BA8">
        <f>IF(EXACT($P8, AD$2), $N8, 0)</f>
        <v>8.65763888888889</v>
      </c>
      <c r="BB8">
        <f>IF(EXACT($P8, AE$2), $N8, 0)</f>
        <v>0</v>
      </c>
      <c r="BC8">
        <f>IF(EXACT($P8, AF$2), $N8, 0)</f>
        <v>0</v>
      </c>
      <c r="BD8">
        <f>IF(EXACT($P8, AG$2), $N8, 0)</f>
        <v>0</v>
      </c>
    </row>
    <row r="9" spans="1:56" x14ac:dyDescent="0.35">
      <c r="A9" t="str">
        <f>trueraw!B8</f>
        <v>Nikola Jokic</v>
      </c>
      <c r="B9">
        <f>trueraw!G8*$V9*$T9/72</f>
        <v>2.1875</v>
      </c>
      <c r="C9">
        <f>trueraw!H8*$V9*$T9/72</f>
        <v>0.89444444444444449</v>
      </c>
      <c r="D9">
        <f>trueraw!I8*$V9*$T9/72</f>
        <v>-0.31111111111111112</v>
      </c>
      <c r="E9">
        <f>trueraw!J8*$V9*$T9/72</f>
        <v>1.1472222222222221</v>
      </c>
      <c r="F9">
        <f>trueraw!K8*$V9*$T9/72</f>
        <v>2.2166666666666668</v>
      </c>
      <c r="G9">
        <f>trueraw!L8*$V9*$T9/72</f>
        <v>2.6152777777777776</v>
      </c>
      <c r="H9">
        <f>trueraw!M8*$V9*$T9/72</f>
        <v>0.97222222222222221</v>
      </c>
      <c r="I9">
        <f>trueraw!N8*$V9*$T9/72</f>
        <v>0.47638888888888886</v>
      </c>
      <c r="J9">
        <f>trueraw!O8*$V9*$T9/72</f>
        <v>-1.9444444444444444</v>
      </c>
      <c r="K9">
        <f t="shared" si="0"/>
        <v>7.3597222222222225</v>
      </c>
      <c r="L9">
        <f t="shared" si="1"/>
        <v>10.198611111111111</v>
      </c>
      <c r="M9">
        <f t="shared" si="2"/>
        <v>5.6388888888888884</v>
      </c>
      <c r="N9">
        <f t="shared" si="3"/>
        <v>8.2541666666666664</v>
      </c>
      <c r="O9">
        <f t="shared" si="4"/>
        <v>8.2541666666666664</v>
      </c>
      <c r="P9" s="1" t="str">
        <f>VLOOKUP($A9, 'auction in'!$A$2:$B$201, 2, FALSE)</f>
        <v>akbar</v>
      </c>
      <c r="Q9" s="3">
        <f>VLOOKUP($A9, 'auction in'!$A$2:$C$201, 3, FALSE)</f>
        <v>56.220252110719642</v>
      </c>
      <c r="R9" t="str">
        <f>trueraw!C8</f>
        <v>C</v>
      </c>
      <c r="S9" t="str">
        <f>trueraw!D8</f>
        <v>DEN</v>
      </c>
      <c r="T9">
        <f>trueraw!E8</f>
        <v>70</v>
      </c>
      <c r="U9">
        <f>trueraw!F8</f>
        <v>32.299999999999997</v>
      </c>
      <c r="V9">
        <v>1</v>
      </c>
      <c r="W9">
        <f>IF(EXACT($P9, W$2), 1, 0)</f>
        <v>0</v>
      </c>
      <c r="X9">
        <f>IF(EXACT($P9, X$2), 1, 0)</f>
        <v>0</v>
      </c>
      <c r="Y9">
        <f>IF(EXACT($P9, Y$2), 1, 0)</f>
        <v>0</v>
      </c>
      <c r="Z9">
        <f>IF(EXACT($P9, Z$2), 1, 0)</f>
        <v>0</v>
      </c>
      <c r="AA9">
        <f>IF(EXACT($P9, AA$2), 1, 0)</f>
        <v>0</v>
      </c>
      <c r="AB9">
        <f>IF(EXACT($P9, AB$2), 1, 0)</f>
        <v>0</v>
      </c>
      <c r="AC9">
        <f>IF(EXACT($P9, AC$2), 1, 0)</f>
        <v>0</v>
      </c>
      <c r="AD9">
        <f>IF(EXACT($P9, AD$2), 1, 0)</f>
        <v>0</v>
      </c>
      <c r="AE9">
        <f>IF(EXACT($P9, AE$2), 1, 0)</f>
        <v>1</v>
      </c>
      <c r="AF9">
        <f>IF(EXACT($P9, AF$2), 1, 0)</f>
        <v>0</v>
      </c>
      <c r="AG9">
        <f>IF(EXACT($P9, AG$2), 1, 0)</f>
        <v>0</v>
      </c>
      <c r="AT9">
        <f>IF(EXACT($P9, W$2), $N9, 0)</f>
        <v>0</v>
      </c>
      <c r="AU9">
        <f>IF(EXACT($P9, X$2), $N9, 0)</f>
        <v>0</v>
      </c>
      <c r="AV9">
        <f>IF(EXACT($P9, Y$2), $N9, 0)</f>
        <v>0</v>
      </c>
      <c r="AW9">
        <f>IF(EXACT($P9, Z$2), $N9, 0)</f>
        <v>0</v>
      </c>
      <c r="AX9">
        <f>IF(EXACT($P9, AA$2), $N9, 0)</f>
        <v>0</v>
      </c>
      <c r="AY9">
        <f>IF(EXACT($P9, AB$2), $N9, 0)</f>
        <v>0</v>
      </c>
      <c r="AZ9">
        <f>IF(EXACT($P9, AC$2), $N9, 0)</f>
        <v>0</v>
      </c>
      <c r="BA9">
        <f>IF(EXACT($P9, AD$2), $N9, 0)</f>
        <v>0</v>
      </c>
      <c r="BB9">
        <f>IF(EXACT($P9, AE$2), $N9, 0)</f>
        <v>8.2541666666666664</v>
      </c>
      <c r="BC9">
        <f>IF(EXACT($P9, AF$2), $N9, 0)</f>
        <v>0</v>
      </c>
      <c r="BD9">
        <f>IF(EXACT($P9, AG$2), $N9, 0)</f>
        <v>0</v>
      </c>
    </row>
    <row r="10" spans="1:56" x14ac:dyDescent="0.35">
      <c r="A10" t="str">
        <f>trueraw!B9</f>
        <v>Kyrie Irving</v>
      </c>
      <c r="B10">
        <f>trueraw!G9*$V10*$T10/72</f>
        <v>0.7583333333333333</v>
      </c>
      <c r="C10">
        <f>trueraw!H9*$V10*$T10/72</f>
        <v>2.4250000000000003</v>
      </c>
      <c r="D10">
        <f>trueraw!I9*$V10*$T10/72</f>
        <v>0.90000000000000013</v>
      </c>
      <c r="E10">
        <f>trueraw!J9*$V10*$T10/72</f>
        <v>1.5083333333333335</v>
      </c>
      <c r="F10">
        <f>trueraw!K9*$V10*$T10/72</f>
        <v>-0.20833333333333334</v>
      </c>
      <c r="G10">
        <f>trueraw!L9*$V10*$T10/72</f>
        <v>1.6666666666666667</v>
      </c>
      <c r="H10">
        <f>trueraw!M9*$V10*$T10/72</f>
        <v>0.85833333333333339</v>
      </c>
      <c r="I10">
        <f>trueraw!N9*$V10*$T10/72</f>
        <v>-0.125</v>
      </c>
      <c r="J10">
        <f>trueraw!O9*$V10*$T10/72</f>
        <v>-0.98333333333333328</v>
      </c>
      <c r="K10">
        <f t="shared" si="0"/>
        <v>4.375</v>
      </c>
      <c r="L10">
        <f t="shared" si="1"/>
        <v>7.783333333333335</v>
      </c>
      <c r="M10">
        <f t="shared" si="2"/>
        <v>5.1333333333333346</v>
      </c>
      <c r="N10">
        <f t="shared" si="3"/>
        <v>6.8000000000000016</v>
      </c>
      <c r="O10">
        <f t="shared" si="4"/>
        <v>6.8000000000000016</v>
      </c>
      <c r="P10" s="1" t="str">
        <f>VLOOKUP($A10, 'auction in'!$A$2:$B$201, 2, FALSE)</f>
        <v>_______</v>
      </c>
      <c r="Q10" s="3">
        <f>VLOOKUP($A10, 'auction in'!$A$2:$C$201, 3, FALSE)</f>
        <v>44.217303822544025</v>
      </c>
      <c r="R10" t="str">
        <f>trueraw!C9</f>
        <v>PG</v>
      </c>
      <c r="S10" t="str">
        <f>trueraw!D9</f>
        <v>BRO</v>
      </c>
      <c r="T10">
        <f>trueraw!E9</f>
        <v>60</v>
      </c>
      <c r="U10">
        <f>trueraw!F9</f>
        <v>32.200000000000003</v>
      </c>
      <c r="V10">
        <v>1</v>
      </c>
      <c r="W10">
        <f>IF(EXACT($P10, W$2), 1, 0)</f>
        <v>1</v>
      </c>
      <c r="X10">
        <f>IF(EXACT($P10, X$2), 1, 0)</f>
        <v>0</v>
      </c>
      <c r="Y10">
        <f>IF(EXACT($P10, Y$2), 1, 0)</f>
        <v>0</v>
      </c>
      <c r="Z10">
        <f>IF(EXACT($P10, Z$2), 1, 0)</f>
        <v>0</v>
      </c>
      <c r="AA10">
        <f>IF(EXACT($P10, AA$2), 1, 0)</f>
        <v>0</v>
      </c>
      <c r="AB10">
        <f>IF(EXACT($P10, AB$2), 1, 0)</f>
        <v>0</v>
      </c>
      <c r="AC10">
        <f>IF(EXACT($P10, AC$2), 1, 0)</f>
        <v>0</v>
      </c>
      <c r="AD10">
        <f>IF(EXACT($P10, AD$2), 1, 0)</f>
        <v>0</v>
      </c>
      <c r="AE10">
        <f>IF(EXACT($P10, AE$2), 1, 0)</f>
        <v>0</v>
      </c>
      <c r="AF10">
        <f>IF(EXACT($P10, AF$2), 1, 0)</f>
        <v>0</v>
      </c>
      <c r="AG10">
        <f>IF(EXACT($P10, AG$2), 1, 0)</f>
        <v>0</v>
      </c>
      <c r="AT10">
        <f>IF(EXACT($P10, W$2), $N10, 0)</f>
        <v>6.8000000000000016</v>
      </c>
      <c r="AU10">
        <f>IF(EXACT($P10, X$2), $N10, 0)</f>
        <v>0</v>
      </c>
      <c r="AV10">
        <f>IF(EXACT($P10, Y$2), $N10, 0)</f>
        <v>0</v>
      </c>
      <c r="AW10">
        <f>IF(EXACT($P10, Z$2), $N10, 0)</f>
        <v>0</v>
      </c>
      <c r="AX10">
        <f>IF(EXACT($P10, AA$2), $N10, 0)</f>
        <v>0</v>
      </c>
      <c r="AY10">
        <f>IF(EXACT($P10, AB$2), $N10, 0)</f>
        <v>0</v>
      </c>
      <c r="AZ10">
        <f>IF(EXACT($P10, AC$2), $N10, 0)</f>
        <v>0</v>
      </c>
      <c r="BA10">
        <f>IF(EXACT($P10, AD$2), $N10, 0)</f>
        <v>0</v>
      </c>
      <c r="BB10">
        <f>IF(EXACT($P10, AE$2), $N10, 0)</f>
        <v>0</v>
      </c>
      <c r="BC10">
        <f>IF(EXACT($P10, AF$2), $N10, 0)</f>
        <v>0</v>
      </c>
      <c r="BD10">
        <f>IF(EXACT($P10, AG$2), $N10, 0)</f>
        <v>0</v>
      </c>
    </row>
    <row r="11" spans="1:56" x14ac:dyDescent="0.35">
      <c r="A11" t="str">
        <f>trueraw!B10</f>
        <v>Joel Embiid</v>
      </c>
      <c r="B11">
        <f>trueraw!G10*$V11*$T11/72</f>
        <v>0.6333333333333333</v>
      </c>
      <c r="C11">
        <f>trueraw!H10*$V11*$T11/72</f>
        <v>1.3333333333333333</v>
      </c>
      <c r="D11">
        <f>trueraw!I10*$V11*$T11/72</f>
        <v>-0.36666666666666664</v>
      </c>
      <c r="E11">
        <f>trueraw!J10*$V11*$T11/72</f>
        <v>1.4249999999999998</v>
      </c>
      <c r="F11">
        <f>trueraw!K10*$V11*$T11/72</f>
        <v>2.5249999999999999</v>
      </c>
      <c r="G11">
        <f>trueraw!L10*$V11*$T11/72</f>
        <v>0.29166666666666669</v>
      </c>
      <c r="H11">
        <f>trueraw!M10*$V11*$T11/72</f>
        <v>8.3333333333333329E-2</v>
      </c>
      <c r="I11">
        <f>trueraw!N10*$V11*$T11/72</f>
        <v>2.0499999999999998</v>
      </c>
      <c r="J11">
        <f>trueraw!O10*$V11*$T11/72</f>
        <v>-1.6583333333333334</v>
      </c>
      <c r="K11">
        <f t="shared" si="0"/>
        <v>4.9833333333333325</v>
      </c>
      <c r="L11">
        <f t="shared" si="1"/>
        <v>7.9749999999999988</v>
      </c>
      <c r="M11">
        <f t="shared" si="2"/>
        <v>6.0249999999999986</v>
      </c>
      <c r="N11">
        <f t="shared" si="3"/>
        <v>6.3166666666666655</v>
      </c>
      <c r="O11">
        <f t="shared" si="4"/>
        <v>6.3166666666666655</v>
      </c>
      <c r="P11" s="1" t="str">
        <f>VLOOKUP($A11, 'auction in'!$A$2:$B$201, 2, FALSE)</f>
        <v>_______</v>
      </c>
      <c r="Q11" s="3">
        <f>VLOOKUP($A11, 'auction in'!$A$2:$C$201, 3, FALSE)</f>
        <v>43.258405956512348</v>
      </c>
      <c r="R11" t="str">
        <f>trueraw!C10</f>
        <v>C</v>
      </c>
      <c r="S11" t="str">
        <f>trueraw!D10</f>
        <v>PHI</v>
      </c>
      <c r="T11">
        <f>trueraw!E10</f>
        <v>60</v>
      </c>
      <c r="U11">
        <f>trueraw!F10</f>
        <v>30.7</v>
      </c>
      <c r="V11">
        <v>1</v>
      </c>
      <c r="W11">
        <f>IF(EXACT($P11, W$2), 1, 0)</f>
        <v>1</v>
      </c>
      <c r="X11">
        <f>IF(EXACT($P11, X$2), 1, 0)</f>
        <v>0</v>
      </c>
      <c r="Y11">
        <f>IF(EXACT($P11, Y$2), 1, 0)</f>
        <v>0</v>
      </c>
      <c r="Z11">
        <f>IF(EXACT($P11, Z$2), 1, 0)</f>
        <v>0</v>
      </c>
      <c r="AA11">
        <f>IF(EXACT($P11, AA$2), 1, 0)</f>
        <v>0</v>
      </c>
      <c r="AB11">
        <f>IF(EXACT($P11, AB$2), 1, 0)</f>
        <v>0</v>
      </c>
      <c r="AC11">
        <f>IF(EXACT($P11, AC$2), 1, 0)</f>
        <v>0</v>
      </c>
      <c r="AD11">
        <f>IF(EXACT($P11, AD$2), 1, 0)</f>
        <v>0</v>
      </c>
      <c r="AE11">
        <f>IF(EXACT($P11, AE$2), 1, 0)</f>
        <v>0</v>
      </c>
      <c r="AF11">
        <f>IF(EXACT($P11, AF$2), 1, 0)</f>
        <v>0</v>
      </c>
      <c r="AG11">
        <f>IF(EXACT($P11, AG$2), 1, 0)</f>
        <v>0</v>
      </c>
      <c r="AT11">
        <f>IF(EXACT($P11, W$2), $N11, 0)</f>
        <v>6.3166666666666655</v>
      </c>
      <c r="AU11">
        <f>IF(EXACT($P11, X$2), $N11, 0)</f>
        <v>0</v>
      </c>
      <c r="AV11">
        <f>IF(EXACT($P11, Y$2), $N11, 0)</f>
        <v>0</v>
      </c>
      <c r="AW11">
        <f>IF(EXACT($P11, Z$2), $N11, 0)</f>
        <v>0</v>
      </c>
      <c r="AX11">
        <f>IF(EXACT($P11, AA$2), $N11, 0)</f>
        <v>0</v>
      </c>
      <c r="AY11">
        <f>IF(EXACT($P11, AB$2), $N11, 0)</f>
        <v>0</v>
      </c>
      <c r="AZ11">
        <f>IF(EXACT($P11, AC$2), $N11, 0)</f>
        <v>0</v>
      </c>
      <c r="BA11">
        <f>IF(EXACT($P11, AD$2), $N11, 0)</f>
        <v>0</v>
      </c>
      <c r="BB11">
        <f>IF(EXACT($P11, AE$2), $N11, 0)</f>
        <v>0</v>
      </c>
      <c r="BC11">
        <f>IF(EXACT($P11, AF$2), $N11, 0)</f>
        <v>0</v>
      </c>
      <c r="BD11">
        <f>IF(EXACT($P11, AG$2), $N11, 0)</f>
        <v>0</v>
      </c>
    </row>
    <row r="12" spans="1:56" x14ac:dyDescent="0.35">
      <c r="A12" t="str">
        <f>trueraw!B11</f>
        <v>Trae Young</v>
      </c>
      <c r="B12">
        <f>trueraw!G11*$V12*$T12/72</f>
        <v>-0.63277777777777777</v>
      </c>
      <c r="C12">
        <f>trueraw!H11*$V12*$T12/72</f>
        <v>3.6455555555555557</v>
      </c>
      <c r="D12">
        <f>trueraw!I11*$V12*$T12/72</f>
        <v>2.0872222222222221</v>
      </c>
      <c r="E12">
        <f>trueraw!J11*$V12*$T12/72</f>
        <v>2.04</v>
      </c>
      <c r="F12">
        <f>trueraw!K11*$V12*$T12/72</f>
        <v>-0.49111111111111111</v>
      </c>
      <c r="G12">
        <f>trueraw!L11*$V12*$T12/72</f>
        <v>3.7683333333333331</v>
      </c>
      <c r="H12">
        <f>trueraw!M11*$V12*$T12/72</f>
        <v>0.255</v>
      </c>
      <c r="I12">
        <f>trueraw!N11*$V12*$T12/72</f>
        <v>-0.9916666666666667</v>
      </c>
      <c r="J12">
        <f>trueraw!O11*$V12*$T12/72</f>
        <v>-2.6349999999999998</v>
      </c>
      <c r="K12">
        <f t="shared" si="0"/>
        <v>3.4</v>
      </c>
      <c r="L12">
        <f t="shared" si="1"/>
        <v>9.6805555555555554</v>
      </c>
      <c r="M12">
        <f t="shared" si="2"/>
        <v>3.2772222222222216</v>
      </c>
      <c r="N12">
        <f t="shared" si="3"/>
        <v>7.0455555555555556</v>
      </c>
      <c r="O12">
        <f t="shared" si="4"/>
        <v>7.0455555555555556</v>
      </c>
      <c r="P12" s="1" t="str">
        <f>VLOOKUP($A12, 'auction in'!$A$2:$B$201, 2, FALSE)</f>
        <v>ben</v>
      </c>
      <c r="Q12" s="3">
        <f>VLOOKUP($A12, 'auction in'!$A$2:$C$201, 3, FALSE)</f>
        <v>48.134661771371128</v>
      </c>
      <c r="R12" t="str">
        <f>trueraw!C11</f>
        <v>PG</v>
      </c>
      <c r="S12" t="str">
        <f>trueraw!D11</f>
        <v>ATL</v>
      </c>
      <c r="T12">
        <f>trueraw!E11</f>
        <v>68</v>
      </c>
      <c r="U12">
        <f>trueraw!F11</f>
        <v>34.1</v>
      </c>
      <c r="V12">
        <v>1</v>
      </c>
      <c r="W12">
        <f>IF(EXACT($P12, W$2), 1, 0)</f>
        <v>0</v>
      </c>
      <c r="X12">
        <f>IF(EXACT($P12, X$2), 1, 0)</f>
        <v>0</v>
      </c>
      <c r="Y12">
        <f>IF(EXACT($P12, Y$2), 1, 0)</f>
        <v>1</v>
      </c>
      <c r="Z12">
        <f>IF(EXACT($P12, Z$2), 1, 0)</f>
        <v>0</v>
      </c>
      <c r="AA12">
        <f>IF(EXACT($P12, AA$2), 1, 0)</f>
        <v>0</v>
      </c>
      <c r="AB12">
        <f>IF(EXACT($P12, AB$2), 1, 0)</f>
        <v>0</v>
      </c>
      <c r="AC12">
        <f>IF(EXACT($P12, AC$2), 1, 0)</f>
        <v>0</v>
      </c>
      <c r="AD12">
        <f>IF(EXACT($P12, AD$2), 1, 0)</f>
        <v>0</v>
      </c>
      <c r="AE12">
        <f>IF(EXACT($P12, AE$2), 1, 0)</f>
        <v>0</v>
      </c>
      <c r="AF12">
        <f>IF(EXACT($P12, AF$2), 1, 0)</f>
        <v>0</v>
      </c>
      <c r="AG12">
        <f>IF(EXACT($P12, AG$2), 1, 0)</f>
        <v>0</v>
      </c>
      <c r="AT12">
        <f>IF(EXACT($P12, W$2), $N12, 0)</f>
        <v>0</v>
      </c>
      <c r="AU12">
        <f>IF(EXACT($P12, X$2), $N12, 0)</f>
        <v>0</v>
      </c>
      <c r="AV12">
        <f>IF(EXACT($P12, Y$2), $N12, 0)</f>
        <v>7.0455555555555556</v>
      </c>
      <c r="AW12">
        <f>IF(EXACT($P12, Z$2), $N12, 0)</f>
        <v>0</v>
      </c>
      <c r="AX12">
        <f>IF(EXACT($P12, AA$2), $N12, 0)</f>
        <v>0</v>
      </c>
      <c r="AY12">
        <f>IF(EXACT($P12, AB$2), $N12, 0)</f>
        <v>0</v>
      </c>
      <c r="AZ12">
        <f>IF(EXACT($P12, AC$2), $N12, 0)</f>
        <v>0</v>
      </c>
      <c r="BA12">
        <f>IF(EXACT($P12, AD$2), $N12, 0)</f>
        <v>0</v>
      </c>
      <c r="BB12">
        <f>IF(EXACT($P12, AE$2), $N12, 0)</f>
        <v>0</v>
      </c>
      <c r="BC12">
        <f>IF(EXACT($P12, AF$2), $N12, 0)</f>
        <v>0</v>
      </c>
      <c r="BD12">
        <f>IF(EXACT($P12, AG$2), $N12, 0)</f>
        <v>0</v>
      </c>
    </row>
    <row r="13" spans="1:56" x14ac:dyDescent="0.35">
      <c r="A13" t="str">
        <f>trueraw!B12</f>
        <v>Jayson Tatum</v>
      </c>
      <c r="B13">
        <f>trueraw!G12*$V13*$T13/72</f>
        <v>-0.20416666666666666</v>
      </c>
      <c r="C13">
        <f>trueraw!H12*$V13*$T13/72</f>
        <v>0.86527777777777781</v>
      </c>
      <c r="D13">
        <f>trueraw!I12*$V13*$T13/72</f>
        <v>1.7694444444444446</v>
      </c>
      <c r="E13">
        <f>trueraw!J12*$V13*$T13/72</f>
        <v>1.8083333333333336</v>
      </c>
      <c r="F13">
        <f>trueraw!K12*$V13*$T13/72</f>
        <v>0.93333333333333335</v>
      </c>
      <c r="G13">
        <f>trueraw!L12*$V13*$T13/72</f>
        <v>0.95277777777777772</v>
      </c>
      <c r="H13">
        <f>trueraw!M12*$V13*$T13/72</f>
        <v>1.2152777777777777</v>
      </c>
      <c r="I13">
        <f>trueraw!N12*$V13*$T13/72</f>
        <v>0.7583333333333333</v>
      </c>
      <c r="J13">
        <f>trueraw!O12*$V13*$T13/72</f>
        <v>-0.9916666666666667</v>
      </c>
      <c r="K13">
        <f t="shared" si="0"/>
        <v>6.2416666666666663</v>
      </c>
      <c r="L13">
        <f t="shared" si="1"/>
        <v>8.0986111111111114</v>
      </c>
      <c r="M13">
        <f t="shared" si="2"/>
        <v>6.1541666666666668</v>
      </c>
      <c r="N13">
        <f t="shared" si="3"/>
        <v>7.1069444444444443</v>
      </c>
      <c r="O13">
        <f t="shared" si="4"/>
        <v>7.1069444444444443</v>
      </c>
      <c r="P13" s="1" t="str">
        <f>VLOOKUP($A13, 'auction in'!$A$2:$B$201, 2, FALSE)</f>
        <v>zmo</v>
      </c>
      <c r="Q13" s="3">
        <f>VLOOKUP($A13, 'auction in'!$A$2:$C$201, 3, FALSE)</f>
        <v>48.545352524070736</v>
      </c>
      <c r="R13" t="str">
        <f>trueraw!C12</f>
        <v>PF, SF</v>
      </c>
      <c r="S13" t="str">
        <f>trueraw!D12</f>
        <v>BOS</v>
      </c>
      <c r="T13">
        <f>trueraw!E12</f>
        <v>70</v>
      </c>
      <c r="U13">
        <f>trueraw!F12</f>
        <v>34.6</v>
      </c>
      <c r="V13">
        <v>1</v>
      </c>
      <c r="W13">
        <f>IF(EXACT($P13, W$2), 1, 0)</f>
        <v>0</v>
      </c>
      <c r="X13">
        <f>IF(EXACT($P13, X$2), 1, 0)</f>
        <v>0</v>
      </c>
      <c r="Y13">
        <f>IF(EXACT($P13, Y$2), 1, 0)</f>
        <v>0</v>
      </c>
      <c r="Z13">
        <f>IF(EXACT($P13, Z$2), 1, 0)</f>
        <v>0</v>
      </c>
      <c r="AA13">
        <f>IF(EXACT($P13, AA$2), 1, 0)</f>
        <v>0</v>
      </c>
      <c r="AB13">
        <f>IF(EXACT($P13, AB$2), 1, 0)</f>
        <v>1</v>
      </c>
      <c r="AC13">
        <f>IF(EXACT($P13, AC$2), 1, 0)</f>
        <v>0</v>
      </c>
      <c r="AD13">
        <f>IF(EXACT($P13, AD$2), 1, 0)</f>
        <v>0</v>
      </c>
      <c r="AE13">
        <f>IF(EXACT($P13, AE$2), 1, 0)</f>
        <v>0</v>
      </c>
      <c r="AF13">
        <f>IF(EXACT($P13, AF$2), 1, 0)</f>
        <v>0</v>
      </c>
      <c r="AG13">
        <f>IF(EXACT($P13, AG$2), 1, 0)</f>
        <v>0</v>
      </c>
      <c r="AT13">
        <f>IF(EXACT($P13, W$2), $N13, 0)</f>
        <v>0</v>
      </c>
      <c r="AU13">
        <f>IF(EXACT($P13, X$2), $N13, 0)</f>
        <v>0</v>
      </c>
      <c r="AV13">
        <f>IF(EXACT($P13, Y$2), $N13, 0)</f>
        <v>0</v>
      </c>
      <c r="AW13">
        <f>IF(EXACT($P13, Z$2), $N13, 0)</f>
        <v>0</v>
      </c>
      <c r="AX13">
        <f>IF(EXACT($P13, AA$2), $N13, 0)</f>
        <v>0</v>
      </c>
      <c r="AY13">
        <f>IF(EXACT($P13, AB$2), $N13, 0)</f>
        <v>7.1069444444444443</v>
      </c>
      <c r="AZ13">
        <f>IF(EXACT($P13, AC$2), $N13, 0)</f>
        <v>0</v>
      </c>
      <c r="BA13">
        <f>IF(EXACT($P13, AD$2), $N13, 0)</f>
        <v>0</v>
      </c>
      <c r="BB13">
        <f>IF(EXACT($P13, AE$2), $N13, 0)</f>
        <v>0</v>
      </c>
      <c r="BC13">
        <f>IF(EXACT($P13, AF$2), $N13, 0)</f>
        <v>0</v>
      </c>
      <c r="BD13">
        <f>IF(EXACT($P13, AG$2), $N13, 0)</f>
        <v>0</v>
      </c>
    </row>
    <row r="14" spans="1:56" x14ac:dyDescent="0.35">
      <c r="A14" t="str">
        <f>trueraw!B13</f>
        <v>Deandre Ayton</v>
      </c>
      <c r="B14">
        <f>trueraw!G13*$V14*$T14/72</f>
        <v>3.0675763888888889</v>
      </c>
      <c r="C14">
        <f>trueraw!H13*$V14*$T14/72</f>
        <v>-0.15028472222222222</v>
      </c>
      <c r="D14">
        <f>trueraw!I13*$V14*$T14/72</f>
        <v>-1.3348819444444444</v>
      </c>
      <c r="E14">
        <f>trueraw!J13*$V14*$T14/72</f>
        <v>0.83982638888888894</v>
      </c>
      <c r="F14">
        <f>trueraw!K13*$V14*$T14/72</f>
        <v>2.501798611111111</v>
      </c>
      <c r="G14">
        <f>trueraw!L13*$V14*$T14/72</f>
        <v>-0.25636805555555553</v>
      </c>
      <c r="H14">
        <f>trueraw!M13*$V14*$T14/72</f>
        <v>-0.17680555555555555</v>
      </c>
      <c r="I14">
        <f>trueraw!N13*$V14*$T14/72</f>
        <v>2.3603541666666663</v>
      </c>
      <c r="J14">
        <f>trueraw!O13*$V14*$T14/72</f>
        <v>-0.52157638888888891</v>
      </c>
      <c r="K14">
        <f t="shared" si="0"/>
        <v>6.4799236111111105</v>
      </c>
      <c r="L14">
        <f t="shared" si="1"/>
        <v>6.8512152777777775</v>
      </c>
      <c r="M14">
        <f t="shared" si="2"/>
        <v>6.5860069444444438</v>
      </c>
      <c r="N14">
        <f t="shared" si="3"/>
        <v>6.3296388888888888</v>
      </c>
      <c r="O14">
        <f t="shared" si="4"/>
        <v>6.3296388888888888</v>
      </c>
      <c r="P14" s="1" t="str">
        <f>VLOOKUP($A14, 'auction in'!$A$2:$B$201, 2, FALSE)</f>
        <v>_______</v>
      </c>
      <c r="Q14" s="3">
        <f>VLOOKUP($A14, 'auction in'!$A$2:$C$201, 3, FALSE)</f>
        <v>45.573884136891181</v>
      </c>
      <c r="R14" t="str">
        <f>trueraw!C13</f>
        <v>C</v>
      </c>
      <c r="S14" t="str">
        <f>trueraw!D13</f>
        <v>PHX</v>
      </c>
      <c r="T14">
        <f>trueraw!E13</f>
        <v>67</v>
      </c>
      <c r="U14">
        <f>trueraw!F13</f>
        <v>32.5</v>
      </c>
      <c r="V14">
        <v>0.95</v>
      </c>
      <c r="W14">
        <f>IF(EXACT($P14, W$2), 1, 0)</f>
        <v>1</v>
      </c>
      <c r="X14">
        <f>IF(EXACT($P14, X$2), 1, 0)</f>
        <v>0</v>
      </c>
      <c r="Y14">
        <f>IF(EXACT($P14, Y$2), 1, 0)</f>
        <v>0</v>
      </c>
      <c r="Z14">
        <f>IF(EXACT($P14, Z$2), 1, 0)</f>
        <v>0</v>
      </c>
      <c r="AA14">
        <f>IF(EXACT($P14, AA$2), 1, 0)</f>
        <v>0</v>
      </c>
      <c r="AB14">
        <f>IF(EXACT($P14, AB$2), 1, 0)</f>
        <v>0</v>
      </c>
      <c r="AC14">
        <f>IF(EXACT($P14, AC$2), 1, 0)</f>
        <v>0</v>
      </c>
      <c r="AD14">
        <f>IF(EXACT($P14, AD$2), 1, 0)</f>
        <v>0</v>
      </c>
      <c r="AE14">
        <f>IF(EXACT($P14, AE$2), 1, 0)</f>
        <v>0</v>
      </c>
      <c r="AF14">
        <f>IF(EXACT($P14, AF$2), 1, 0)</f>
        <v>0</v>
      </c>
      <c r="AG14">
        <f>IF(EXACT($P14, AG$2), 1, 0)</f>
        <v>0</v>
      </c>
      <c r="AT14">
        <f>IF(EXACT($P14, W$2), $N14, 0)</f>
        <v>6.3296388888888888</v>
      </c>
      <c r="AU14">
        <f>IF(EXACT($P14, X$2), $N14, 0)</f>
        <v>0</v>
      </c>
      <c r="AV14">
        <f>IF(EXACT($P14, Y$2), $N14, 0)</f>
        <v>0</v>
      </c>
      <c r="AW14">
        <f>IF(EXACT($P14, Z$2), $N14, 0)</f>
        <v>0</v>
      </c>
      <c r="AX14">
        <f>IF(EXACT($P14, AA$2), $N14, 0)</f>
        <v>0</v>
      </c>
      <c r="AY14">
        <f>IF(EXACT($P14, AB$2), $N14, 0)</f>
        <v>0</v>
      </c>
      <c r="AZ14">
        <f>IF(EXACT($P14, AC$2), $N14, 0)</f>
        <v>0</v>
      </c>
      <c r="BA14">
        <f>IF(EXACT($P14, AD$2), $N14, 0)</f>
        <v>0</v>
      </c>
      <c r="BB14">
        <f>IF(EXACT($P14, AE$2), $N14, 0)</f>
        <v>0</v>
      </c>
      <c r="BC14">
        <f>IF(EXACT($P14, AF$2), $N14, 0)</f>
        <v>0</v>
      </c>
      <c r="BD14">
        <f>IF(EXACT($P14, AG$2), $N14, 0)</f>
        <v>0</v>
      </c>
    </row>
    <row r="15" spans="1:56" x14ac:dyDescent="0.35">
      <c r="A15" t="str">
        <f>trueraw!B14</f>
        <v>Devin Booker</v>
      </c>
      <c r="B15">
        <f>trueraw!G14*$V15*$T15/72</f>
        <v>0.69027777777777777</v>
      </c>
      <c r="C15">
        <f>trueraw!H14*$V15*$T15/72</f>
        <v>4.6083333333333334</v>
      </c>
      <c r="D15">
        <f>trueraw!I14*$V15*$T15/72</f>
        <v>0.7583333333333333</v>
      </c>
      <c r="E15">
        <f>trueraw!J14*$V15*$T15/72</f>
        <v>2.0805555555555557</v>
      </c>
      <c r="F15">
        <f>trueraw!K14*$V15*$T15/72</f>
        <v>-0.20416666666666666</v>
      </c>
      <c r="G15">
        <f>trueraw!L14*$V15*$T15/72</f>
        <v>2.1680555555555556</v>
      </c>
      <c r="H15">
        <f>trueraw!M14*$V15*$T15/72</f>
        <v>-6.8055555555555564E-2</v>
      </c>
      <c r="I15">
        <f>trueraw!N14*$V15*$T15/72</f>
        <v>-0.54444444444444451</v>
      </c>
      <c r="J15">
        <f>trueraw!O14*$V15*$T15/72</f>
        <v>-2.5180555555555553</v>
      </c>
      <c r="K15">
        <f t="shared" si="0"/>
        <v>2.3625000000000007</v>
      </c>
      <c r="L15">
        <f t="shared" si="1"/>
        <v>9.4888888888888872</v>
      </c>
      <c r="M15">
        <f t="shared" si="2"/>
        <v>4.8027777777777771</v>
      </c>
      <c r="N15">
        <f t="shared" si="3"/>
        <v>6.9708333333333314</v>
      </c>
      <c r="O15">
        <f t="shared" si="4"/>
        <v>6.9708333333333314</v>
      </c>
      <c r="P15" s="1" t="str">
        <f>VLOOKUP($A15, 'auction in'!$A$2:$B$201, 2, FALSE)</f>
        <v>dylan</v>
      </c>
      <c r="Q15" s="3">
        <f>VLOOKUP($A15, 'auction in'!$A$2:$C$201, 3, FALSE)</f>
        <v>47.634771217180187</v>
      </c>
      <c r="R15" t="str">
        <f>trueraw!C14</f>
        <v>SG, PG</v>
      </c>
      <c r="S15" t="str">
        <f>trueraw!D14</f>
        <v>PHX</v>
      </c>
      <c r="T15">
        <f>trueraw!E14</f>
        <v>70</v>
      </c>
      <c r="U15">
        <f>trueraw!F14</f>
        <v>35.6</v>
      </c>
      <c r="V15">
        <v>1</v>
      </c>
      <c r="W15">
        <f>IF(EXACT($P15, W$2), 1, 0)</f>
        <v>0</v>
      </c>
      <c r="X15">
        <f>IF(EXACT($P15, X$2), 1, 0)</f>
        <v>0</v>
      </c>
      <c r="Y15">
        <f>IF(EXACT($P15, Y$2), 1, 0)</f>
        <v>0</v>
      </c>
      <c r="Z15">
        <f>IF(EXACT($P15, Z$2), 1, 0)</f>
        <v>0</v>
      </c>
      <c r="AA15">
        <f>IF(EXACT($P15, AA$2), 1, 0)</f>
        <v>0</v>
      </c>
      <c r="AB15">
        <f>IF(EXACT($P15, AB$2), 1, 0)</f>
        <v>0</v>
      </c>
      <c r="AC15">
        <f>IF(EXACT($P15, AC$2), 1, 0)</f>
        <v>1</v>
      </c>
      <c r="AD15">
        <f>IF(EXACT($P15, AD$2), 1, 0)</f>
        <v>0</v>
      </c>
      <c r="AE15">
        <f>IF(EXACT($P15, AE$2), 1, 0)</f>
        <v>0</v>
      </c>
      <c r="AF15">
        <f>IF(EXACT($P15, AF$2), 1, 0)</f>
        <v>0</v>
      </c>
      <c r="AG15">
        <f>IF(EXACT($P15, AG$2), 1, 0)</f>
        <v>0</v>
      </c>
      <c r="AT15">
        <f>IF(EXACT($P15, W$2), $N15, 0)</f>
        <v>0</v>
      </c>
      <c r="AU15">
        <f>IF(EXACT($P15, X$2), $N15, 0)</f>
        <v>0</v>
      </c>
      <c r="AV15">
        <f>IF(EXACT($P15, Y$2), $N15, 0)</f>
        <v>0</v>
      </c>
      <c r="AW15">
        <f>IF(EXACT($P15, Z$2), $N15, 0)</f>
        <v>0</v>
      </c>
      <c r="AX15">
        <f>IF(EXACT($P15, AA$2), $N15, 0)</f>
        <v>0</v>
      </c>
      <c r="AY15">
        <f>IF(EXACT($P15, AB$2), $N15, 0)</f>
        <v>0</v>
      </c>
      <c r="AZ15">
        <f>IF(EXACT($P15, AC$2), $N15, 0)</f>
        <v>6.9708333333333314</v>
      </c>
      <c r="BA15">
        <f>IF(EXACT($P15, AD$2), $N15, 0)</f>
        <v>0</v>
      </c>
      <c r="BB15">
        <f>IF(EXACT($P15, AE$2), $N15, 0)</f>
        <v>0</v>
      </c>
      <c r="BC15">
        <f>IF(EXACT($P15, AF$2), $N15, 0)</f>
        <v>0</v>
      </c>
      <c r="BD15">
        <f>IF(EXACT($P15, AG$2), $N15, 0)</f>
        <v>0</v>
      </c>
    </row>
    <row r="16" spans="1:56" x14ac:dyDescent="0.35">
      <c r="A16" t="str">
        <f>trueraw!B15</f>
        <v>Paul George</v>
      </c>
      <c r="B16">
        <f>trueraw!G15*$V16*$T16/72</f>
        <v>-1.0762499999999999</v>
      </c>
      <c r="C16">
        <f>trueraw!H15*$V16*$T16/72</f>
        <v>2.0562500000000004</v>
      </c>
      <c r="D16">
        <f>trueraw!I15*$V16*$T16/72</f>
        <v>2.17875</v>
      </c>
      <c r="E16">
        <f>trueraw!J15*$V16*$T16/72</f>
        <v>1.4962500000000001</v>
      </c>
      <c r="F16">
        <f>trueraw!K15*$V16*$T16/72</f>
        <v>0.56875000000000009</v>
      </c>
      <c r="G16">
        <f>trueraw!L15*$V16*$T16/72</f>
        <v>0.69125000000000003</v>
      </c>
      <c r="H16">
        <f>trueraw!M15*$V16*$T16/72</f>
        <v>1.6275000000000002</v>
      </c>
      <c r="I16">
        <f>trueraw!N15*$V16*$T16/72</f>
        <v>-0.1925</v>
      </c>
      <c r="J16">
        <f>trueraw!O15*$V16*$T16/72</f>
        <v>-1.3912500000000001</v>
      </c>
      <c r="K16">
        <f t="shared" si="0"/>
        <v>3.9025000000000007</v>
      </c>
      <c r="L16">
        <f t="shared" si="1"/>
        <v>7.3500000000000014</v>
      </c>
      <c r="M16">
        <f t="shared" si="2"/>
        <v>5.267500000000001</v>
      </c>
      <c r="N16">
        <f t="shared" si="3"/>
        <v>5.9587500000000011</v>
      </c>
      <c r="O16">
        <f t="shared" si="4"/>
        <v>5.9587500000000011</v>
      </c>
      <c r="P16" s="1" t="str">
        <f>VLOOKUP($A16, 'auction in'!$A$2:$B$201, 2, FALSE)</f>
        <v>_______</v>
      </c>
      <c r="Q16" s="3">
        <f>VLOOKUP($A16, 'auction in'!$A$2:$C$201, 3, FALSE)</f>
        <v>40.863948785229773</v>
      </c>
      <c r="R16" t="str">
        <f>trueraw!C15</f>
        <v>SF</v>
      </c>
      <c r="S16" t="str">
        <f>trueraw!D15</f>
        <v>LAC</v>
      </c>
      <c r="T16">
        <f>trueraw!E15</f>
        <v>63</v>
      </c>
      <c r="U16">
        <f>trueraw!F15</f>
        <v>33.200000000000003</v>
      </c>
      <c r="V16">
        <v>1</v>
      </c>
      <c r="W16">
        <f>IF(EXACT($P16, W$2), 1, 0)</f>
        <v>1</v>
      </c>
      <c r="X16">
        <f>IF(EXACT($P16, X$2), 1, 0)</f>
        <v>0</v>
      </c>
      <c r="Y16">
        <f>IF(EXACT($P16, Y$2), 1, 0)</f>
        <v>0</v>
      </c>
      <c r="Z16">
        <f>IF(EXACT($P16, Z$2), 1, 0)</f>
        <v>0</v>
      </c>
      <c r="AA16">
        <f>IF(EXACT($P16, AA$2), 1, 0)</f>
        <v>0</v>
      </c>
      <c r="AB16">
        <f>IF(EXACT($P16, AB$2), 1, 0)</f>
        <v>0</v>
      </c>
      <c r="AC16">
        <f>IF(EXACT($P16, AC$2), 1, 0)</f>
        <v>0</v>
      </c>
      <c r="AD16">
        <f>IF(EXACT($P16, AD$2), 1, 0)</f>
        <v>0</v>
      </c>
      <c r="AE16">
        <f>IF(EXACT($P16, AE$2), 1, 0)</f>
        <v>0</v>
      </c>
      <c r="AF16">
        <f>IF(EXACT($P16, AF$2), 1, 0)</f>
        <v>0</v>
      </c>
      <c r="AG16">
        <f>IF(EXACT($P16, AG$2), 1, 0)</f>
        <v>0</v>
      </c>
      <c r="AT16">
        <f>IF(EXACT($P16, W$2), $N16, 0)</f>
        <v>5.9587500000000011</v>
      </c>
      <c r="AU16">
        <f>IF(EXACT($P16, X$2), $N16, 0)</f>
        <v>0</v>
      </c>
      <c r="AV16">
        <f>IF(EXACT($P16, Y$2), $N16, 0)</f>
        <v>0</v>
      </c>
      <c r="AW16">
        <f>IF(EXACT($P16, Z$2), $N16, 0)</f>
        <v>0</v>
      </c>
      <c r="AX16">
        <f>IF(EXACT($P16, AA$2), $N16, 0)</f>
        <v>0</v>
      </c>
      <c r="AY16">
        <f>IF(EXACT($P16, AB$2), $N16, 0)</f>
        <v>0</v>
      </c>
      <c r="AZ16">
        <f>IF(EXACT($P16, AC$2), $N16, 0)</f>
        <v>0</v>
      </c>
      <c r="BA16">
        <f>IF(EXACT($P16, AD$2), $N16, 0)</f>
        <v>0</v>
      </c>
      <c r="BB16">
        <f>IF(EXACT($P16, AE$2), $N16, 0)</f>
        <v>0</v>
      </c>
      <c r="BC16">
        <f>IF(EXACT($P16, AF$2), $N16, 0)</f>
        <v>0</v>
      </c>
      <c r="BD16">
        <f>IF(EXACT($P16, AG$2), $N16, 0)</f>
        <v>0</v>
      </c>
    </row>
    <row r="17" spans="1:56" x14ac:dyDescent="0.35">
      <c r="A17" t="str">
        <f>trueraw!B16</f>
        <v>Luka Doncic</v>
      </c>
      <c r="B17">
        <f>trueraw!G16*$V17*$T17/72</f>
        <v>0.28847222222222224</v>
      </c>
      <c r="C17">
        <f>trueraw!H16*$V17*$T17/72</f>
        <v>-0.12097222222222223</v>
      </c>
      <c r="D17">
        <f>trueraw!I16*$V17*$T17/72</f>
        <v>1.4888888888888889</v>
      </c>
      <c r="E17">
        <f>trueraw!J16*$V17*$T17/72</f>
        <v>2.3822222222222225</v>
      </c>
      <c r="F17">
        <f>trueraw!K16*$V17*$T17/72</f>
        <v>1.8145833333333334</v>
      </c>
      <c r="G17">
        <f>trueraw!L16*$V17*$T17/72</f>
        <v>3.4244444444444446</v>
      </c>
      <c r="H17">
        <f>trueraw!M16*$V17*$T17/72</f>
        <v>0.45597222222222222</v>
      </c>
      <c r="I17">
        <f>trueraw!N16*$V17*$T17/72</f>
        <v>-0.49319444444444449</v>
      </c>
      <c r="J17">
        <f>trueraw!O16*$V17*$T17/72</f>
        <v>-2.9219444444444442</v>
      </c>
      <c r="K17">
        <f t="shared" si="0"/>
        <v>6.4394444444444447</v>
      </c>
      <c r="L17">
        <f t="shared" si="1"/>
        <v>9.2404166666666665</v>
      </c>
      <c r="M17">
        <f t="shared" si="2"/>
        <v>2.8940277777777776</v>
      </c>
      <c r="N17">
        <f t="shared" si="3"/>
        <v>6.3184722222222227</v>
      </c>
      <c r="O17">
        <f t="shared" si="4"/>
        <v>6.3184722222222227</v>
      </c>
      <c r="P17" s="1" t="str">
        <f>VLOOKUP($A17, 'auction in'!$A$2:$B$201, 2, FALSE)</f>
        <v>_______</v>
      </c>
      <c r="Q17" s="3">
        <f>VLOOKUP($A17, 'auction in'!$A$2:$C$201, 3, FALSE)</f>
        <v>43.270485096297641</v>
      </c>
      <c r="R17" t="str">
        <f>trueraw!C16</f>
        <v>PG</v>
      </c>
      <c r="S17" t="str">
        <f>trueraw!D16</f>
        <v>DAL</v>
      </c>
      <c r="T17">
        <f>trueraw!E16</f>
        <v>67</v>
      </c>
      <c r="U17">
        <f>trueraw!F16</f>
        <v>34.1</v>
      </c>
      <c r="V17">
        <v>1</v>
      </c>
      <c r="W17">
        <f>IF(EXACT($P17, W$2), 1, 0)</f>
        <v>1</v>
      </c>
      <c r="X17">
        <f>IF(EXACT($P17, X$2), 1, 0)</f>
        <v>0</v>
      </c>
      <c r="Y17">
        <f>IF(EXACT($P17, Y$2), 1, 0)</f>
        <v>0</v>
      </c>
      <c r="Z17">
        <f>IF(EXACT($P17, Z$2), 1, 0)</f>
        <v>0</v>
      </c>
      <c r="AA17">
        <f>IF(EXACT($P17, AA$2), 1, 0)</f>
        <v>0</v>
      </c>
      <c r="AB17">
        <f>IF(EXACT($P17, AB$2), 1, 0)</f>
        <v>0</v>
      </c>
      <c r="AC17">
        <f>IF(EXACT($P17, AC$2), 1, 0)</f>
        <v>0</v>
      </c>
      <c r="AD17">
        <f>IF(EXACT($P17, AD$2), 1, 0)</f>
        <v>0</v>
      </c>
      <c r="AE17">
        <f>IF(EXACT($P17, AE$2), 1, 0)</f>
        <v>0</v>
      </c>
      <c r="AF17">
        <f>IF(EXACT($P17, AF$2), 1, 0)</f>
        <v>0</v>
      </c>
      <c r="AG17">
        <f>IF(EXACT($P17, AG$2), 1, 0)</f>
        <v>0</v>
      </c>
      <c r="AT17">
        <f>IF(EXACT($P17, W$2), $N17, 0)</f>
        <v>6.3184722222222227</v>
      </c>
      <c r="AU17">
        <f>IF(EXACT($P17, X$2), $N17, 0)</f>
        <v>0</v>
      </c>
      <c r="AV17">
        <f>IF(EXACT($P17, Y$2), $N17, 0)</f>
        <v>0</v>
      </c>
      <c r="AW17">
        <f>IF(EXACT($P17, Z$2), $N17, 0)</f>
        <v>0</v>
      </c>
      <c r="AX17">
        <f>IF(EXACT($P17, AA$2), $N17, 0)</f>
        <v>0</v>
      </c>
      <c r="AY17">
        <f>IF(EXACT($P17, AB$2), $N17, 0)</f>
        <v>0</v>
      </c>
      <c r="AZ17">
        <f>IF(EXACT($P17, AC$2), $N17, 0)</f>
        <v>0</v>
      </c>
      <c r="BA17">
        <f>IF(EXACT($P17, AD$2), $N17, 0)</f>
        <v>0</v>
      </c>
      <c r="BB17">
        <f>IF(EXACT($P17, AE$2), $N17, 0)</f>
        <v>0</v>
      </c>
      <c r="BC17">
        <f>IF(EXACT($P17, AF$2), $N17, 0)</f>
        <v>0</v>
      </c>
      <c r="BD17">
        <f>IF(EXACT($P17, AG$2), $N17, 0)</f>
        <v>0</v>
      </c>
    </row>
    <row r="18" spans="1:56" x14ac:dyDescent="0.35">
      <c r="A18" t="str">
        <f>trueraw!B17</f>
        <v>Kristaps Porzingis</v>
      </c>
      <c r="B18">
        <f>trueraw!G17*$V18*$T18/72</f>
        <v>-0.64166666666666661</v>
      </c>
      <c r="C18">
        <f>trueraw!H17*$V18*$T18/72</f>
        <v>0.42013888888888895</v>
      </c>
      <c r="D18">
        <f>trueraw!I17*$V18*$T18/72</f>
        <v>0.9472222222222223</v>
      </c>
      <c r="E18">
        <f>trueraw!J17*$V18*$T18/72</f>
        <v>0.90902777777777777</v>
      </c>
      <c r="F18">
        <f>trueraw!K17*$V18*$T18/72</f>
        <v>1.4361111111111109</v>
      </c>
      <c r="G18">
        <f>trueraw!L17*$V18*$T18/72</f>
        <v>-0.29027777777777775</v>
      </c>
      <c r="H18">
        <f>trueraw!M17*$V18*$T18/72</f>
        <v>-0.38958333333333334</v>
      </c>
      <c r="I18">
        <f>trueraw!N17*$V18*$T18/72</f>
        <v>2.75</v>
      </c>
      <c r="J18">
        <f>trueraw!O17*$V18*$T18/72</f>
        <v>-6.8750000000000006E-2</v>
      </c>
      <c r="K18">
        <f t="shared" si="0"/>
        <v>4.6520833333333336</v>
      </c>
      <c r="L18">
        <f t="shared" si="1"/>
        <v>5.1409722222222225</v>
      </c>
      <c r="M18">
        <f t="shared" si="2"/>
        <v>5.3624999999999998</v>
      </c>
      <c r="N18">
        <f t="shared" si="3"/>
        <v>5.0722222222222229</v>
      </c>
      <c r="O18">
        <f t="shared" si="4"/>
        <v>5.0722222222222229</v>
      </c>
      <c r="P18" s="1" t="str">
        <f>VLOOKUP($A18, 'auction in'!$A$2:$B$201, 2, FALSE)</f>
        <v>_______</v>
      </c>
      <c r="Q18" s="3">
        <f>VLOOKUP($A18, 'auction in'!$A$2:$C$201, 3, FALSE)</f>
        <v>34.933091150655926</v>
      </c>
      <c r="R18" t="str">
        <f>trueraw!C17</f>
        <v>PF, C</v>
      </c>
      <c r="S18" t="str">
        <f>trueraw!D17</f>
        <v>DAL</v>
      </c>
      <c r="T18">
        <f>trueraw!E17</f>
        <v>55</v>
      </c>
      <c r="U18">
        <f>trueraw!F17</f>
        <v>30.8</v>
      </c>
      <c r="V18">
        <v>1</v>
      </c>
      <c r="W18">
        <f>IF(EXACT($P18, W$2), 1, 0)</f>
        <v>1</v>
      </c>
      <c r="X18">
        <f>IF(EXACT($P18, X$2), 1, 0)</f>
        <v>0</v>
      </c>
      <c r="Y18">
        <f>IF(EXACT($P18, Y$2), 1, 0)</f>
        <v>0</v>
      </c>
      <c r="Z18">
        <f>IF(EXACT($P18, Z$2), 1, 0)</f>
        <v>0</v>
      </c>
      <c r="AA18">
        <f>IF(EXACT($P18, AA$2), 1, 0)</f>
        <v>0</v>
      </c>
      <c r="AB18">
        <f>IF(EXACT($P18, AB$2), 1, 0)</f>
        <v>0</v>
      </c>
      <c r="AC18">
        <f>IF(EXACT($P18, AC$2), 1, 0)</f>
        <v>0</v>
      </c>
      <c r="AD18">
        <f>IF(EXACT($P18, AD$2), 1, 0)</f>
        <v>0</v>
      </c>
      <c r="AE18">
        <f>IF(EXACT($P18, AE$2), 1, 0)</f>
        <v>0</v>
      </c>
      <c r="AF18">
        <f>IF(EXACT($P18, AF$2), 1, 0)</f>
        <v>0</v>
      </c>
      <c r="AG18">
        <f>IF(EXACT($P18, AG$2), 1, 0)</f>
        <v>0</v>
      </c>
      <c r="AT18">
        <f>IF(EXACT($P18, W$2), $N18, 0)</f>
        <v>5.0722222222222229</v>
      </c>
      <c r="AU18">
        <f>IF(EXACT($P18, X$2), $N18, 0)</f>
        <v>0</v>
      </c>
      <c r="AV18">
        <f>IF(EXACT($P18, Y$2), $N18, 0)</f>
        <v>0</v>
      </c>
      <c r="AW18">
        <f>IF(EXACT($P18, Z$2), $N18, 0)</f>
        <v>0</v>
      </c>
      <c r="AX18">
        <f>IF(EXACT($P18, AA$2), $N18, 0)</f>
        <v>0</v>
      </c>
      <c r="AY18">
        <f>IF(EXACT($P18, AB$2), $N18, 0)</f>
        <v>0</v>
      </c>
      <c r="AZ18">
        <f>IF(EXACT($P18, AC$2), $N18, 0)</f>
        <v>0</v>
      </c>
      <c r="BA18">
        <f>IF(EXACT($P18, AD$2), $N18, 0)</f>
        <v>0</v>
      </c>
      <c r="BB18">
        <f>IF(EXACT($P18, AE$2), $N18, 0)</f>
        <v>0</v>
      </c>
      <c r="BC18">
        <f>IF(EXACT($P18, AF$2), $N18, 0)</f>
        <v>0</v>
      </c>
      <c r="BD18">
        <f>IF(EXACT($P18, AG$2), $N18, 0)</f>
        <v>0</v>
      </c>
    </row>
    <row r="19" spans="1:56" x14ac:dyDescent="0.35">
      <c r="A19" t="str">
        <f>trueraw!B18</f>
        <v>Jimmy Butler</v>
      </c>
      <c r="B19">
        <f>trueraw!G18*$V19*$T19/72</f>
        <v>-0.13333333333333333</v>
      </c>
      <c r="C19">
        <f>trueraw!H18*$V19*$T19/72</f>
        <v>2.3111111111111113</v>
      </c>
      <c r="D19">
        <f>trueraw!I18*$V19*$T19/72</f>
        <v>-0.74666666666666659</v>
      </c>
      <c r="E19">
        <f>trueraw!J18*$V19*$T19/72</f>
        <v>0.97777777777777786</v>
      </c>
      <c r="F19">
        <f>trueraw!K18*$V19*$T19/72</f>
        <v>0.64</v>
      </c>
      <c r="G19">
        <f>trueraw!L18*$V19*$T19/72</f>
        <v>1.7155555555555555</v>
      </c>
      <c r="H19">
        <f>trueraw!M18*$V19*$T19/72</f>
        <v>1.911111111111111</v>
      </c>
      <c r="I19">
        <f>trueraw!N18*$V19*$T19/72</f>
        <v>0.13333333333333333</v>
      </c>
      <c r="J19">
        <f>trueraw!O18*$V19*$T19/72</f>
        <v>-0.91555555555555557</v>
      </c>
      <c r="K19">
        <f t="shared" si="0"/>
        <v>3.5822222222222222</v>
      </c>
      <c r="L19">
        <f t="shared" si="1"/>
        <v>6.8088888888888901</v>
      </c>
      <c r="M19">
        <f t="shared" si="2"/>
        <v>4.177777777777778</v>
      </c>
      <c r="N19">
        <f t="shared" si="3"/>
        <v>5.8933333333333344</v>
      </c>
      <c r="O19">
        <f t="shared" si="4"/>
        <v>5.8933333333333344</v>
      </c>
      <c r="P19" s="1" t="str">
        <f>VLOOKUP($A19, 'auction in'!$A$2:$B$201, 2, FALSE)</f>
        <v>_______</v>
      </c>
      <c r="Q19" s="3">
        <f>VLOOKUP($A19, 'auction in'!$A$2:$C$201, 3, FALSE)</f>
        <v>40.426312259162991</v>
      </c>
      <c r="R19" t="str">
        <f>trueraw!C18</f>
        <v>SF, SG</v>
      </c>
      <c r="S19" t="str">
        <f>trueraw!D18</f>
        <v>MIA</v>
      </c>
      <c r="T19">
        <f>trueraw!E18</f>
        <v>64</v>
      </c>
      <c r="U19">
        <f>trueraw!F18</f>
        <v>33.4</v>
      </c>
      <c r="V19">
        <v>1</v>
      </c>
      <c r="W19">
        <f>IF(EXACT($P19, W$2), 1, 0)</f>
        <v>1</v>
      </c>
      <c r="X19">
        <f>IF(EXACT($P19, X$2), 1, 0)</f>
        <v>0</v>
      </c>
      <c r="Y19">
        <f>IF(EXACT($P19, Y$2), 1, 0)</f>
        <v>0</v>
      </c>
      <c r="Z19">
        <f>IF(EXACT($P19, Z$2), 1, 0)</f>
        <v>0</v>
      </c>
      <c r="AA19">
        <f>IF(EXACT($P19, AA$2), 1, 0)</f>
        <v>0</v>
      </c>
      <c r="AB19">
        <f>IF(EXACT($P19, AB$2), 1, 0)</f>
        <v>0</v>
      </c>
      <c r="AC19">
        <f>IF(EXACT($P19, AC$2), 1, 0)</f>
        <v>0</v>
      </c>
      <c r="AD19">
        <f>IF(EXACT($P19, AD$2), 1, 0)</f>
        <v>0</v>
      </c>
      <c r="AE19">
        <f>IF(EXACT($P19, AE$2), 1, 0)</f>
        <v>0</v>
      </c>
      <c r="AF19">
        <f>IF(EXACT($P19, AF$2), 1, 0)</f>
        <v>0</v>
      </c>
      <c r="AG19">
        <f>IF(EXACT($P19, AG$2), 1, 0)</f>
        <v>0</v>
      </c>
      <c r="AT19">
        <f>IF(EXACT($P19, W$2), $N19, 0)</f>
        <v>5.8933333333333344</v>
      </c>
      <c r="AU19">
        <f>IF(EXACT($P19, X$2), $N19, 0)</f>
        <v>0</v>
      </c>
      <c r="AV19">
        <f>IF(EXACT($P19, Y$2), $N19, 0)</f>
        <v>0</v>
      </c>
      <c r="AW19">
        <f>IF(EXACT($P19, Z$2), $N19, 0)</f>
        <v>0</v>
      </c>
      <c r="AX19">
        <f>IF(EXACT($P19, AA$2), $N19, 0)</f>
        <v>0</v>
      </c>
      <c r="AY19">
        <f>IF(EXACT($P19, AB$2), $N19, 0)</f>
        <v>0</v>
      </c>
      <c r="AZ19">
        <f>IF(EXACT($P19, AC$2), $N19, 0)</f>
        <v>0</v>
      </c>
      <c r="BA19">
        <f>IF(EXACT($P19, AD$2), $N19, 0)</f>
        <v>0</v>
      </c>
      <c r="BB19">
        <f>IF(EXACT($P19, AE$2), $N19, 0)</f>
        <v>0</v>
      </c>
      <c r="BC19">
        <f>IF(EXACT($P19, AF$2), $N19, 0)</f>
        <v>0</v>
      </c>
      <c r="BD19">
        <f>IF(EXACT($P19, AG$2), $N19, 0)</f>
        <v>0</v>
      </c>
    </row>
    <row r="20" spans="1:56" x14ac:dyDescent="0.35">
      <c r="A20" t="str">
        <f>trueraw!B19</f>
        <v>Giannis Antetokounmpo</v>
      </c>
      <c r="B20">
        <f>trueraw!G19*$V20*$T20/72</f>
        <v>3.9962500000000003</v>
      </c>
      <c r="C20">
        <f>trueraw!H19*$V20*$T20/72</f>
        <v>-4.6095833333333331</v>
      </c>
      <c r="D20">
        <f>trueraw!I19*$V20*$T20/72</f>
        <v>0.11499999999999999</v>
      </c>
      <c r="E20">
        <f>trueraw!J19*$V20*$T20/72</f>
        <v>2.5204166666666667</v>
      </c>
      <c r="F20">
        <f>trueraw!K19*$V20*$T20/72</f>
        <v>3.5362499999999999</v>
      </c>
      <c r="G20">
        <f>trueraw!L19*$V20*$T20/72</f>
        <v>1.7058333333333335</v>
      </c>
      <c r="H20">
        <f>trueraw!M19*$V20*$T20/72</f>
        <v>0.25875000000000004</v>
      </c>
      <c r="I20">
        <f>trueraw!N19*$V20*$T20/72</f>
        <v>1.1212499999999999</v>
      </c>
      <c r="J20">
        <f>trueraw!O19*$V20*$T20/72</f>
        <v>-2.5012500000000002</v>
      </c>
      <c r="K20">
        <f t="shared" si="0"/>
        <v>10.7525</v>
      </c>
      <c r="L20">
        <f t="shared" si="1"/>
        <v>8.644166666666667</v>
      </c>
      <c r="M20">
        <f t="shared" si="2"/>
        <v>4.4370833333333337</v>
      </c>
      <c r="N20">
        <f t="shared" si="3"/>
        <v>6.1429166666666664</v>
      </c>
      <c r="O20">
        <f t="shared" si="4"/>
        <v>6.1429166666666664</v>
      </c>
      <c r="P20" s="1" t="str">
        <f>VLOOKUP($A20, 'auction in'!$A$2:$B$201, 2, FALSE)</f>
        <v>_______</v>
      </c>
      <c r="Q20" s="3">
        <f>VLOOKUP($A20, 'auction in'!$A$2:$C$201, 3, FALSE)</f>
        <v>42.096021043328605</v>
      </c>
      <c r="R20" t="str">
        <f>trueraw!C19</f>
        <v>PF, SF</v>
      </c>
      <c r="S20" t="str">
        <f>trueraw!D19</f>
        <v>MIL</v>
      </c>
      <c r="T20">
        <f>trueraw!E19</f>
        <v>69</v>
      </c>
      <c r="U20">
        <f>trueraw!F19</f>
        <v>30.8</v>
      </c>
      <c r="V20">
        <v>1</v>
      </c>
      <c r="W20">
        <f>IF(EXACT($P20, W$2), 1, 0)</f>
        <v>1</v>
      </c>
      <c r="X20">
        <f>IF(EXACT($P20, X$2), 1, 0)</f>
        <v>0</v>
      </c>
      <c r="Y20">
        <f>IF(EXACT($P20, Y$2), 1, 0)</f>
        <v>0</v>
      </c>
      <c r="Z20">
        <f>IF(EXACT($P20, Z$2), 1, 0)</f>
        <v>0</v>
      </c>
      <c r="AA20">
        <f>IF(EXACT($P20, AA$2), 1, 0)</f>
        <v>0</v>
      </c>
      <c r="AB20">
        <f>IF(EXACT($P20, AB$2), 1, 0)</f>
        <v>0</v>
      </c>
      <c r="AC20">
        <f>IF(EXACT($P20, AC$2), 1, 0)</f>
        <v>0</v>
      </c>
      <c r="AD20">
        <f>IF(EXACT($P20, AD$2), 1, 0)</f>
        <v>0</v>
      </c>
      <c r="AE20">
        <f>IF(EXACT($P20, AE$2), 1, 0)</f>
        <v>0</v>
      </c>
      <c r="AF20">
        <f>IF(EXACT($P20, AF$2), 1, 0)</f>
        <v>0</v>
      </c>
      <c r="AG20">
        <f>IF(EXACT($P20, AG$2), 1, 0)</f>
        <v>0</v>
      </c>
      <c r="AT20">
        <f>IF(EXACT($P20, W$2), $N20, 0)</f>
        <v>6.1429166666666664</v>
      </c>
      <c r="AU20">
        <f>IF(EXACT($P20, X$2), $N20, 0)</f>
        <v>0</v>
      </c>
      <c r="AV20">
        <f>IF(EXACT($P20, Y$2), $N20, 0)</f>
        <v>0</v>
      </c>
      <c r="AW20">
        <f>IF(EXACT($P20, Z$2), $N20, 0)</f>
        <v>0</v>
      </c>
      <c r="AX20">
        <f>IF(EXACT($P20, AA$2), $N20, 0)</f>
        <v>0</v>
      </c>
      <c r="AY20">
        <f>IF(EXACT($P20, AB$2), $N20, 0)</f>
        <v>0</v>
      </c>
      <c r="AZ20">
        <f>IF(EXACT($P20, AC$2), $N20, 0)</f>
        <v>0</v>
      </c>
      <c r="BA20">
        <f>IF(EXACT($P20, AD$2), $N20, 0)</f>
        <v>0</v>
      </c>
      <c r="BB20">
        <f>IF(EXACT($P20, AE$2), $N20, 0)</f>
        <v>0</v>
      </c>
      <c r="BC20">
        <f>IF(EXACT($P20, AF$2), $N20, 0)</f>
        <v>0</v>
      </c>
      <c r="BD20">
        <f>IF(EXACT($P20, AG$2), $N20, 0)</f>
        <v>0</v>
      </c>
    </row>
    <row r="21" spans="1:56" x14ac:dyDescent="0.35">
      <c r="A21" t="str">
        <f>trueraw!B20</f>
        <v>Nikola Vucevic</v>
      </c>
      <c r="B21">
        <f>trueraw!G20*$V21*$T21/72</f>
        <v>1.0733333333333333</v>
      </c>
      <c r="C21">
        <f>trueraw!H20*$V21*$T21/72</f>
        <v>0.21083333333333332</v>
      </c>
      <c r="D21">
        <f>trueraw!I20*$V21*$T21/72</f>
        <v>0.26833333333333331</v>
      </c>
      <c r="E21">
        <f>trueraw!J20*$V21*$T21/72</f>
        <v>0.96791666666666665</v>
      </c>
      <c r="F21">
        <f>trueraw!K20*$V21*$T21/72</f>
        <v>2.2904166666666668</v>
      </c>
      <c r="G21">
        <f>trueraw!L20*$V21*$T21/72</f>
        <v>0.55583333333333329</v>
      </c>
      <c r="H21">
        <f>trueraw!M20*$V21*$T21/72</f>
        <v>-4.791666666666667E-2</v>
      </c>
      <c r="I21">
        <f>trueraw!N20*$V21*$T21/72</f>
        <v>0.60375000000000001</v>
      </c>
      <c r="J21">
        <f>trueraw!O20*$V21*$T21/72</f>
        <v>0.20125000000000001</v>
      </c>
      <c r="K21">
        <f t="shared" si="0"/>
        <v>5.9129166666666668</v>
      </c>
      <c r="L21">
        <f t="shared" si="1"/>
        <v>5.9224999999999994</v>
      </c>
      <c r="M21">
        <f t="shared" si="2"/>
        <v>5.5679166666666662</v>
      </c>
      <c r="N21">
        <f t="shared" si="3"/>
        <v>6.1237499999999994</v>
      </c>
      <c r="O21">
        <f t="shared" si="4"/>
        <v>6.1237499999999994</v>
      </c>
      <c r="P21" s="1" t="str">
        <f>VLOOKUP($A21, 'auction in'!$A$2:$B$201, 2, FALSE)</f>
        <v>_______</v>
      </c>
      <c r="Q21" s="3">
        <f>VLOOKUP($A21, 'auction in'!$A$2:$C$201, 3, FALSE)</f>
        <v>41.967796328684827</v>
      </c>
      <c r="R21" t="str">
        <f>trueraw!C20</f>
        <v>C</v>
      </c>
      <c r="S21" t="str">
        <f>trueraw!D20</f>
        <v>ORL</v>
      </c>
      <c r="T21">
        <f>trueraw!E20</f>
        <v>69</v>
      </c>
      <c r="U21">
        <f>trueraw!F20</f>
        <v>31.6</v>
      </c>
      <c r="V21">
        <v>1</v>
      </c>
      <c r="W21">
        <f>IF(EXACT($P21, W$2), 1, 0)</f>
        <v>1</v>
      </c>
      <c r="X21">
        <f>IF(EXACT($P21, X$2), 1, 0)</f>
        <v>0</v>
      </c>
      <c r="Y21">
        <f>IF(EXACT($P21, Y$2), 1, 0)</f>
        <v>0</v>
      </c>
      <c r="Z21">
        <f>IF(EXACT($P21, Z$2), 1, 0)</f>
        <v>0</v>
      </c>
      <c r="AA21">
        <f>IF(EXACT($P21, AA$2), 1, 0)</f>
        <v>0</v>
      </c>
      <c r="AB21">
        <f>IF(EXACT($P21, AB$2), 1, 0)</f>
        <v>0</v>
      </c>
      <c r="AC21">
        <f>IF(EXACT($P21, AC$2), 1, 0)</f>
        <v>0</v>
      </c>
      <c r="AD21">
        <f>IF(EXACT($P21, AD$2), 1, 0)</f>
        <v>0</v>
      </c>
      <c r="AE21">
        <f>IF(EXACT($P21, AE$2), 1, 0)</f>
        <v>0</v>
      </c>
      <c r="AF21">
        <f>IF(EXACT($P21, AF$2), 1, 0)</f>
        <v>0</v>
      </c>
      <c r="AG21">
        <f>IF(EXACT($P21, AG$2), 1, 0)</f>
        <v>0</v>
      </c>
      <c r="AT21">
        <f>IF(EXACT($P21, W$2), $N21, 0)</f>
        <v>6.1237499999999994</v>
      </c>
      <c r="AU21">
        <f>IF(EXACT($P21, X$2), $N21, 0)</f>
        <v>0</v>
      </c>
      <c r="AV21">
        <f>IF(EXACT($P21, Y$2), $N21, 0)</f>
        <v>0</v>
      </c>
      <c r="AW21">
        <f>IF(EXACT($P21, Z$2), $N21, 0)</f>
        <v>0</v>
      </c>
      <c r="AX21">
        <f>IF(EXACT($P21, AA$2), $N21, 0)</f>
        <v>0</v>
      </c>
      <c r="AY21">
        <f>IF(EXACT($P21, AB$2), $N21, 0)</f>
        <v>0</v>
      </c>
      <c r="AZ21">
        <f>IF(EXACT($P21, AC$2), $N21, 0)</f>
        <v>0</v>
      </c>
      <c r="BA21">
        <f>IF(EXACT($P21, AD$2), $N21, 0)</f>
        <v>0</v>
      </c>
      <c r="BB21">
        <f>IF(EXACT($P21, AE$2), $N21, 0)</f>
        <v>0</v>
      </c>
      <c r="BC21">
        <f>IF(EXACT($P21, AF$2), $N21, 0)</f>
        <v>0</v>
      </c>
      <c r="BD21">
        <f>IF(EXACT($P21, AG$2), $N21, 0)</f>
        <v>0</v>
      </c>
    </row>
    <row r="22" spans="1:56" x14ac:dyDescent="0.35">
      <c r="A22" t="str">
        <f>trueraw!B21</f>
        <v>Bam Adebayo</v>
      </c>
      <c r="B22">
        <f>trueraw!G21*$V22*$T22/72</f>
        <v>2.8708333333333336</v>
      </c>
      <c r="C22">
        <f>trueraw!H21*$V22*$T22/72</f>
        <v>-1.1555555555555557</v>
      </c>
      <c r="D22">
        <f>trueraw!I21*$V22*$T22/72</f>
        <v>-1.5798611111111112</v>
      </c>
      <c r="E22">
        <f>trueraw!J21*$V22*$T22/72</f>
        <v>0.67708333333333337</v>
      </c>
      <c r="F22">
        <f>trueraw!K21*$V22*$T22/72</f>
        <v>2.2208333333333332</v>
      </c>
      <c r="G22">
        <f>trueraw!L21*$V22*$T22/72</f>
        <v>1.4354166666666668</v>
      </c>
      <c r="H22">
        <f>trueraw!M21*$V22*$T22/72</f>
        <v>0.55069444444444438</v>
      </c>
      <c r="I22">
        <f>trueraw!N21*$V22*$T22/72</f>
        <v>1.8236111111111113</v>
      </c>
      <c r="J22">
        <f>trueraw!O21*$V22*$T22/72</f>
        <v>-1.4625000000000001</v>
      </c>
      <c r="K22">
        <f t="shared" si="0"/>
        <v>6.5361111111111114</v>
      </c>
      <c r="L22">
        <f t="shared" si="1"/>
        <v>6.843055555555555</v>
      </c>
      <c r="M22">
        <f t="shared" si="2"/>
        <v>3.9451388888888888</v>
      </c>
      <c r="N22">
        <f t="shared" si="3"/>
        <v>5.3805555555555546</v>
      </c>
      <c r="O22">
        <f t="shared" si="4"/>
        <v>5.3805555555555546</v>
      </c>
      <c r="P22" s="1" t="str">
        <f>VLOOKUP($A22, 'auction in'!$A$2:$B$201, 2, FALSE)</f>
        <v>_______</v>
      </c>
      <c r="Q22" s="3">
        <f>VLOOKUP($A22, 'auction in'!$A$2:$C$201, 3, FALSE)</f>
        <v>36.995836560142664</v>
      </c>
      <c r="R22" t="str">
        <f>trueraw!C21</f>
        <v>C, PF</v>
      </c>
      <c r="S22" t="str">
        <f>trueraw!D21</f>
        <v>MIA</v>
      </c>
      <c r="T22">
        <f>trueraw!E21</f>
        <v>65</v>
      </c>
      <c r="U22">
        <f>trueraw!F21</f>
        <v>34.5</v>
      </c>
      <c r="V22">
        <v>1</v>
      </c>
      <c r="W22">
        <f>IF(EXACT($P22, W$2), 1, 0)</f>
        <v>1</v>
      </c>
      <c r="X22">
        <f>IF(EXACT($P22, X$2), 1, 0)</f>
        <v>0</v>
      </c>
      <c r="Y22">
        <f>IF(EXACT($P22, Y$2), 1, 0)</f>
        <v>0</v>
      </c>
      <c r="Z22">
        <f>IF(EXACT($P22, Z$2), 1, 0)</f>
        <v>0</v>
      </c>
      <c r="AA22">
        <f>IF(EXACT($P22, AA$2), 1, 0)</f>
        <v>0</v>
      </c>
      <c r="AB22">
        <f>IF(EXACT($P22, AB$2), 1, 0)</f>
        <v>0</v>
      </c>
      <c r="AC22">
        <f>IF(EXACT($P22, AC$2), 1, 0)</f>
        <v>0</v>
      </c>
      <c r="AD22">
        <f>IF(EXACT($P22, AD$2), 1, 0)</f>
        <v>0</v>
      </c>
      <c r="AE22">
        <f>IF(EXACT($P22, AE$2), 1, 0)</f>
        <v>0</v>
      </c>
      <c r="AF22">
        <f>IF(EXACT($P22, AF$2), 1, 0)</f>
        <v>0</v>
      </c>
      <c r="AG22">
        <f>IF(EXACT($P22, AG$2), 1, 0)</f>
        <v>0</v>
      </c>
      <c r="AT22">
        <f>IF(EXACT($P22, W$2), $N22, 0)</f>
        <v>5.3805555555555546</v>
      </c>
      <c r="AU22">
        <f>IF(EXACT($P22, X$2), $N22, 0)</f>
        <v>0</v>
      </c>
      <c r="AV22">
        <f>IF(EXACT($P22, Y$2), $N22, 0)</f>
        <v>0</v>
      </c>
      <c r="AW22">
        <f>IF(EXACT($P22, Z$2), $N22, 0)</f>
        <v>0</v>
      </c>
      <c r="AX22">
        <f>IF(EXACT($P22, AA$2), $N22, 0)</f>
        <v>0</v>
      </c>
      <c r="AY22">
        <f>IF(EXACT($P22, AB$2), $N22, 0)</f>
        <v>0</v>
      </c>
      <c r="AZ22">
        <f>IF(EXACT($P22, AC$2), $N22, 0)</f>
        <v>0</v>
      </c>
      <c r="BA22">
        <f>IF(EXACT($P22, AD$2), $N22, 0)</f>
        <v>0</v>
      </c>
      <c r="BB22">
        <f>IF(EXACT($P22, AE$2), $N22, 0)</f>
        <v>0</v>
      </c>
      <c r="BC22">
        <f>IF(EXACT($P22, AF$2), $N22, 0)</f>
        <v>0</v>
      </c>
      <c r="BD22">
        <f>IF(EXACT($P22, AG$2), $N22, 0)</f>
        <v>0</v>
      </c>
    </row>
    <row r="23" spans="1:56" x14ac:dyDescent="0.35">
      <c r="A23" t="str">
        <f>trueraw!B22</f>
        <v>Jusuf Nurkic</v>
      </c>
      <c r="B23">
        <f>trueraw!G22*$V23*$T23/72</f>
        <v>0.97499999999999987</v>
      </c>
      <c r="C23">
        <f>trueraw!H22*$V23*$T23/72</f>
        <v>0.22500000000000003</v>
      </c>
      <c r="D23">
        <f>trueraw!I22*$V23*$T23/72</f>
        <v>-1.0750000000000002</v>
      </c>
      <c r="E23">
        <f>trueraw!J22*$V23*$T23/72</f>
        <v>0.36666666666666664</v>
      </c>
      <c r="F23">
        <f>trueraw!K22*$V23*$T23/72</f>
        <v>1.708333333333333</v>
      </c>
      <c r="G23">
        <f>trueraw!L22*$V23*$T23/72</f>
        <v>0.49166666666666664</v>
      </c>
      <c r="H23">
        <f>trueraw!M22*$V23*$T23/72</f>
        <v>0.69166666666666665</v>
      </c>
      <c r="I23">
        <f>trueraw!N22*$V23*$T23/72</f>
        <v>2.0666666666666669</v>
      </c>
      <c r="J23">
        <f>trueraw!O22*$V23*$T23/72</f>
        <v>-0.57499999999999996</v>
      </c>
      <c r="K23">
        <f t="shared" si="0"/>
        <v>4.6499999999999995</v>
      </c>
      <c r="L23">
        <f t="shared" si="1"/>
        <v>5.4499999999999993</v>
      </c>
      <c r="M23">
        <f t="shared" si="2"/>
        <v>4.3833333333333329</v>
      </c>
      <c r="N23">
        <f t="shared" si="3"/>
        <v>4.8749999999999991</v>
      </c>
      <c r="O23">
        <f t="shared" si="4"/>
        <v>4.8749999999999991</v>
      </c>
      <c r="P23" s="1" t="str">
        <f>VLOOKUP($A23, 'auction in'!$A$2:$B$201, 2, FALSE)</f>
        <v>_______</v>
      </c>
      <c r="Q23" s="3">
        <f>VLOOKUP($A23, 'auction in'!$A$2:$C$201, 3, FALSE)</f>
        <v>33.613677420263485</v>
      </c>
      <c r="R23" t="str">
        <f>trueraw!C22</f>
        <v>C</v>
      </c>
      <c r="S23" t="str">
        <f>trueraw!D22</f>
        <v>POR</v>
      </c>
      <c r="T23">
        <f>trueraw!E22</f>
        <v>60</v>
      </c>
      <c r="U23">
        <f>trueraw!F22</f>
        <v>30.1</v>
      </c>
      <c r="V23">
        <v>1</v>
      </c>
      <c r="W23">
        <f>IF(EXACT($P23, W$2), 1, 0)</f>
        <v>1</v>
      </c>
      <c r="X23">
        <f>IF(EXACT($P23, X$2), 1, 0)</f>
        <v>0</v>
      </c>
      <c r="Y23">
        <f>IF(EXACT($P23, Y$2), 1, 0)</f>
        <v>0</v>
      </c>
      <c r="Z23">
        <f>IF(EXACT($P23, Z$2), 1, 0)</f>
        <v>0</v>
      </c>
      <c r="AA23">
        <f>IF(EXACT($P23, AA$2), 1, 0)</f>
        <v>0</v>
      </c>
      <c r="AB23">
        <f>IF(EXACT($P23, AB$2), 1, 0)</f>
        <v>0</v>
      </c>
      <c r="AC23">
        <f>IF(EXACT($P23, AC$2), 1, 0)</f>
        <v>0</v>
      </c>
      <c r="AD23">
        <f>IF(EXACT($P23, AD$2), 1, 0)</f>
        <v>0</v>
      </c>
      <c r="AE23">
        <f>IF(EXACT($P23, AE$2), 1, 0)</f>
        <v>0</v>
      </c>
      <c r="AF23">
        <f>IF(EXACT($P23, AF$2), 1, 0)</f>
        <v>0</v>
      </c>
      <c r="AG23">
        <f>IF(EXACT($P23, AG$2), 1, 0)</f>
        <v>0</v>
      </c>
      <c r="AT23">
        <f>IF(EXACT($P23, W$2), $N23, 0)</f>
        <v>4.8749999999999991</v>
      </c>
      <c r="AU23">
        <f>IF(EXACT($P23, X$2), $N23, 0)</f>
        <v>0</v>
      </c>
      <c r="AV23">
        <f>IF(EXACT($P23, Y$2), $N23, 0)</f>
        <v>0</v>
      </c>
      <c r="AW23">
        <f>IF(EXACT($P23, Z$2), $N23, 0)</f>
        <v>0</v>
      </c>
      <c r="AX23">
        <f>IF(EXACT($P23, AA$2), $N23, 0)</f>
        <v>0</v>
      </c>
      <c r="AY23">
        <f>IF(EXACT($P23, AB$2), $N23, 0)</f>
        <v>0</v>
      </c>
      <c r="AZ23">
        <f>IF(EXACT($P23, AC$2), $N23, 0)</f>
        <v>0</v>
      </c>
      <c r="BA23">
        <f>IF(EXACT($P23, AD$2), $N23, 0)</f>
        <v>0</v>
      </c>
      <c r="BB23">
        <f>IF(EXACT($P23, AE$2), $N23, 0)</f>
        <v>0</v>
      </c>
      <c r="BC23">
        <f>IF(EXACT($P23, AF$2), $N23, 0)</f>
        <v>0</v>
      </c>
      <c r="BD23">
        <f>IF(EXACT($P23, AG$2), $N23, 0)</f>
        <v>0</v>
      </c>
    </row>
    <row r="24" spans="1:56" x14ac:dyDescent="0.35">
      <c r="A24" t="str">
        <f>trueraw!B23</f>
        <v>John Collins</v>
      </c>
      <c r="B24">
        <f>trueraw!G23*$V24*$T24/72</f>
        <v>2.7625000000000002</v>
      </c>
      <c r="C24">
        <f>trueraw!H23*$V24*$T24/72</f>
        <v>0.19861111111111113</v>
      </c>
      <c r="D24">
        <f>trueraw!I23*$V24*$T24/72</f>
        <v>-0.11736111111111112</v>
      </c>
      <c r="E24">
        <f>trueraw!J23*$V24*$T24/72</f>
        <v>0.79444444444444451</v>
      </c>
      <c r="F24">
        <f>trueraw!K23*$V24*$T24/72</f>
        <v>1.3361111111111112</v>
      </c>
      <c r="G24">
        <f>trueraw!L23*$V24*$T24/72</f>
        <v>-0.50555555555555565</v>
      </c>
      <c r="H24">
        <f>trueraw!M23*$V24*$T24/72</f>
        <v>-0.30694444444444446</v>
      </c>
      <c r="I24">
        <f>trueraw!N23*$V24*$T24/72</f>
        <v>1.2909722222222222</v>
      </c>
      <c r="J24">
        <f>trueraw!O23*$V24*$T24/72</f>
        <v>-0.35208333333333336</v>
      </c>
      <c r="K24">
        <f t="shared" si="0"/>
        <v>4.9020833333333336</v>
      </c>
      <c r="L24">
        <f t="shared" si="1"/>
        <v>5.4527777777777775</v>
      </c>
      <c r="M24">
        <f t="shared" si="2"/>
        <v>5.6062500000000002</v>
      </c>
      <c r="N24">
        <f t="shared" si="3"/>
        <v>5.1006944444444438</v>
      </c>
      <c r="O24">
        <f t="shared" si="4"/>
        <v>5.1006944444444438</v>
      </c>
      <c r="P24" s="1" t="str">
        <f>VLOOKUP($A24, 'auction in'!$A$2:$B$201, 2, FALSE)</f>
        <v>_______</v>
      </c>
      <c r="Q24" s="3">
        <f>VLOOKUP($A24, 'auction in'!$A$2:$C$201, 3, FALSE)</f>
        <v>35.123569893423841</v>
      </c>
      <c r="R24" t="str">
        <f>trueraw!C23</f>
        <v>PF, C</v>
      </c>
      <c r="S24" t="str">
        <f>trueraw!D23</f>
        <v>ATL</v>
      </c>
      <c r="T24">
        <f>trueraw!E23</f>
        <v>65</v>
      </c>
      <c r="U24">
        <f>trueraw!F23</f>
        <v>31.1</v>
      </c>
      <c r="V24">
        <v>1</v>
      </c>
      <c r="W24">
        <f>IF(EXACT($P24, W$2), 1, 0)</f>
        <v>1</v>
      </c>
      <c r="X24">
        <f>IF(EXACT($P24, X$2), 1, 0)</f>
        <v>0</v>
      </c>
      <c r="Y24">
        <f>IF(EXACT($P24, Y$2), 1, 0)</f>
        <v>0</v>
      </c>
      <c r="Z24">
        <f>IF(EXACT($P24, Z$2), 1, 0)</f>
        <v>0</v>
      </c>
      <c r="AA24">
        <f>IF(EXACT($P24, AA$2), 1, 0)</f>
        <v>0</v>
      </c>
      <c r="AB24">
        <f>IF(EXACT($P24, AB$2), 1, 0)</f>
        <v>0</v>
      </c>
      <c r="AC24">
        <f>IF(EXACT($P24, AC$2), 1, 0)</f>
        <v>0</v>
      </c>
      <c r="AD24">
        <f>IF(EXACT($P24, AD$2), 1, 0)</f>
        <v>0</v>
      </c>
      <c r="AE24">
        <f>IF(EXACT($P24, AE$2), 1, 0)</f>
        <v>0</v>
      </c>
      <c r="AF24">
        <f>IF(EXACT($P24, AF$2), 1, 0)</f>
        <v>0</v>
      </c>
      <c r="AG24">
        <f>IF(EXACT($P24, AG$2), 1, 0)</f>
        <v>0</v>
      </c>
      <c r="AT24">
        <f>IF(EXACT($P24, W$2), $N24, 0)</f>
        <v>5.1006944444444438</v>
      </c>
      <c r="AU24">
        <f>IF(EXACT($P24, X$2), $N24, 0)</f>
        <v>0</v>
      </c>
      <c r="AV24">
        <f>IF(EXACT($P24, Y$2), $N24, 0)</f>
        <v>0</v>
      </c>
      <c r="AW24">
        <f>IF(EXACT($P24, Z$2), $N24, 0)</f>
        <v>0</v>
      </c>
      <c r="AX24">
        <f>IF(EXACT($P24, AA$2), $N24, 0)</f>
        <v>0</v>
      </c>
      <c r="AY24">
        <f>IF(EXACT($P24, AB$2), $N24, 0)</f>
        <v>0</v>
      </c>
      <c r="AZ24">
        <f>IF(EXACT($P24, AC$2), $N24, 0)</f>
        <v>0</v>
      </c>
      <c r="BA24">
        <f>IF(EXACT($P24, AD$2), $N24, 0)</f>
        <v>0</v>
      </c>
      <c r="BB24">
        <f>IF(EXACT($P24, AE$2), $N24, 0)</f>
        <v>0</v>
      </c>
      <c r="BC24">
        <f>IF(EXACT($P24, AF$2), $N24, 0)</f>
        <v>0</v>
      </c>
      <c r="BD24">
        <f>IF(EXACT($P24, AG$2), $N24, 0)</f>
        <v>0</v>
      </c>
    </row>
    <row r="25" spans="1:56" x14ac:dyDescent="0.35">
      <c r="A25" t="str">
        <f>trueraw!B24</f>
        <v>LeBron James</v>
      </c>
      <c r="B25">
        <f>trueraw!G24*$V25*$T25/72</f>
        <v>1.3520833333333333</v>
      </c>
      <c r="C25">
        <f>trueraw!H24*$V25*$T25/72</f>
        <v>-1.7126388888888888</v>
      </c>
      <c r="D25">
        <f>trueraw!I24*$V25*$T25/72</f>
        <v>0.61458333333333337</v>
      </c>
      <c r="E25">
        <f>trueraw!J24*$V25*$T25/72</f>
        <v>1.5405555555555555</v>
      </c>
      <c r="F25">
        <f>trueraw!K24*$V25*$T25/72</f>
        <v>1.016111111111111</v>
      </c>
      <c r="G25">
        <f>trueraw!L24*$V25*$T25/72</f>
        <v>3.4580555555555552</v>
      </c>
      <c r="H25">
        <f>trueraw!M24*$V25*$T25/72</f>
        <v>0.55722222222222229</v>
      </c>
      <c r="I25">
        <f>trueraw!N24*$V25*$T25/72</f>
        <v>-8.1944444444444445E-2</v>
      </c>
      <c r="J25">
        <f>trueraw!O24*$V25*$T25/72</f>
        <v>-2.2206944444444443</v>
      </c>
      <c r="K25">
        <f t="shared" si="0"/>
        <v>6.2359722222222214</v>
      </c>
      <c r="L25">
        <f t="shared" si="1"/>
        <v>6.7440277777777764</v>
      </c>
      <c r="M25">
        <f t="shared" si="2"/>
        <v>1.0652777777777778</v>
      </c>
      <c r="N25">
        <f t="shared" si="3"/>
        <v>4.5233333333333317</v>
      </c>
      <c r="O25">
        <f t="shared" si="4"/>
        <v>4.5233333333333317</v>
      </c>
      <c r="P25" s="1" t="str">
        <f>VLOOKUP($A25, 'auction in'!$A$2:$B$201, 2, FALSE)</f>
        <v>_______</v>
      </c>
      <c r="Q25" s="3">
        <f>VLOOKUP($A25, 'auction in'!$A$2:$C$201, 3, FALSE)</f>
        <v>31.261032655929949</v>
      </c>
      <c r="R25" t="str">
        <f>trueraw!C24</f>
        <v>SF, PF</v>
      </c>
      <c r="S25" t="str">
        <f>trueraw!D24</f>
        <v>LAL</v>
      </c>
      <c r="T25">
        <f>trueraw!E24</f>
        <v>59</v>
      </c>
      <c r="U25">
        <f>trueraw!F24</f>
        <v>34.1</v>
      </c>
      <c r="V25">
        <v>1</v>
      </c>
      <c r="W25">
        <f>IF(EXACT($P25, W$2), 1, 0)</f>
        <v>1</v>
      </c>
      <c r="X25">
        <f>IF(EXACT($P25, X$2), 1, 0)</f>
        <v>0</v>
      </c>
      <c r="Y25">
        <f>IF(EXACT($P25, Y$2), 1, 0)</f>
        <v>0</v>
      </c>
      <c r="Z25">
        <f>IF(EXACT($P25, Z$2), 1, 0)</f>
        <v>0</v>
      </c>
      <c r="AA25">
        <f>IF(EXACT($P25, AA$2), 1, 0)</f>
        <v>0</v>
      </c>
      <c r="AB25">
        <f>IF(EXACT($P25, AB$2), 1, 0)</f>
        <v>0</v>
      </c>
      <c r="AC25">
        <f>IF(EXACT($P25, AC$2), 1, 0)</f>
        <v>0</v>
      </c>
      <c r="AD25">
        <f>IF(EXACT($P25, AD$2), 1, 0)</f>
        <v>0</v>
      </c>
      <c r="AE25">
        <f>IF(EXACT($P25, AE$2), 1, 0)</f>
        <v>0</v>
      </c>
      <c r="AF25">
        <f>IF(EXACT($P25, AF$2), 1, 0)</f>
        <v>0</v>
      </c>
      <c r="AG25">
        <f>IF(EXACT($P25, AG$2), 1, 0)</f>
        <v>0</v>
      </c>
      <c r="AT25">
        <f>IF(EXACT($P25, W$2), $N25, 0)</f>
        <v>4.5233333333333317</v>
      </c>
      <c r="AU25">
        <f>IF(EXACT($P25, X$2), $N25, 0)</f>
        <v>0</v>
      </c>
      <c r="AV25">
        <f>IF(EXACT($P25, Y$2), $N25, 0)</f>
        <v>0</v>
      </c>
      <c r="AW25">
        <f>IF(EXACT($P25, Z$2), $N25, 0)</f>
        <v>0</v>
      </c>
      <c r="AX25">
        <f>IF(EXACT($P25, AA$2), $N25, 0)</f>
        <v>0</v>
      </c>
      <c r="AY25">
        <f>IF(EXACT($P25, AB$2), $N25, 0)</f>
        <v>0</v>
      </c>
      <c r="AZ25">
        <f>IF(EXACT($P25, AC$2), $N25, 0)</f>
        <v>0</v>
      </c>
      <c r="BA25">
        <f>IF(EXACT($P25, AD$2), $N25, 0)</f>
        <v>0</v>
      </c>
      <c r="BB25">
        <f>IF(EXACT($P25, AE$2), $N25, 0)</f>
        <v>0</v>
      </c>
      <c r="BC25">
        <f>IF(EXACT($P25, AF$2), $N25, 0)</f>
        <v>0</v>
      </c>
      <c r="BD25">
        <f>IF(EXACT($P25, AG$2), $N25, 0)</f>
        <v>0</v>
      </c>
    </row>
    <row r="26" spans="1:56" x14ac:dyDescent="0.35">
      <c r="A26" t="str">
        <f>trueraw!B25</f>
        <v>Rudy Gobert</v>
      </c>
      <c r="B26">
        <f>trueraw!G25*$V26*$T26/72</f>
        <v>4.4759722222222216</v>
      </c>
      <c r="C26">
        <f>trueraw!H25*$V26*$T26/72</f>
        <v>-3.6477777777777778</v>
      </c>
      <c r="D26">
        <f>trueraw!I25*$V26*$T26/72</f>
        <v>-1.6284722222222223</v>
      </c>
      <c r="E26">
        <f>trueraw!J25*$V26*$T26/72</f>
        <v>0.33499999999999996</v>
      </c>
      <c r="F26">
        <f>trueraw!K25*$V26*$T26/72</f>
        <v>3.4058333333333333</v>
      </c>
      <c r="G26">
        <f>trueraw!L25*$V26*$T26/72</f>
        <v>-0.51180555555555562</v>
      </c>
      <c r="H26">
        <f>trueraw!M25*$V26*$T26/72</f>
        <v>-0.42805555555555558</v>
      </c>
      <c r="I26">
        <f>trueraw!N25*$V26*$T26/72</f>
        <v>3.5547222222222223</v>
      </c>
      <c r="J26">
        <f>trueraw!O25*$V26*$T26/72</f>
        <v>-0.41875000000000001</v>
      </c>
      <c r="K26">
        <f t="shared" si="0"/>
        <v>8.7844444444444427</v>
      </c>
      <c r="L26">
        <f t="shared" si="1"/>
        <v>5.555416666666666</v>
      </c>
      <c r="M26">
        <f t="shared" si="2"/>
        <v>5.648472222222221</v>
      </c>
      <c r="N26">
        <f t="shared" si="3"/>
        <v>5.1366666666666658</v>
      </c>
      <c r="O26">
        <f t="shared" si="4"/>
        <v>5.1366666666666658</v>
      </c>
      <c r="P26" s="1" t="str">
        <f>VLOOKUP($A26, 'auction in'!$A$2:$B$201, 2, FALSE)</f>
        <v>_______</v>
      </c>
      <c r="Q26" s="3">
        <f>VLOOKUP($A26, 'auction in'!$A$2:$C$201, 3, FALSE)</f>
        <v>35.364223524530622</v>
      </c>
      <c r="R26" t="str">
        <f>trueraw!C25</f>
        <v>C</v>
      </c>
      <c r="S26" t="str">
        <f>trueraw!D25</f>
        <v>UTA</v>
      </c>
      <c r="T26">
        <f>trueraw!E25</f>
        <v>67</v>
      </c>
      <c r="U26">
        <f>trueraw!F25</f>
        <v>34.799999999999997</v>
      </c>
      <c r="V26">
        <v>1</v>
      </c>
      <c r="W26">
        <f>IF(EXACT($P26, W$2), 1, 0)</f>
        <v>1</v>
      </c>
      <c r="X26">
        <f>IF(EXACT($P26, X$2), 1, 0)</f>
        <v>0</v>
      </c>
      <c r="Y26">
        <f>IF(EXACT($P26, Y$2), 1, 0)</f>
        <v>0</v>
      </c>
      <c r="Z26">
        <f>IF(EXACT($P26, Z$2), 1, 0)</f>
        <v>0</v>
      </c>
      <c r="AA26">
        <f>IF(EXACT($P26, AA$2), 1, 0)</f>
        <v>0</v>
      </c>
      <c r="AB26">
        <f>IF(EXACT($P26, AB$2), 1, 0)</f>
        <v>0</v>
      </c>
      <c r="AC26">
        <f>IF(EXACT($P26, AC$2), 1, 0)</f>
        <v>0</v>
      </c>
      <c r="AD26">
        <f>IF(EXACT($P26, AD$2), 1, 0)</f>
        <v>0</v>
      </c>
      <c r="AE26">
        <f>IF(EXACT($P26, AE$2), 1, 0)</f>
        <v>0</v>
      </c>
      <c r="AF26">
        <f>IF(EXACT($P26, AF$2), 1, 0)</f>
        <v>0</v>
      </c>
      <c r="AG26">
        <f>IF(EXACT($P26, AG$2), 1, 0)</f>
        <v>0</v>
      </c>
      <c r="AT26">
        <f>IF(EXACT($P26, W$2), $N26, 0)</f>
        <v>5.1366666666666658</v>
      </c>
      <c r="AU26">
        <f>IF(EXACT($P26, X$2), $N26, 0)</f>
        <v>0</v>
      </c>
      <c r="AV26">
        <f>IF(EXACT($P26, Y$2), $N26, 0)</f>
        <v>0</v>
      </c>
      <c r="AW26">
        <f>IF(EXACT($P26, Z$2), $N26, 0)</f>
        <v>0</v>
      </c>
      <c r="AX26">
        <f>IF(EXACT($P26, AA$2), $N26, 0)</f>
        <v>0</v>
      </c>
      <c r="AY26">
        <f>IF(EXACT($P26, AB$2), $N26, 0)</f>
        <v>0</v>
      </c>
      <c r="AZ26">
        <f>IF(EXACT($P26, AC$2), $N26, 0)</f>
        <v>0</v>
      </c>
      <c r="BA26">
        <f>IF(EXACT($P26, AD$2), $N26, 0)</f>
        <v>0</v>
      </c>
      <c r="BB26">
        <f>IF(EXACT($P26, AE$2), $N26, 0)</f>
        <v>0</v>
      </c>
      <c r="BC26">
        <f>IF(EXACT($P26, AF$2), $N26, 0)</f>
        <v>0</v>
      </c>
      <c r="BD26">
        <f>IF(EXACT($P26, AG$2), $N26, 0)</f>
        <v>0</v>
      </c>
    </row>
    <row r="27" spans="1:56" x14ac:dyDescent="0.35">
      <c r="A27" t="str">
        <f>trueraw!B26</f>
        <v>Khris Middleton</v>
      </c>
      <c r="B27">
        <f>trueraw!G26*$V27*$T27/72</f>
        <v>0.49319444444444449</v>
      </c>
      <c r="C27">
        <f>trueraw!H26*$V27*$T27/72</f>
        <v>2.1216666666666666</v>
      </c>
      <c r="D27">
        <f>trueraw!I26*$V27*$T27/72</f>
        <v>1.0515277777777776</v>
      </c>
      <c r="E27">
        <f>trueraw!J26*$V27*$T27/72</f>
        <v>1.1259722222222222</v>
      </c>
      <c r="F27">
        <f>trueraw!K26*$V27*$T27/72</f>
        <v>0.64208333333333334</v>
      </c>
      <c r="G27">
        <f>trueraw!L26*$V27*$T27/72</f>
        <v>1.0329166666666667</v>
      </c>
      <c r="H27">
        <f>trueraw!M26*$V27*$T27/72</f>
        <v>0.42805555555555558</v>
      </c>
      <c r="I27">
        <f>trueraw!N26*$V27*$T27/72</f>
        <v>-0.97708333333333341</v>
      </c>
      <c r="J27">
        <f>trueraw!O26*$V27*$T27/72</f>
        <v>-0.81888888888888889</v>
      </c>
      <c r="K27">
        <f t="shared" si="0"/>
        <v>2.9777777777777779</v>
      </c>
      <c r="L27">
        <f t="shared" si="1"/>
        <v>5.9183333333333321</v>
      </c>
      <c r="M27">
        <f t="shared" si="2"/>
        <v>4.0665277777777762</v>
      </c>
      <c r="N27">
        <f t="shared" si="3"/>
        <v>5.0994444444444431</v>
      </c>
      <c r="O27">
        <f t="shared" si="4"/>
        <v>5.0994444444444431</v>
      </c>
      <c r="P27" s="1" t="str">
        <f>VLOOKUP($A27, 'auction in'!$A$2:$B$201, 2, FALSE)</f>
        <v>_______</v>
      </c>
      <c r="Q27" s="3">
        <f>VLOOKUP($A27, 'auction in'!$A$2:$C$201, 3, FALSE)</f>
        <v>35.115207412034025</v>
      </c>
      <c r="R27" t="str">
        <f>trueraw!C26</f>
        <v>SF, SG</v>
      </c>
      <c r="S27" t="str">
        <f>trueraw!D26</f>
        <v>MIL</v>
      </c>
      <c r="T27">
        <f>trueraw!E26</f>
        <v>67</v>
      </c>
      <c r="U27">
        <f>trueraw!F26</f>
        <v>31.1</v>
      </c>
      <c r="V27">
        <v>1</v>
      </c>
      <c r="W27">
        <f>IF(EXACT($P27, W$2), 1, 0)</f>
        <v>1</v>
      </c>
      <c r="X27">
        <f>IF(EXACT($P27, X$2), 1, 0)</f>
        <v>0</v>
      </c>
      <c r="Y27">
        <f>IF(EXACT($P27, Y$2), 1, 0)</f>
        <v>0</v>
      </c>
      <c r="Z27">
        <f>IF(EXACT($P27, Z$2), 1, 0)</f>
        <v>0</v>
      </c>
      <c r="AA27">
        <f>IF(EXACT($P27, AA$2), 1, 0)</f>
        <v>0</v>
      </c>
      <c r="AB27">
        <f>IF(EXACT($P27, AB$2), 1, 0)</f>
        <v>0</v>
      </c>
      <c r="AC27">
        <f>IF(EXACT($P27, AC$2), 1, 0)</f>
        <v>0</v>
      </c>
      <c r="AD27">
        <f>IF(EXACT($P27, AD$2), 1, 0)</f>
        <v>0</v>
      </c>
      <c r="AE27">
        <f>IF(EXACT($P27, AE$2), 1, 0)</f>
        <v>0</v>
      </c>
      <c r="AF27">
        <f>IF(EXACT($P27, AF$2), 1, 0)</f>
        <v>0</v>
      </c>
      <c r="AG27">
        <f>IF(EXACT($P27, AG$2), 1, 0)</f>
        <v>0</v>
      </c>
      <c r="AT27">
        <f>IF(EXACT($P27, W$2), $N27, 0)</f>
        <v>5.0994444444444431</v>
      </c>
      <c r="AU27">
        <f>IF(EXACT($P27, X$2), $N27, 0)</f>
        <v>0</v>
      </c>
      <c r="AV27">
        <f>IF(EXACT($P27, Y$2), $N27, 0)</f>
        <v>0</v>
      </c>
      <c r="AW27">
        <f>IF(EXACT($P27, Z$2), $N27, 0)</f>
        <v>0</v>
      </c>
      <c r="AX27">
        <f>IF(EXACT($P27, AA$2), $N27, 0)</f>
        <v>0</v>
      </c>
      <c r="AY27">
        <f>IF(EXACT($P27, AB$2), $N27, 0)</f>
        <v>0</v>
      </c>
      <c r="AZ27">
        <f>IF(EXACT($P27, AC$2), $N27, 0)</f>
        <v>0</v>
      </c>
      <c r="BA27">
        <f>IF(EXACT($P27, AD$2), $N27, 0)</f>
        <v>0</v>
      </c>
      <c r="BB27">
        <f>IF(EXACT($P27, AE$2), $N27, 0)</f>
        <v>0</v>
      </c>
      <c r="BC27">
        <f>IF(EXACT($P27, AF$2), $N27, 0)</f>
        <v>0</v>
      </c>
      <c r="BD27">
        <f>IF(EXACT($P27, AG$2), $N27, 0)</f>
        <v>0</v>
      </c>
    </row>
    <row r="28" spans="1:56" x14ac:dyDescent="0.35">
      <c r="A28" t="str">
        <f>trueraw!B27</f>
        <v>Chris Paul</v>
      </c>
      <c r="B28">
        <f>trueraw!G27*$V28*$T28/72</f>
        <v>0.65236111111111106</v>
      </c>
      <c r="C28">
        <f>trueraw!H27*$V28*$T28/72</f>
        <v>1.4402777777777778</v>
      </c>
      <c r="D28">
        <f>trueraw!I27*$V28*$T28/72</f>
        <v>0.12708333333333333</v>
      </c>
      <c r="E28">
        <f>trueraw!J27*$V28*$T28/72</f>
        <v>0.45750000000000007</v>
      </c>
      <c r="F28">
        <f>trueraw!K27*$V28*$T28/72</f>
        <v>-5.9305555555555563E-2</v>
      </c>
      <c r="G28">
        <f>trueraw!L27*$V28*$T28/72</f>
        <v>1.8638888888888892</v>
      </c>
      <c r="H28">
        <f>trueraw!M27*$V28*$T28/72</f>
        <v>1.1352777777777778</v>
      </c>
      <c r="I28">
        <f>trueraw!N27*$V28*$T28/72</f>
        <v>-0.72013888888888888</v>
      </c>
      <c r="J28">
        <f>trueraw!O27*$V28*$T28/72</f>
        <v>-0.66083333333333327</v>
      </c>
      <c r="K28">
        <f t="shared" si="0"/>
        <v>2.7958333333333334</v>
      </c>
      <c r="L28">
        <f t="shared" si="1"/>
        <v>4.8969444444444443</v>
      </c>
      <c r="M28">
        <f t="shared" si="2"/>
        <v>2.3722222222222222</v>
      </c>
      <c r="N28">
        <f t="shared" si="3"/>
        <v>4.2361111111111107</v>
      </c>
      <c r="O28">
        <f t="shared" si="4"/>
        <v>4.2361111111111107</v>
      </c>
      <c r="P28" s="1" t="str">
        <f>VLOOKUP($A28, 'auction in'!$A$2:$B$201, 2, FALSE)</f>
        <v>_______</v>
      </c>
      <c r="Q28" s="3">
        <f>VLOOKUP($A28, 'auction in'!$A$2:$C$201, 3, FALSE)</f>
        <v>29.339520265471126</v>
      </c>
      <c r="R28" t="str">
        <f>trueraw!C27</f>
        <v>PG</v>
      </c>
      <c r="S28" t="str">
        <f>trueraw!D27</f>
        <v>PHX</v>
      </c>
      <c r="T28">
        <f>trueraw!E27</f>
        <v>61</v>
      </c>
      <c r="U28">
        <f>trueraw!F27</f>
        <v>28.5</v>
      </c>
      <c r="V28">
        <v>1</v>
      </c>
      <c r="W28">
        <f>IF(EXACT($P28, W$2), 1, 0)</f>
        <v>1</v>
      </c>
      <c r="X28">
        <f>IF(EXACT($P28, X$2), 1, 0)</f>
        <v>0</v>
      </c>
      <c r="Y28">
        <f>IF(EXACT($P28, Y$2), 1, 0)</f>
        <v>0</v>
      </c>
      <c r="Z28">
        <f>IF(EXACT($P28, Z$2), 1, 0)</f>
        <v>0</v>
      </c>
      <c r="AA28">
        <f>IF(EXACT($P28, AA$2), 1, 0)</f>
        <v>0</v>
      </c>
      <c r="AB28">
        <f>IF(EXACT($P28, AB$2), 1, 0)</f>
        <v>0</v>
      </c>
      <c r="AC28">
        <f>IF(EXACT($P28, AC$2), 1, 0)</f>
        <v>0</v>
      </c>
      <c r="AD28">
        <f>IF(EXACT($P28, AD$2), 1, 0)</f>
        <v>0</v>
      </c>
      <c r="AE28">
        <f>IF(EXACT($P28, AE$2), 1, 0)</f>
        <v>0</v>
      </c>
      <c r="AF28">
        <f>IF(EXACT($P28, AF$2), 1, 0)</f>
        <v>0</v>
      </c>
      <c r="AG28">
        <f>IF(EXACT($P28, AG$2), 1, 0)</f>
        <v>0</v>
      </c>
      <c r="AT28">
        <f>IF(EXACT($P28, W$2), $N28, 0)</f>
        <v>4.2361111111111107</v>
      </c>
      <c r="AU28">
        <f>IF(EXACT($P28, X$2), $N28, 0)</f>
        <v>0</v>
      </c>
      <c r="AV28">
        <f>IF(EXACT($P28, Y$2), $N28, 0)</f>
        <v>0</v>
      </c>
      <c r="AW28">
        <f>IF(EXACT($P28, Z$2), $N28, 0)</f>
        <v>0</v>
      </c>
      <c r="AX28">
        <f>IF(EXACT($P28, AA$2), $N28, 0)</f>
        <v>0</v>
      </c>
      <c r="AY28">
        <f>IF(EXACT($P28, AB$2), $N28, 0)</f>
        <v>0</v>
      </c>
      <c r="AZ28">
        <f>IF(EXACT($P28, AC$2), $N28, 0)</f>
        <v>0</v>
      </c>
      <c r="BA28">
        <f>IF(EXACT($P28, AD$2), $N28, 0)</f>
        <v>0</v>
      </c>
      <c r="BB28">
        <f>IF(EXACT($P28, AE$2), $N28, 0)</f>
        <v>0</v>
      </c>
      <c r="BC28">
        <f>IF(EXACT($P28, AF$2), $N28, 0)</f>
        <v>0</v>
      </c>
      <c r="BD28">
        <f>IF(EXACT($P28, AG$2), $N28, 0)</f>
        <v>0</v>
      </c>
    </row>
    <row r="29" spans="1:56" x14ac:dyDescent="0.35">
      <c r="A29" t="str">
        <f>trueraw!B28</f>
        <v>Christian Wood</v>
      </c>
      <c r="B29">
        <f>trueraw!G28*$V29*$T29/72</f>
        <v>2.1961111111111111</v>
      </c>
      <c r="C29">
        <f>trueraw!H28*$V29*$T29/72</f>
        <v>-0.60486111111111118</v>
      </c>
      <c r="D29">
        <f>trueraw!I28*$V29*$T29/72</f>
        <v>-0.11166666666666665</v>
      </c>
      <c r="E29">
        <f>trueraw!J28*$V29*$T29/72</f>
        <v>0.85611111111111116</v>
      </c>
      <c r="F29">
        <f>trueraw!K28*$V29*$T29/72</f>
        <v>1.8890277777777778</v>
      </c>
      <c r="G29">
        <f>trueraw!L28*$V29*$T29/72</f>
        <v>-0.49319444444444449</v>
      </c>
      <c r="H29">
        <f>trueraw!M28*$V29*$T29/72</f>
        <v>-0.50249999999999995</v>
      </c>
      <c r="I29">
        <f>trueraw!N28*$V29*$T29/72</f>
        <v>1.7680555555555555</v>
      </c>
      <c r="J29">
        <f>trueraw!O28*$V29*$T29/72</f>
        <v>-0.40013888888888888</v>
      </c>
      <c r="K29">
        <f t="shared" si="0"/>
        <v>5.2018055555555556</v>
      </c>
      <c r="L29">
        <f t="shared" si="1"/>
        <v>4.9970833333333333</v>
      </c>
      <c r="M29">
        <f t="shared" si="2"/>
        <v>5.0901388888888892</v>
      </c>
      <c r="N29">
        <f t="shared" si="3"/>
        <v>4.5969444444444445</v>
      </c>
      <c r="O29">
        <f t="shared" si="4"/>
        <v>4.5969444444444445</v>
      </c>
      <c r="P29" s="1" t="str">
        <f>VLOOKUP($A29, 'auction in'!$A$2:$B$201, 2, FALSE)</f>
        <v>_______</v>
      </c>
      <c r="Q29" s="3">
        <f>VLOOKUP($A29, 'auction in'!$A$2:$C$201, 3, FALSE)</f>
        <v>31.753489893329952</v>
      </c>
      <c r="R29" t="str">
        <f>trueraw!C28</f>
        <v>C, PF</v>
      </c>
      <c r="S29" t="str">
        <f>trueraw!D28</f>
        <v>HOU</v>
      </c>
      <c r="T29">
        <f>trueraw!E28</f>
        <v>67</v>
      </c>
      <c r="U29">
        <f>trueraw!F28</f>
        <v>31.4</v>
      </c>
      <c r="V29">
        <v>1</v>
      </c>
      <c r="W29">
        <f>IF(EXACT($P29, W$2), 1, 0)</f>
        <v>1</v>
      </c>
      <c r="X29">
        <f>IF(EXACT($P29, X$2), 1, 0)</f>
        <v>0</v>
      </c>
      <c r="Y29">
        <f>IF(EXACT($P29, Y$2), 1, 0)</f>
        <v>0</v>
      </c>
      <c r="Z29">
        <f>IF(EXACT($P29, Z$2), 1, 0)</f>
        <v>0</v>
      </c>
      <c r="AA29">
        <f>IF(EXACT($P29, AA$2), 1, 0)</f>
        <v>0</v>
      </c>
      <c r="AB29">
        <f>IF(EXACT($P29, AB$2), 1, 0)</f>
        <v>0</v>
      </c>
      <c r="AC29">
        <f>IF(EXACT($P29, AC$2), 1, 0)</f>
        <v>0</v>
      </c>
      <c r="AD29">
        <f>IF(EXACT($P29, AD$2), 1, 0)</f>
        <v>0</v>
      </c>
      <c r="AE29">
        <f>IF(EXACT($P29, AE$2), 1, 0)</f>
        <v>0</v>
      </c>
      <c r="AF29">
        <f>IF(EXACT($P29, AF$2), 1, 0)</f>
        <v>0</v>
      </c>
      <c r="AG29">
        <f>IF(EXACT($P29, AG$2), 1, 0)</f>
        <v>0</v>
      </c>
      <c r="AT29">
        <f>IF(EXACT($P29, W$2), $N29, 0)</f>
        <v>4.5969444444444445</v>
      </c>
      <c r="AU29">
        <f>IF(EXACT($P29, X$2), $N29, 0)</f>
        <v>0</v>
      </c>
      <c r="AV29">
        <f>IF(EXACT($P29, Y$2), $N29, 0)</f>
        <v>0</v>
      </c>
      <c r="AW29">
        <f>IF(EXACT($P29, Z$2), $N29, 0)</f>
        <v>0</v>
      </c>
      <c r="AX29">
        <f>IF(EXACT($P29, AA$2), $N29, 0)</f>
        <v>0</v>
      </c>
      <c r="AY29">
        <f>IF(EXACT($P29, AB$2), $N29, 0)</f>
        <v>0</v>
      </c>
      <c r="AZ29">
        <f>IF(EXACT($P29, AC$2), $N29, 0)</f>
        <v>0</v>
      </c>
      <c r="BA29">
        <f>IF(EXACT($P29, AD$2), $N29, 0)</f>
        <v>0</v>
      </c>
      <c r="BB29">
        <f>IF(EXACT($P29, AE$2), $N29, 0)</f>
        <v>0</v>
      </c>
      <c r="BC29">
        <f>IF(EXACT($P29, AF$2), $N29, 0)</f>
        <v>0</v>
      </c>
      <c r="BD29">
        <f>IF(EXACT($P29, AG$2), $N29, 0)</f>
        <v>0</v>
      </c>
    </row>
    <row r="30" spans="1:56" x14ac:dyDescent="0.35">
      <c r="A30" t="str">
        <f>trueraw!B29</f>
        <v>Fred VanVleet</v>
      </c>
      <c r="B30">
        <f>trueraw!G29*$V30*$T30/72</f>
        <v>-1.5540277777777778</v>
      </c>
      <c r="C30">
        <f>trueraw!H29*$V30*$T30/72</f>
        <v>1.0515277777777776</v>
      </c>
      <c r="D30">
        <f>trueraw!I29*$V30*$T30/72</f>
        <v>1.3679166666666667</v>
      </c>
      <c r="E30">
        <f>trueraw!J29*$V30*$T30/72</f>
        <v>0.75375000000000003</v>
      </c>
      <c r="F30">
        <f>trueraw!K29*$V30*$T30/72</f>
        <v>-0.36291666666666672</v>
      </c>
      <c r="G30">
        <f>trueraw!L29*$V30*$T30/72</f>
        <v>2.2705555555555552</v>
      </c>
      <c r="H30">
        <f>trueraw!M29*$V30*$T30/72</f>
        <v>2.2054166666666668</v>
      </c>
      <c r="I30">
        <f>trueraw!N29*$V30*$T30/72</f>
        <v>-0.49319444444444449</v>
      </c>
      <c r="J30">
        <f>trueraw!O29*$V30*$T30/72</f>
        <v>-0.80027777777777775</v>
      </c>
      <c r="K30">
        <f t="shared" si="0"/>
        <v>3.3872222222222224</v>
      </c>
      <c r="L30">
        <f t="shared" si="1"/>
        <v>5.2390277777777765</v>
      </c>
      <c r="M30">
        <f t="shared" si="2"/>
        <v>2.1681944444444445</v>
      </c>
      <c r="N30">
        <f t="shared" si="3"/>
        <v>4.4387499999999989</v>
      </c>
      <c r="O30">
        <f t="shared" si="4"/>
        <v>4.4387499999999989</v>
      </c>
      <c r="P30" s="1" t="str">
        <f>VLOOKUP($A30, 'auction in'!$A$2:$B$201, 2, FALSE)</f>
        <v>_______</v>
      </c>
      <c r="Q30" s="3">
        <f>VLOOKUP($A30, 'auction in'!$A$2:$C$201, 3, FALSE)</f>
        <v>30.695171415219395</v>
      </c>
      <c r="R30" t="str">
        <f>trueraw!C29</f>
        <v>SG, PG</v>
      </c>
      <c r="S30" t="str">
        <f>trueraw!D29</f>
        <v>TOR</v>
      </c>
      <c r="T30">
        <f>trueraw!E29</f>
        <v>67</v>
      </c>
      <c r="U30">
        <f>trueraw!F29</f>
        <v>35.6</v>
      </c>
      <c r="V30">
        <v>1</v>
      </c>
      <c r="W30">
        <f>IF(EXACT($P30, W$2), 1, 0)</f>
        <v>1</v>
      </c>
      <c r="X30">
        <f>IF(EXACT($P30, X$2), 1, 0)</f>
        <v>0</v>
      </c>
      <c r="Y30">
        <f>IF(EXACT($P30, Y$2), 1, 0)</f>
        <v>0</v>
      </c>
      <c r="Z30">
        <f>IF(EXACT($P30, Z$2), 1, 0)</f>
        <v>0</v>
      </c>
      <c r="AA30">
        <f>IF(EXACT($P30, AA$2), 1, 0)</f>
        <v>0</v>
      </c>
      <c r="AB30">
        <f>IF(EXACT($P30, AB$2), 1, 0)</f>
        <v>0</v>
      </c>
      <c r="AC30">
        <f>IF(EXACT($P30, AC$2), 1, 0)</f>
        <v>0</v>
      </c>
      <c r="AD30">
        <f>IF(EXACT($P30, AD$2), 1, 0)</f>
        <v>0</v>
      </c>
      <c r="AE30">
        <f>IF(EXACT($P30, AE$2), 1, 0)</f>
        <v>0</v>
      </c>
      <c r="AF30">
        <f>IF(EXACT($P30, AF$2), 1, 0)</f>
        <v>0</v>
      </c>
      <c r="AG30">
        <f>IF(EXACT($P30, AG$2), 1, 0)</f>
        <v>0</v>
      </c>
      <c r="AT30">
        <f>IF(EXACT($P30, W$2), $N30, 0)</f>
        <v>4.4387499999999989</v>
      </c>
      <c r="AU30">
        <f>IF(EXACT($P30, X$2), $N30, 0)</f>
        <v>0</v>
      </c>
      <c r="AV30">
        <f>IF(EXACT($P30, Y$2), $N30, 0)</f>
        <v>0</v>
      </c>
      <c r="AW30">
        <f>IF(EXACT($P30, Z$2), $N30, 0)</f>
        <v>0</v>
      </c>
      <c r="AX30">
        <f>IF(EXACT($P30, AA$2), $N30, 0)</f>
        <v>0</v>
      </c>
      <c r="AY30">
        <f>IF(EXACT($P30, AB$2), $N30, 0)</f>
        <v>0</v>
      </c>
      <c r="AZ30">
        <f>IF(EXACT($P30, AC$2), $N30, 0)</f>
        <v>0</v>
      </c>
      <c r="BA30">
        <f>IF(EXACT($P30, AD$2), $N30, 0)</f>
        <v>0</v>
      </c>
      <c r="BB30">
        <f>IF(EXACT($P30, AE$2), $N30, 0)</f>
        <v>0</v>
      </c>
      <c r="BC30">
        <f>IF(EXACT($P30, AF$2), $N30, 0)</f>
        <v>0</v>
      </c>
      <c r="BD30">
        <f>IF(EXACT($P30, AG$2), $N30, 0)</f>
        <v>0</v>
      </c>
    </row>
    <row r="31" spans="1:56" x14ac:dyDescent="0.35">
      <c r="A31" t="str">
        <f>trueraw!B30</f>
        <v>Shai Gilgeous-Alexander</v>
      </c>
      <c r="B31">
        <f>trueraw!G30*$V31*$T31/72</f>
        <v>0.16055555555555556</v>
      </c>
      <c r="C31">
        <f>trueraw!H30*$V31*$T31/72</f>
        <v>0.75555555555555565</v>
      </c>
      <c r="D31">
        <f>trueraw!I30*$V31*$T31/72</f>
        <v>6.611111111111112E-2</v>
      </c>
      <c r="E31">
        <f>trueraw!J30*$V31*$T31/72</f>
        <v>1.2088888888888889</v>
      </c>
      <c r="F31">
        <f>trueraw!K30*$V31*$T31/72</f>
        <v>0.5855555555555555</v>
      </c>
      <c r="G31">
        <f>trueraw!L30*$V31*$T31/72</f>
        <v>1.2372222222222222</v>
      </c>
      <c r="H31">
        <f>trueraw!M30*$V31*$T31/72</f>
        <v>0.97277777777777785</v>
      </c>
      <c r="I31">
        <f>trueraw!N30*$V31*$T31/72</f>
        <v>0.48166666666666669</v>
      </c>
      <c r="J31">
        <f>trueraw!O30*$V31*$T31/72</f>
        <v>-0.95388888888888901</v>
      </c>
      <c r="K31">
        <f t="shared" si="0"/>
        <v>3.7588888888888894</v>
      </c>
      <c r="L31">
        <f t="shared" si="1"/>
        <v>5.4683333333333337</v>
      </c>
      <c r="M31">
        <f t="shared" si="2"/>
        <v>3.277222222222222</v>
      </c>
      <c r="N31">
        <f t="shared" si="3"/>
        <v>4.5144444444444449</v>
      </c>
      <c r="O31">
        <f t="shared" si="4"/>
        <v>4.5144444444444449</v>
      </c>
      <c r="P31" s="1" t="str">
        <f>VLOOKUP($A31, 'auction in'!$A$2:$B$201, 2, FALSE)</f>
        <v>_______</v>
      </c>
      <c r="Q31" s="3">
        <f>VLOOKUP($A31, 'auction in'!$A$2:$C$201, 3, FALSE)</f>
        <v>31.201566121602415</v>
      </c>
      <c r="R31" t="str">
        <f>trueraw!C30</f>
        <v>SG, PG</v>
      </c>
      <c r="S31" t="str">
        <f>trueraw!D30</f>
        <v>OKL</v>
      </c>
      <c r="T31">
        <f>trueraw!E30</f>
        <v>68</v>
      </c>
      <c r="U31">
        <f>trueraw!F30</f>
        <v>34.9</v>
      </c>
      <c r="V31">
        <v>1</v>
      </c>
      <c r="W31">
        <f>IF(EXACT($P31, W$2), 1, 0)</f>
        <v>1</v>
      </c>
      <c r="X31">
        <f>IF(EXACT($P31, X$2), 1, 0)</f>
        <v>0</v>
      </c>
      <c r="Y31">
        <f>IF(EXACT($P31, Y$2), 1, 0)</f>
        <v>0</v>
      </c>
      <c r="Z31">
        <f>IF(EXACT($P31, Z$2), 1, 0)</f>
        <v>0</v>
      </c>
      <c r="AA31">
        <f>IF(EXACT($P31, AA$2), 1, 0)</f>
        <v>0</v>
      </c>
      <c r="AB31">
        <f>IF(EXACT($P31, AB$2), 1, 0)</f>
        <v>0</v>
      </c>
      <c r="AC31">
        <f>IF(EXACT($P31, AC$2), 1, 0)</f>
        <v>0</v>
      </c>
      <c r="AD31">
        <f>IF(EXACT($P31, AD$2), 1, 0)</f>
        <v>0</v>
      </c>
      <c r="AE31">
        <f>IF(EXACT($P31, AE$2), 1, 0)</f>
        <v>0</v>
      </c>
      <c r="AF31">
        <f>IF(EXACT($P31, AF$2), 1, 0)</f>
        <v>0</v>
      </c>
      <c r="AG31">
        <f>IF(EXACT($P31, AG$2), 1, 0)</f>
        <v>0</v>
      </c>
      <c r="AT31">
        <f>IF(EXACT($P31, W$2), $N31, 0)</f>
        <v>4.5144444444444449</v>
      </c>
      <c r="AU31">
        <f>IF(EXACT($P31, X$2), $N31, 0)</f>
        <v>0</v>
      </c>
      <c r="AV31">
        <f>IF(EXACT($P31, Y$2), $N31, 0)</f>
        <v>0</v>
      </c>
      <c r="AW31">
        <f>IF(EXACT($P31, Z$2), $N31, 0)</f>
        <v>0</v>
      </c>
      <c r="AX31">
        <f>IF(EXACT($P31, AA$2), $N31, 0)</f>
        <v>0</v>
      </c>
      <c r="AY31">
        <f>IF(EXACT($P31, AB$2), $N31, 0)</f>
        <v>0</v>
      </c>
      <c r="AZ31">
        <f>IF(EXACT($P31, AC$2), $N31, 0)</f>
        <v>0</v>
      </c>
      <c r="BA31">
        <f>IF(EXACT($P31, AD$2), $N31, 0)</f>
        <v>0</v>
      </c>
      <c r="BB31">
        <f>IF(EXACT($P31, AE$2), $N31, 0)</f>
        <v>0</v>
      </c>
      <c r="BC31">
        <f>IF(EXACT($P31, AF$2), $N31, 0)</f>
        <v>0</v>
      </c>
      <c r="BD31">
        <f>IF(EXACT($P31, AG$2), $N31, 0)</f>
        <v>0</v>
      </c>
    </row>
    <row r="32" spans="1:56" x14ac:dyDescent="0.35">
      <c r="A32" t="str">
        <f>trueraw!B31</f>
        <v>Brook Lopez</v>
      </c>
      <c r="B32">
        <f>trueraw!G31*$V32*$T32/72</f>
        <v>-0.55722222222222217</v>
      </c>
      <c r="C32">
        <f>trueraw!H31*$V32*$T32/72</f>
        <v>0.87833333333333341</v>
      </c>
      <c r="D32">
        <f>trueraw!I31*$V32*$T32/72</f>
        <v>0.26444444444444448</v>
      </c>
      <c r="E32">
        <f>trueraw!J31*$V32*$T32/72</f>
        <v>-4.7222222222222228E-2</v>
      </c>
      <c r="F32">
        <f>trueraw!K31*$V32*$T32/72</f>
        <v>-4.7222222222222228E-2</v>
      </c>
      <c r="G32">
        <f>trueraw!L31*$V32*$T32/72</f>
        <v>-0.49111111111111111</v>
      </c>
      <c r="H32">
        <f>trueraw!M31*$V32*$T32/72</f>
        <v>-0.39666666666666667</v>
      </c>
      <c r="I32">
        <f>trueraw!N31*$V32*$T32/72</f>
        <v>4.25</v>
      </c>
      <c r="J32">
        <f>trueraw!O31*$V32*$T32/72</f>
        <v>0.56666666666666665</v>
      </c>
      <c r="K32">
        <f t="shared" si="0"/>
        <v>3.541666666666667</v>
      </c>
      <c r="L32">
        <f t="shared" si="1"/>
        <v>3.8533333333333335</v>
      </c>
      <c r="M32">
        <f t="shared" si="2"/>
        <v>4.9111111111111114</v>
      </c>
      <c r="N32">
        <f t="shared" si="3"/>
        <v>4.42</v>
      </c>
      <c r="O32">
        <f t="shared" si="4"/>
        <v>4.42</v>
      </c>
      <c r="P32" s="1" t="str">
        <f>VLOOKUP($A32, 'auction in'!$A$2:$B$201, 2, FALSE)</f>
        <v>_______</v>
      </c>
      <c r="Q32" s="3">
        <f>VLOOKUP($A32, 'auction in'!$A$2:$C$201, 3, FALSE)</f>
        <v>30.569734194372234</v>
      </c>
      <c r="R32" t="str">
        <f>trueraw!C31</f>
        <v>C</v>
      </c>
      <c r="S32" t="str">
        <f>trueraw!D31</f>
        <v>MIL</v>
      </c>
      <c r="T32">
        <f>trueraw!E31</f>
        <v>68</v>
      </c>
      <c r="U32">
        <f>trueraw!F31</f>
        <v>27.7</v>
      </c>
      <c r="V32">
        <v>1</v>
      </c>
      <c r="W32">
        <f>IF(EXACT($P32, W$2), 1, 0)</f>
        <v>1</v>
      </c>
      <c r="X32">
        <f>IF(EXACT($P32, X$2), 1, 0)</f>
        <v>0</v>
      </c>
      <c r="Y32">
        <f>IF(EXACT($P32, Y$2), 1, 0)</f>
        <v>0</v>
      </c>
      <c r="Z32">
        <f>IF(EXACT($P32, Z$2), 1, 0)</f>
        <v>0</v>
      </c>
      <c r="AA32">
        <f>IF(EXACT($P32, AA$2), 1, 0)</f>
        <v>0</v>
      </c>
      <c r="AB32">
        <f>IF(EXACT($P32, AB$2), 1, 0)</f>
        <v>0</v>
      </c>
      <c r="AC32">
        <f>IF(EXACT($P32, AC$2), 1, 0)</f>
        <v>0</v>
      </c>
      <c r="AD32">
        <f>IF(EXACT($P32, AD$2), 1, 0)</f>
        <v>0</v>
      </c>
      <c r="AE32">
        <f>IF(EXACT($P32, AE$2), 1, 0)</f>
        <v>0</v>
      </c>
      <c r="AF32">
        <f>IF(EXACT($P32, AF$2), 1, 0)</f>
        <v>0</v>
      </c>
      <c r="AG32">
        <f>IF(EXACT($P32, AG$2), 1, 0)</f>
        <v>0</v>
      </c>
      <c r="AT32">
        <f>IF(EXACT($P32, W$2), $N32, 0)</f>
        <v>4.42</v>
      </c>
      <c r="AU32">
        <f>IF(EXACT($P32, X$2), $N32, 0)</f>
        <v>0</v>
      </c>
      <c r="AV32">
        <f>IF(EXACT($P32, Y$2), $N32, 0)</f>
        <v>0</v>
      </c>
      <c r="AW32">
        <f>IF(EXACT($P32, Z$2), $N32, 0)</f>
        <v>0</v>
      </c>
      <c r="AX32">
        <f>IF(EXACT($P32, AA$2), $N32, 0)</f>
        <v>0</v>
      </c>
      <c r="AY32">
        <f>IF(EXACT($P32, AB$2), $N32, 0)</f>
        <v>0</v>
      </c>
      <c r="AZ32">
        <f>IF(EXACT($P32, AC$2), $N32, 0)</f>
        <v>0</v>
      </c>
      <c r="BA32">
        <f>IF(EXACT($P32, AD$2), $N32, 0)</f>
        <v>0</v>
      </c>
      <c r="BB32">
        <f>IF(EXACT($P32, AE$2), $N32, 0)</f>
        <v>0</v>
      </c>
      <c r="BC32">
        <f>IF(EXACT($P32, AF$2), $N32, 0)</f>
        <v>0</v>
      </c>
      <c r="BD32">
        <f>IF(EXACT($P32, AG$2), $N32, 0)</f>
        <v>0</v>
      </c>
    </row>
    <row r="33" spans="1:56" x14ac:dyDescent="0.35">
      <c r="A33" t="str">
        <f>trueraw!B32</f>
        <v>Kevin Durant</v>
      </c>
      <c r="B33">
        <f>trueraw!G32*$V33*$T33/72</f>
        <v>0.65444444444444438</v>
      </c>
      <c r="C33">
        <f>trueraw!H32*$V33*$T33/72</f>
        <v>2.144166666666667</v>
      </c>
      <c r="D33">
        <f>trueraw!I32*$V33*$T33/72</f>
        <v>0.67166666666666663</v>
      </c>
      <c r="E33">
        <f>trueraw!J32*$V33*$T33/72</f>
        <v>1.5069444444444444</v>
      </c>
      <c r="F33">
        <f>trueraw!K32*$V33*$T33/72</f>
        <v>0.38750000000000001</v>
      </c>
      <c r="G33">
        <f>trueraw!L32*$V33*$T33/72</f>
        <v>0.74055555555555552</v>
      </c>
      <c r="H33">
        <f>trueraw!M32*$V33*$T33/72</f>
        <v>-0.46500000000000008</v>
      </c>
      <c r="I33">
        <f>trueraw!N32*$V33*$T33/72</f>
        <v>0.24972222222222223</v>
      </c>
      <c r="J33">
        <f>trueraw!O32*$V33*$T33/72</f>
        <v>-1.9202777777777778</v>
      </c>
      <c r="K33">
        <f t="shared" si="0"/>
        <v>1.8255555555555556</v>
      </c>
      <c r="L33">
        <f t="shared" si="1"/>
        <v>5.8900000000000015</v>
      </c>
      <c r="M33">
        <f t="shared" si="2"/>
        <v>3.2291666666666679</v>
      </c>
      <c r="N33">
        <f t="shared" si="3"/>
        <v>3.9697222222222237</v>
      </c>
      <c r="O33">
        <f t="shared" si="4"/>
        <v>3.9697222222222237</v>
      </c>
      <c r="P33" s="1" t="str">
        <f>VLOOKUP($A33, 'auction in'!$A$2:$B$201, 2, FALSE)</f>
        <v>_______</v>
      </c>
      <c r="Q33" s="3">
        <f>VLOOKUP($A33, 'auction in'!$A$2:$C$201, 3, FALSE)</f>
        <v>27.557382564842495</v>
      </c>
      <c r="R33" t="str">
        <f>trueraw!C32</f>
        <v>SF, PF</v>
      </c>
      <c r="S33" t="str">
        <f>trueraw!D32</f>
        <v>BRO</v>
      </c>
      <c r="T33">
        <f>trueraw!E32</f>
        <v>62</v>
      </c>
      <c r="U33">
        <f>trueraw!F32</f>
        <v>30.6</v>
      </c>
      <c r="V33">
        <v>1</v>
      </c>
      <c r="W33">
        <f>IF(EXACT($P33, W$2), 1, 0)</f>
        <v>1</v>
      </c>
      <c r="X33">
        <f>IF(EXACT($P33, X$2), 1, 0)</f>
        <v>0</v>
      </c>
      <c r="Y33">
        <f>IF(EXACT($P33, Y$2), 1, 0)</f>
        <v>0</v>
      </c>
      <c r="Z33">
        <f>IF(EXACT($P33, Z$2), 1, 0)</f>
        <v>0</v>
      </c>
      <c r="AA33">
        <f>IF(EXACT($P33, AA$2), 1, 0)</f>
        <v>0</v>
      </c>
      <c r="AB33">
        <f>IF(EXACT($P33, AB$2), 1, 0)</f>
        <v>0</v>
      </c>
      <c r="AC33">
        <f>IF(EXACT($P33, AC$2), 1, 0)</f>
        <v>0</v>
      </c>
      <c r="AD33">
        <f>IF(EXACT($P33, AD$2), 1, 0)</f>
        <v>0</v>
      </c>
      <c r="AE33">
        <f>IF(EXACT($P33, AE$2), 1, 0)</f>
        <v>0</v>
      </c>
      <c r="AF33">
        <f>IF(EXACT($P33, AF$2), 1, 0)</f>
        <v>0</v>
      </c>
      <c r="AG33">
        <f>IF(EXACT($P33, AG$2), 1, 0)</f>
        <v>0</v>
      </c>
      <c r="AT33">
        <f>IF(EXACT($P33, W$2), $N33, 0)</f>
        <v>3.9697222222222237</v>
      </c>
      <c r="AU33">
        <f>IF(EXACT($P33, X$2), $N33, 0)</f>
        <v>0</v>
      </c>
      <c r="AV33">
        <f>IF(EXACT($P33, Y$2), $N33, 0)</f>
        <v>0</v>
      </c>
      <c r="AW33">
        <f>IF(EXACT($P33, Z$2), $N33, 0)</f>
        <v>0</v>
      </c>
      <c r="AX33">
        <f>IF(EXACT($P33, AA$2), $N33, 0)</f>
        <v>0</v>
      </c>
      <c r="AY33">
        <f>IF(EXACT($P33, AB$2), $N33, 0)</f>
        <v>0</v>
      </c>
      <c r="AZ33">
        <f>IF(EXACT($P33, AC$2), $N33, 0)</f>
        <v>0</v>
      </c>
      <c r="BA33">
        <f>IF(EXACT($P33, AD$2), $N33, 0)</f>
        <v>0</v>
      </c>
      <c r="BB33">
        <f>IF(EXACT($P33, AE$2), $N33, 0)</f>
        <v>0</v>
      </c>
      <c r="BC33">
        <f>IF(EXACT($P33, AF$2), $N33, 0)</f>
        <v>0</v>
      </c>
      <c r="BD33">
        <f>IF(EXACT($P33, AG$2), $N33, 0)</f>
        <v>0</v>
      </c>
    </row>
    <row r="34" spans="1:56" x14ac:dyDescent="0.35">
      <c r="A34" t="str">
        <f>trueraw!B33</f>
        <v>Bradley Beal</v>
      </c>
      <c r="B34">
        <f>trueraw!G33*$V34*$T34/72</f>
        <v>-0.49166666666666664</v>
      </c>
      <c r="C34">
        <f>trueraw!H33*$V34*$T34/72</f>
        <v>1.8833333333333333</v>
      </c>
      <c r="D34">
        <f>trueraw!I33*$V34*$T34/72</f>
        <v>1.2666666666666666</v>
      </c>
      <c r="E34">
        <f>trueraw!J33*$V34*$T34/72</f>
        <v>1.7749999999999999</v>
      </c>
      <c r="F34">
        <f>trueraw!K33*$V34*$T34/72</f>
        <v>-0.36666666666666664</v>
      </c>
      <c r="G34">
        <f>trueraw!L33*$V34*$T34/72</f>
        <v>1.1666666666666667</v>
      </c>
      <c r="H34">
        <f>trueraw!M33*$V34*$T34/72</f>
        <v>0.46666666666666667</v>
      </c>
      <c r="I34">
        <f>trueraw!N33*$V34*$T34/72</f>
        <v>-0.3</v>
      </c>
      <c r="J34">
        <f>trueraw!O33*$V34*$T34/72</f>
        <v>-1.65</v>
      </c>
      <c r="K34">
        <f t="shared" si="0"/>
        <v>1.8666666666666671</v>
      </c>
      <c r="L34">
        <f t="shared" si="1"/>
        <v>5.4000000000000012</v>
      </c>
      <c r="M34">
        <f t="shared" si="2"/>
        <v>2.5833333333333339</v>
      </c>
      <c r="N34">
        <f t="shared" si="3"/>
        <v>3.7500000000000013</v>
      </c>
      <c r="O34">
        <f t="shared" si="4"/>
        <v>3.7500000000000013</v>
      </c>
      <c r="P34" s="1" t="str">
        <f>VLOOKUP($A34, 'auction in'!$A$2:$B$201, 2, FALSE)</f>
        <v>_______</v>
      </c>
      <c r="Q34" s="3">
        <f>VLOOKUP($A34, 'auction in'!$A$2:$C$201, 3, FALSE)</f>
        <v>26.087444169433468</v>
      </c>
      <c r="R34" t="str">
        <f>trueraw!C33</f>
        <v>SG</v>
      </c>
      <c r="S34" t="str">
        <f>trueraw!D33</f>
        <v>WAS</v>
      </c>
      <c r="T34">
        <f>trueraw!E33</f>
        <v>60</v>
      </c>
      <c r="U34">
        <f>trueraw!F33</f>
        <v>35</v>
      </c>
      <c r="V34">
        <v>1</v>
      </c>
      <c r="W34">
        <f>IF(EXACT($P34, W$2), 1, 0)</f>
        <v>1</v>
      </c>
      <c r="X34">
        <f>IF(EXACT($P34, X$2), 1, 0)</f>
        <v>0</v>
      </c>
      <c r="Y34">
        <f>IF(EXACT($P34, Y$2), 1, 0)</f>
        <v>0</v>
      </c>
      <c r="Z34">
        <f>IF(EXACT($P34, Z$2), 1, 0)</f>
        <v>0</v>
      </c>
      <c r="AA34">
        <f>IF(EXACT($P34, AA$2), 1, 0)</f>
        <v>0</v>
      </c>
      <c r="AB34">
        <f>IF(EXACT($P34, AB$2), 1, 0)</f>
        <v>0</v>
      </c>
      <c r="AC34">
        <f>IF(EXACT($P34, AC$2), 1, 0)</f>
        <v>0</v>
      </c>
      <c r="AD34">
        <f>IF(EXACT($P34, AD$2), 1, 0)</f>
        <v>0</v>
      </c>
      <c r="AE34">
        <f>IF(EXACT($P34, AE$2), 1, 0)</f>
        <v>0</v>
      </c>
      <c r="AF34">
        <f>IF(EXACT($P34, AF$2), 1, 0)</f>
        <v>0</v>
      </c>
      <c r="AG34">
        <f>IF(EXACT($P34, AG$2), 1, 0)</f>
        <v>0</v>
      </c>
      <c r="AT34">
        <f>IF(EXACT($P34, W$2), $N34, 0)</f>
        <v>3.7500000000000013</v>
      </c>
      <c r="AU34">
        <f>IF(EXACT($P34, X$2), $N34, 0)</f>
        <v>0</v>
      </c>
      <c r="AV34">
        <f>IF(EXACT($P34, Y$2), $N34, 0)</f>
        <v>0</v>
      </c>
      <c r="AW34">
        <f>IF(EXACT($P34, Z$2), $N34, 0)</f>
        <v>0</v>
      </c>
      <c r="AX34">
        <f>IF(EXACT($P34, AA$2), $N34, 0)</f>
        <v>0</v>
      </c>
      <c r="AY34">
        <f>IF(EXACT($P34, AB$2), $N34, 0)</f>
        <v>0</v>
      </c>
      <c r="AZ34">
        <f>IF(EXACT($P34, AC$2), $N34, 0)</f>
        <v>0</v>
      </c>
      <c r="BA34">
        <f>IF(EXACT($P34, AD$2), $N34, 0)</f>
        <v>0</v>
      </c>
      <c r="BB34">
        <f>IF(EXACT($P34, AE$2), $N34, 0)</f>
        <v>0</v>
      </c>
      <c r="BC34">
        <f>IF(EXACT($P34, AF$2), $N34, 0)</f>
        <v>0</v>
      </c>
      <c r="BD34">
        <f>IF(EXACT($P34, AG$2), $N34, 0)</f>
        <v>0</v>
      </c>
    </row>
    <row r="35" spans="1:56" x14ac:dyDescent="0.35">
      <c r="A35" t="str">
        <f>trueraw!B34</f>
        <v>Kyle Lowry</v>
      </c>
      <c r="B35">
        <f>trueraw!G34*$V35*$T35/72</f>
        <v>-1.2333333333333334</v>
      </c>
      <c r="C35">
        <f>trueraw!H34*$V35*$T35/72</f>
        <v>1.6166666666666665</v>
      </c>
      <c r="D35">
        <f>trueraw!I34*$V35*$T35/72</f>
        <v>1.0750000000000002</v>
      </c>
      <c r="E35">
        <f>trueraw!J34*$V35*$T35/72</f>
        <v>0.66666666666666663</v>
      </c>
      <c r="F35">
        <f>trueraw!K34*$V35*$T35/72</f>
        <v>-5.8333333333333334E-2</v>
      </c>
      <c r="G35">
        <f>trueraw!L34*$V35*$T35/72</f>
        <v>2.2000000000000002</v>
      </c>
      <c r="H35">
        <f>trueraw!M34*$V35*$T35/72</f>
        <v>1.0833333333333333</v>
      </c>
      <c r="I35">
        <f>trueraw!N34*$V35*$T35/72</f>
        <v>-0.3</v>
      </c>
      <c r="J35">
        <f>trueraw!O34*$V35*$T35/72</f>
        <v>-1.35</v>
      </c>
      <c r="K35">
        <f t="shared" si="0"/>
        <v>2.0833333333333335</v>
      </c>
      <c r="L35">
        <f t="shared" si="1"/>
        <v>5.0500000000000007</v>
      </c>
      <c r="M35">
        <f t="shared" si="2"/>
        <v>1.5</v>
      </c>
      <c r="N35">
        <f t="shared" si="3"/>
        <v>3.7000000000000006</v>
      </c>
      <c r="O35">
        <f t="shared" si="4"/>
        <v>3.7000000000000006</v>
      </c>
      <c r="P35" s="1" t="str">
        <f>VLOOKUP($A35, 'auction in'!$A$2:$B$201, 2, FALSE)</f>
        <v>_______</v>
      </c>
      <c r="Q35" s="3">
        <f>VLOOKUP($A35, 'auction in'!$A$2:$C$201, 3, FALSE)</f>
        <v>25.752944913841016</v>
      </c>
      <c r="R35" t="str">
        <f>trueraw!C34</f>
        <v>PG</v>
      </c>
      <c r="S35" t="str">
        <f>trueraw!D34</f>
        <v>TOR</v>
      </c>
      <c r="T35">
        <f>trueraw!E34</f>
        <v>60</v>
      </c>
      <c r="U35">
        <f>trueraw!F34</f>
        <v>33.9</v>
      </c>
      <c r="V35">
        <v>1</v>
      </c>
      <c r="W35">
        <f>IF(EXACT($P35, W$2), 1, 0)</f>
        <v>1</v>
      </c>
      <c r="X35">
        <f>IF(EXACT($P35, X$2), 1, 0)</f>
        <v>0</v>
      </c>
      <c r="Y35">
        <f>IF(EXACT($P35, Y$2), 1, 0)</f>
        <v>0</v>
      </c>
      <c r="Z35">
        <f>IF(EXACT($P35, Z$2), 1, 0)</f>
        <v>0</v>
      </c>
      <c r="AA35">
        <f>IF(EXACT($P35, AA$2), 1, 0)</f>
        <v>0</v>
      </c>
      <c r="AB35">
        <f>IF(EXACT($P35, AB$2), 1, 0)</f>
        <v>0</v>
      </c>
      <c r="AC35">
        <f>IF(EXACT($P35, AC$2), 1, 0)</f>
        <v>0</v>
      </c>
      <c r="AD35">
        <f>IF(EXACT($P35, AD$2), 1, 0)</f>
        <v>0</v>
      </c>
      <c r="AE35">
        <f>IF(EXACT($P35, AE$2), 1, 0)</f>
        <v>0</v>
      </c>
      <c r="AF35">
        <f>IF(EXACT($P35, AF$2), 1, 0)</f>
        <v>0</v>
      </c>
      <c r="AG35">
        <f>IF(EXACT($P35, AG$2), 1, 0)</f>
        <v>0</v>
      </c>
      <c r="AT35">
        <f>IF(EXACT($P35, W$2), $N35, 0)</f>
        <v>3.7000000000000006</v>
      </c>
      <c r="AU35">
        <f>IF(EXACT($P35, X$2), $N35, 0)</f>
        <v>0</v>
      </c>
      <c r="AV35">
        <f>IF(EXACT($P35, Y$2), $N35, 0)</f>
        <v>0</v>
      </c>
      <c r="AW35">
        <f>IF(EXACT($P35, Z$2), $N35, 0)</f>
        <v>0</v>
      </c>
      <c r="AX35">
        <f>IF(EXACT($P35, AA$2), $N35, 0)</f>
        <v>0</v>
      </c>
      <c r="AY35">
        <f>IF(EXACT($P35, AB$2), $N35, 0)</f>
        <v>0</v>
      </c>
      <c r="AZ35">
        <f>IF(EXACT($P35, AC$2), $N35, 0)</f>
        <v>0</v>
      </c>
      <c r="BA35">
        <f>IF(EXACT($P35, AD$2), $N35, 0)</f>
        <v>0</v>
      </c>
      <c r="BB35">
        <f>IF(EXACT($P35, AE$2), $N35, 0)</f>
        <v>0</v>
      </c>
      <c r="BC35">
        <f>IF(EXACT($P35, AF$2), $N35, 0)</f>
        <v>0</v>
      </c>
      <c r="BD35">
        <f>IF(EXACT($P35, AG$2), $N35, 0)</f>
        <v>0</v>
      </c>
    </row>
    <row r="36" spans="1:56" x14ac:dyDescent="0.35">
      <c r="A36" t="str">
        <f>trueraw!B35</f>
        <v>LaMarcus Aldridge</v>
      </c>
      <c r="B36">
        <f>trueraw!G35*$V36*$T36/72</f>
        <v>0.57194444444444448</v>
      </c>
      <c r="C36">
        <f>trueraw!H35*$V36*$T36/72</f>
        <v>0.76527777777777772</v>
      </c>
      <c r="D36">
        <f>trueraw!I35*$V36*$T36/72</f>
        <v>-0.19333333333333333</v>
      </c>
      <c r="E36">
        <f>trueraw!J35*$V36*$T36/72</f>
        <v>0.45111111111111118</v>
      </c>
      <c r="F36">
        <f>trueraw!K35*$V36*$T36/72</f>
        <v>0.73305555555555557</v>
      </c>
      <c r="G36">
        <f>trueraw!L35*$V36*$T36/72</f>
        <v>-0.10472222222222222</v>
      </c>
      <c r="H36">
        <f>trueraw!M35*$V36*$T36/72</f>
        <v>-0.47527777777777774</v>
      </c>
      <c r="I36">
        <f>trueraw!N35*$V36*$T36/72</f>
        <v>1.8044444444444447</v>
      </c>
      <c r="J36">
        <f>trueraw!O35*$V36*$T36/72</f>
        <v>1.6111111111111111E-2</v>
      </c>
      <c r="K36">
        <f t="shared" si="0"/>
        <v>2.8033333333333337</v>
      </c>
      <c r="L36">
        <f t="shared" si="1"/>
        <v>3.5525000000000002</v>
      </c>
      <c r="M36">
        <f t="shared" si="2"/>
        <v>3.6733333333333338</v>
      </c>
      <c r="N36">
        <f t="shared" si="3"/>
        <v>3.5686111111111112</v>
      </c>
      <c r="O36">
        <f t="shared" si="4"/>
        <v>3.5686111111111112</v>
      </c>
      <c r="P36" s="1" t="str">
        <f>VLOOKUP($A36, 'auction in'!$A$2:$B$201, 2, FALSE)</f>
        <v>_______</v>
      </c>
      <c r="Q36" s="3">
        <f>VLOOKUP($A36, 'auction in'!$A$2:$C$201, 3, FALSE)</f>
        <v>24.873955203311972</v>
      </c>
      <c r="R36" t="str">
        <f>trueraw!C35</f>
        <v>PF, C</v>
      </c>
      <c r="S36" t="str">
        <f>trueraw!D35</f>
        <v>SAS</v>
      </c>
      <c r="T36">
        <f>trueraw!E35</f>
        <v>58</v>
      </c>
      <c r="U36">
        <f>trueraw!F35</f>
        <v>30.9</v>
      </c>
      <c r="V36">
        <v>1</v>
      </c>
      <c r="W36">
        <f>IF(EXACT($P36, W$2), 1, 0)</f>
        <v>1</v>
      </c>
      <c r="X36">
        <f>IF(EXACT($P36, X$2), 1, 0)</f>
        <v>0</v>
      </c>
      <c r="Y36">
        <f>IF(EXACT($P36, Y$2), 1, 0)</f>
        <v>0</v>
      </c>
      <c r="Z36">
        <f>IF(EXACT($P36, Z$2), 1, 0)</f>
        <v>0</v>
      </c>
      <c r="AA36">
        <f>IF(EXACT($P36, AA$2), 1, 0)</f>
        <v>0</v>
      </c>
      <c r="AB36">
        <f>IF(EXACT($P36, AB$2), 1, 0)</f>
        <v>0</v>
      </c>
      <c r="AC36">
        <f>IF(EXACT($P36, AC$2), 1, 0)</f>
        <v>0</v>
      </c>
      <c r="AD36">
        <f>IF(EXACT($P36, AD$2), 1, 0)</f>
        <v>0</v>
      </c>
      <c r="AE36">
        <f>IF(EXACT($P36, AE$2), 1, 0)</f>
        <v>0</v>
      </c>
      <c r="AF36">
        <f>IF(EXACT($P36, AF$2), 1, 0)</f>
        <v>0</v>
      </c>
      <c r="AG36">
        <f>IF(EXACT($P36, AG$2), 1, 0)</f>
        <v>0</v>
      </c>
      <c r="AT36">
        <f>IF(EXACT($P36, W$2), $N36, 0)</f>
        <v>3.5686111111111112</v>
      </c>
      <c r="AU36">
        <f>IF(EXACT($P36, X$2), $N36, 0)</f>
        <v>0</v>
      </c>
      <c r="AV36">
        <f>IF(EXACT($P36, Y$2), $N36, 0)</f>
        <v>0</v>
      </c>
      <c r="AW36">
        <f>IF(EXACT($P36, Z$2), $N36, 0)</f>
        <v>0</v>
      </c>
      <c r="AX36">
        <f>IF(EXACT($P36, AA$2), $N36, 0)</f>
        <v>0</v>
      </c>
      <c r="AY36">
        <f>IF(EXACT($P36, AB$2), $N36, 0)</f>
        <v>0</v>
      </c>
      <c r="AZ36">
        <f>IF(EXACT($P36, AC$2), $N36, 0)</f>
        <v>0</v>
      </c>
      <c r="BA36">
        <f>IF(EXACT($P36, AD$2), $N36, 0)</f>
        <v>0</v>
      </c>
      <c r="BB36">
        <f>IF(EXACT($P36, AE$2), $N36, 0)</f>
        <v>0</v>
      </c>
      <c r="BC36">
        <f>IF(EXACT($P36, AF$2), $N36, 0)</f>
        <v>0</v>
      </c>
      <c r="BD36">
        <f>IF(EXACT($P36, AG$2), $N36, 0)</f>
        <v>0</v>
      </c>
    </row>
    <row r="37" spans="1:56" x14ac:dyDescent="0.35">
      <c r="A37" t="str">
        <f>trueraw!B36</f>
        <v>Zach LaVine</v>
      </c>
      <c r="B37">
        <f>trueraw!G36*$V37*$T37/72</f>
        <v>-0.24555555555555555</v>
      </c>
      <c r="C37">
        <f>trueraw!H36*$V37*$T37/72</f>
        <v>0.8027777777777777</v>
      </c>
      <c r="D37">
        <f>trueraw!I36*$V37*$T37/72</f>
        <v>1.7283333333333333</v>
      </c>
      <c r="E37">
        <f>trueraw!J36*$V37*$T37/72</f>
        <v>1.8511111111111112</v>
      </c>
      <c r="F37">
        <f>trueraw!K36*$V37*$T37/72</f>
        <v>1.8888888888888889E-2</v>
      </c>
      <c r="G37">
        <f>trueraw!L36*$V37*$T37/72</f>
        <v>0.89722222222222214</v>
      </c>
      <c r="H37">
        <f>trueraw!M36*$V37*$T37/72</f>
        <v>1.152222222222222</v>
      </c>
      <c r="I37">
        <f>trueraw!N36*$V37*$T37/72</f>
        <v>-6.611111111111112E-2</v>
      </c>
      <c r="J37">
        <f>trueraw!O36*$V37*$T37/72</f>
        <v>-2.0683333333333334</v>
      </c>
      <c r="K37">
        <f t="shared" si="0"/>
        <v>3.267777777777777</v>
      </c>
      <c r="L37">
        <f t="shared" si="1"/>
        <v>6.1388888888888893</v>
      </c>
      <c r="M37">
        <f t="shared" si="2"/>
        <v>3.1733333333333333</v>
      </c>
      <c r="N37">
        <f t="shared" si="3"/>
        <v>4.0705555555555559</v>
      </c>
      <c r="O37">
        <f t="shared" si="4"/>
        <v>4.0705555555555559</v>
      </c>
      <c r="P37" s="1" t="str">
        <f>VLOOKUP($A37, 'auction in'!$A$2:$B$201, 2, FALSE)</f>
        <v>_______</v>
      </c>
      <c r="Q37" s="3">
        <f>VLOOKUP($A37, 'auction in'!$A$2:$C$201, 3, FALSE)</f>
        <v>28.231956063620586</v>
      </c>
      <c r="R37" t="str">
        <f>trueraw!C36</f>
        <v>SG</v>
      </c>
      <c r="S37" t="str">
        <f>trueraw!D36</f>
        <v>CHI</v>
      </c>
      <c r="T37">
        <f>trueraw!E36</f>
        <v>68</v>
      </c>
      <c r="U37">
        <f>trueraw!F36</f>
        <v>35</v>
      </c>
      <c r="V37">
        <v>1</v>
      </c>
      <c r="W37">
        <f>IF(EXACT($P37, W$2), 1, 0)</f>
        <v>1</v>
      </c>
      <c r="X37">
        <f>IF(EXACT($P37, X$2), 1, 0)</f>
        <v>0</v>
      </c>
      <c r="Y37">
        <f>IF(EXACT($P37, Y$2), 1, 0)</f>
        <v>0</v>
      </c>
      <c r="Z37">
        <f>IF(EXACT($P37, Z$2), 1, 0)</f>
        <v>0</v>
      </c>
      <c r="AA37">
        <f>IF(EXACT($P37, AA$2), 1, 0)</f>
        <v>0</v>
      </c>
      <c r="AB37">
        <f>IF(EXACT($P37, AB$2), 1, 0)</f>
        <v>0</v>
      </c>
      <c r="AC37">
        <f>IF(EXACT($P37, AC$2), 1, 0)</f>
        <v>0</v>
      </c>
      <c r="AD37">
        <f>IF(EXACT($P37, AD$2), 1, 0)</f>
        <v>0</v>
      </c>
      <c r="AE37">
        <f>IF(EXACT($P37, AE$2), 1, 0)</f>
        <v>0</v>
      </c>
      <c r="AF37">
        <f>IF(EXACT($P37, AF$2), 1, 0)</f>
        <v>0</v>
      </c>
      <c r="AG37">
        <f>IF(EXACT($P37, AG$2), 1, 0)</f>
        <v>0</v>
      </c>
      <c r="AT37">
        <f>IF(EXACT($P37, W$2), $N37, 0)</f>
        <v>4.0705555555555559</v>
      </c>
      <c r="AU37">
        <f>IF(EXACT($P37, X$2), $N37, 0)</f>
        <v>0</v>
      </c>
      <c r="AV37">
        <f>IF(EXACT($P37, Y$2), $N37, 0)</f>
        <v>0</v>
      </c>
      <c r="AW37">
        <f>IF(EXACT($P37, Z$2), $N37, 0)</f>
        <v>0</v>
      </c>
      <c r="AX37">
        <f>IF(EXACT($P37, AA$2), $N37, 0)</f>
        <v>0</v>
      </c>
      <c r="AY37">
        <f>IF(EXACT($P37, AB$2), $N37, 0)</f>
        <v>0</v>
      </c>
      <c r="AZ37">
        <f>IF(EXACT($P37, AC$2), $N37, 0)</f>
        <v>0</v>
      </c>
      <c r="BA37">
        <f>IF(EXACT($P37, AD$2), $N37, 0)</f>
        <v>0</v>
      </c>
      <c r="BB37">
        <f>IF(EXACT($P37, AE$2), $N37, 0)</f>
        <v>0</v>
      </c>
      <c r="BC37">
        <f>IF(EXACT($P37, AF$2), $N37, 0)</f>
        <v>0</v>
      </c>
      <c r="BD37">
        <f>IF(EXACT($P37, AG$2), $N37, 0)</f>
        <v>0</v>
      </c>
    </row>
    <row r="38" spans="1:56" x14ac:dyDescent="0.35">
      <c r="A38" t="str">
        <f>trueraw!B37</f>
        <v>DeMar DeRozan</v>
      </c>
      <c r="B38">
        <f>trueraw!G37*$V38*$T38/72</f>
        <v>1.7013888888888888</v>
      </c>
      <c r="C38">
        <f>trueraw!H37*$V38*$T38/72</f>
        <v>2.2069444444444444</v>
      </c>
      <c r="D38">
        <f>trueraw!I37*$V38*$T38/72</f>
        <v>-1.5847222222222221</v>
      </c>
      <c r="E38">
        <f>trueraw!J37*$V38*$T38/72</f>
        <v>1.2055555555555555</v>
      </c>
      <c r="F38">
        <f>trueraw!K37*$V38*$T38/72</f>
        <v>0.26250000000000001</v>
      </c>
      <c r="G38">
        <f>trueraw!L37*$V38*$T38/72</f>
        <v>1.4972222222222222</v>
      </c>
      <c r="H38">
        <f>trueraw!M37*$V38*$T38/72</f>
        <v>0.21388888888888891</v>
      </c>
      <c r="I38">
        <f>trueraw!N37*$V38*$T38/72</f>
        <v>-0.54444444444444451</v>
      </c>
      <c r="J38">
        <f>trueraw!O37*$V38*$T38/72</f>
        <v>-0.93333333333333335</v>
      </c>
      <c r="K38">
        <f t="shared" si="0"/>
        <v>1.8180555555555555</v>
      </c>
      <c r="L38">
        <f t="shared" si="1"/>
        <v>4.9583333333333339</v>
      </c>
      <c r="M38">
        <f t="shared" si="2"/>
        <v>2.5277777777777781</v>
      </c>
      <c r="N38">
        <f t="shared" si="3"/>
        <v>4.0250000000000004</v>
      </c>
      <c r="O38">
        <f t="shared" si="4"/>
        <v>4.0250000000000004</v>
      </c>
      <c r="P38" s="1" t="str">
        <f>VLOOKUP($A38, 'auction in'!$A$2:$B$201, 2, FALSE)</f>
        <v>_______</v>
      </c>
      <c r="Q38" s="3">
        <f>VLOOKUP($A38, 'auction in'!$A$2:$C$201, 3, FALSE)</f>
        <v>27.927190075191916</v>
      </c>
      <c r="R38" t="str">
        <f>trueraw!C37</f>
        <v>SG, SF</v>
      </c>
      <c r="S38" t="str">
        <f>trueraw!D37</f>
        <v>SAS</v>
      </c>
      <c r="T38">
        <f>trueraw!E37</f>
        <v>70</v>
      </c>
      <c r="U38">
        <f>trueraw!F37</f>
        <v>33.6</v>
      </c>
      <c r="V38">
        <v>1</v>
      </c>
      <c r="W38">
        <f>IF(EXACT($P38, W$2), 1, 0)</f>
        <v>1</v>
      </c>
      <c r="X38">
        <f>IF(EXACT($P38, X$2), 1, 0)</f>
        <v>0</v>
      </c>
      <c r="Y38">
        <f>IF(EXACT($P38, Y$2), 1, 0)</f>
        <v>0</v>
      </c>
      <c r="Z38">
        <f>IF(EXACT($P38, Z$2), 1, 0)</f>
        <v>0</v>
      </c>
      <c r="AA38">
        <f>IF(EXACT($P38, AA$2), 1, 0)</f>
        <v>0</v>
      </c>
      <c r="AB38">
        <f>IF(EXACT($P38, AB$2), 1, 0)</f>
        <v>0</v>
      </c>
      <c r="AC38">
        <f>IF(EXACT($P38, AC$2), 1, 0)</f>
        <v>0</v>
      </c>
      <c r="AD38">
        <f>IF(EXACT($P38, AD$2), 1, 0)</f>
        <v>0</v>
      </c>
      <c r="AE38">
        <f>IF(EXACT($P38, AE$2), 1, 0)</f>
        <v>0</v>
      </c>
      <c r="AF38">
        <f>IF(EXACT($P38, AF$2), 1, 0)</f>
        <v>0</v>
      </c>
      <c r="AG38">
        <f>IF(EXACT($P38, AG$2), 1, 0)</f>
        <v>0</v>
      </c>
      <c r="AT38">
        <f>IF(EXACT($P38, W$2), $N38, 0)</f>
        <v>4.0250000000000004</v>
      </c>
      <c r="AU38">
        <f>IF(EXACT($P38, X$2), $N38, 0)</f>
        <v>0</v>
      </c>
      <c r="AV38">
        <f>IF(EXACT($P38, Y$2), $N38, 0)</f>
        <v>0</v>
      </c>
      <c r="AW38">
        <f>IF(EXACT($P38, Z$2), $N38, 0)</f>
        <v>0</v>
      </c>
      <c r="AX38">
        <f>IF(EXACT($P38, AA$2), $N38, 0)</f>
        <v>0</v>
      </c>
      <c r="AY38">
        <f>IF(EXACT($P38, AB$2), $N38, 0)</f>
        <v>0</v>
      </c>
      <c r="AZ38">
        <f>IF(EXACT($P38, AC$2), $N38, 0)</f>
        <v>0</v>
      </c>
      <c r="BA38">
        <f>IF(EXACT($P38, AD$2), $N38, 0)</f>
        <v>0</v>
      </c>
      <c r="BB38">
        <f>IF(EXACT($P38, AE$2), $N38, 0)</f>
        <v>0</v>
      </c>
      <c r="BC38">
        <f>IF(EXACT($P38, AF$2), $N38, 0)</f>
        <v>0</v>
      </c>
      <c r="BD38">
        <f>IF(EXACT($P38, AG$2), $N38, 0)</f>
        <v>0</v>
      </c>
    </row>
    <row r="39" spans="1:56" x14ac:dyDescent="0.35">
      <c r="A39" t="str">
        <f>trueraw!B38</f>
        <v>Donovan Mitchell</v>
      </c>
      <c r="B39">
        <f>trueraw!G38*$V39*$T39/72</f>
        <v>-0.28194444444444439</v>
      </c>
      <c r="C39">
        <f>trueraw!H38*$V39*$T39/72</f>
        <v>1.7111111111111112</v>
      </c>
      <c r="D39">
        <f>trueraw!I38*$V39*$T39/72</f>
        <v>1.3902777777777777</v>
      </c>
      <c r="E39">
        <f>trueraw!J38*$V39*$T39/72</f>
        <v>1.9055555555555554</v>
      </c>
      <c r="F39">
        <f>trueraw!K38*$V39*$T39/72</f>
        <v>-6.8055555555555564E-2</v>
      </c>
      <c r="G39">
        <f>trueraw!L38*$V39*$T39/72</f>
        <v>1.2250000000000001</v>
      </c>
      <c r="H39">
        <f>trueraw!M38*$V39*$T39/72</f>
        <v>0.47638888888888886</v>
      </c>
      <c r="I39">
        <f>trueraw!N38*$V39*$T39/72</f>
        <v>-0.7583333333333333</v>
      </c>
      <c r="J39">
        <f>trueraw!O38*$V39*$T39/72</f>
        <v>-1.6430555555555555</v>
      </c>
      <c r="K39">
        <f t="shared" si="0"/>
        <v>2.2458333333333322</v>
      </c>
      <c r="L39">
        <f t="shared" si="1"/>
        <v>5.6</v>
      </c>
      <c r="M39">
        <f t="shared" si="2"/>
        <v>2.7319444444444443</v>
      </c>
      <c r="N39">
        <f t="shared" si="3"/>
        <v>3.9569444444444439</v>
      </c>
      <c r="O39">
        <f t="shared" si="4"/>
        <v>3.9569444444444439</v>
      </c>
      <c r="P39" s="1" t="str">
        <f>VLOOKUP($A39, 'auction in'!$A$2:$B$201, 2, FALSE)</f>
        <v>_______</v>
      </c>
      <c r="Q39" s="3">
        <f>VLOOKUP($A39, 'auction in'!$A$2:$C$201, 3, FALSE)</f>
        <v>27.471899421746635</v>
      </c>
      <c r="R39" t="str">
        <f>trueraw!C38</f>
        <v>SG</v>
      </c>
      <c r="S39" t="str">
        <f>trueraw!D38</f>
        <v>UTA</v>
      </c>
      <c r="T39">
        <f>trueraw!E38</f>
        <v>70</v>
      </c>
      <c r="U39">
        <f>trueraw!F38</f>
        <v>34.9</v>
      </c>
      <c r="V39">
        <v>1</v>
      </c>
      <c r="W39">
        <f>IF(EXACT($P39, W$2), 1, 0)</f>
        <v>1</v>
      </c>
      <c r="X39">
        <f>IF(EXACT($P39, X$2), 1, 0)</f>
        <v>0</v>
      </c>
      <c r="Y39">
        <f>IF(EXACT($P39, Y$2), 1, 0)</f>
        <v>0</v>
      </c>
      <c r="Z39">
        <f>IF(EXACT($P39, Z$2), 1, 0)</f>
        <v>0</v>
      </c>
      <c r="AA39">
        <f>IF(EXACT($P39, AA$2), 1, 0)</f>
        <v>0</v>
      </c>
      <c r="AB39">
        <f>IF(EXACT($P39, AB$2), 1, 0)</f>
        <v>0</v>
      </c>
      <c r="AC39">
        <f>IF(EXACT($P39, AC$2), 1, 0)</f>
        <v>0</v>
      </c>
      <c r="AD39">
        <f>IF(EXACT($P39, AD$2), 1, 0)</f>
        <v>0</v>
      </c>
      <c r="AE39">
        <f>IF(EXACT($P39, AE$2), 1, 0)</f>
        <v>0</v>
      </c>
      <c r="AF39">
        <f>IF(EXACT($P39, AF$2), 1, 0)</f>
        <v>0</v>
      </c>
      <c r="AG39">
        <f>IF(EXACT($P39, AG$2), 1, 0)</f>
        <v>0</v>
      </c>
      <c r="AT39">
        <f>IF(EXACT($P39, W$2), $N39, 0)</f>
        <v>3.9569444444444439</v>
      </c>
      <c r="AU39">
        <f>IF(EXACT($P39, X$2), $N39, 0)</f>
        <v>0</v>
      </c>
      <c r="AV39">
        <f>IF(EXACT($P39, Y$2), $N39, 0)</f>
        <v>0</v>
      </c>
      <c r="AW39">
        <f>IF(EXACT($P39, Z$2), $N39, 0)</f>
        <v>0</v>
      </c>
      <c r="AX39">
        <f>IF(EXACT($P39, AA$2), $N39, 0)</f>
        <v>0</v>
      </c>
      <c r="AY39">
        <f>IF(EXACT($P39, AB$2), $N39, 0)</f>
        <v>0</v>
      </c>
      <c r="AZ39">
        <f>IF(EXACT($P39, AC$2), $N39, 0)</f>
        <v>0</v>
      </c>
      <c r="BA39">
        <f>IF(EXACT($P39, AD$2), $N39, 0)</f>
        <v>0</v>
      </c>
      <c r="BB39">
        <f>IF(EXACT($P39, AE$2), $N39, 0)</f>
        <v>0</v>
      </c>
      <c r="BC39">
        <f>IF(EXACT($P39, AF$2), $N39, 0)</f>
        <v>0</v>
      </c>
      <c r="BD39">
        <f>IF(EXACT($P39, AG$2), $N39, 0)</f>
        <v>0</v>
      </c>
    </row>
    <row r="40" spans="1:56" x14ac:dyDescent="0.35">
      <c r="A40" t="str">
        <f>trueraw!B39</f>
        <v>Ben Simmons</v>
      </c>
      <c r="B40">
        <f>trueraw!G39*$V40*$T40/72</f>
        <v>2.7895833333333333</v>
      </c>
      <c r="C40">
        <f>trueraw!H39*$V40*$T40/72</f>
        <v>-2.9430555555555551</v>
      </c>
      <c r="D40">
        <f>trueraw!I39*$V40*$T40/72</f>
        <v>-1.5618055555555557</v>
      </c>
      <c r="E40">
        <f>trueraw!J39*$V40*$T40/72</f>
        <v>0.54166666666666663</v>
      </c>
      <c r="F40">
        <f>trueraw!K39*$V40*$T40/72</f>
        <v>1.1916666666666667</v>
      </c>
      <c r="G40">
        <f>trueraw!L39*$V40*$T40/72</f>
        <v>2.8256944444444443</v>
      </c>
      <c r="H40">
        <f>trueraw!M39*$V40*$T40/72</f>
        <v>2.6902777777777778</v>
      </c>
      <c r="I40">
        <f>trueraw!N39*$V40*$T40/72</f>
        <v>0.17152777777777778</v>
      </c>
      <c r="J40">
        <f>trueraw!O39*$V40*$T40/72</f>
        <v>-2.1124999999999998</v>
      </c>
      <c r="K40">
        <f t="shared" si="0"/>
        <v>6.5361111111111114</v>
      </c>
      <c r="L40">
        <f t="shared" si="1"/>
        <v>5.7055555555555557</v>
      </c>
      <c r="M40">
        <f t="shared" si="2"/>
        <v>0.76736111111111183</v>
      </c>
      <c r="N40">
        <f t="shared" si="3"/>
        <v>3.5930555555555559</v>
      </c>
      <c r="O40">
        <f t="shared" si="4"/>
        <v>3.5930555555555559</v>
      </c>
      <c r="P40" s="1" t="str">
        <f>VLOOKUP($A40, 'auction in'!$A$2:$B$201, 2, FALSE)</f>
        <v>_______</v>
      </c>
      <c r="Q40" s="3">
        <f>VLOOKUP($A40, 'auction in'!$A$2:$C$201, 3, FALSE)</f>
        <v>25.037488172712727</v>
      </c>
      <c r="R40" t="str">
        <f>trueraw!C39</f>
        <v>PG</v>
      </c>
      <c r="S40" t="str">
        <f>trueraw!D39</f>
        <v>PHI</v>
      </c>
      <c r="T40">
        <f>trueraw!E39</f>
        <v>65</v>
      </c>
      <c r="U40">
        <f>trueraw!F39</f>
        <v>35.200000000000003</v>
      </c>
      <c r="V40">
        <v>1</v>
      </c>
      <c r="W40">
        <f>IF(EXACT($P40, W$2), 1, 0)</f>
        <v>1</v>
      </c>
      <c r="X40">
        <f>IF(EXACT($P40, X$2), 1, 0)</f>
        <v>0</v>
      </c>
      <c r="Y40">
        <f>IF(EXACT($P40, Y$2), 1, 0)</f>
        <v>0</v>
      </c>
      <c r="Z40">
        <f>IF(EXACT($P40, Z$2), 1, 0)</f>
        <v>0</v>
      </c>
      <c r="AA40">
        <f>IF(EXACT($P40, AA$2), 1, 0)</f>
        <v>0</v>
      </c>
      <c r="AB40">
        <f>IF(EXACT($P40, AB$2), 1, 0)</f>
        <v>0</v>
      </c>
      <c r="AC40">
        <f>IF(EXACT($P40, AC$2), 1, 0)</f>
        <v>0</v>
      </c>
      <c r="AD40">
        <f>IF(EXACT($P40, AD$2), 1, 0)</f>
        <v>0</v>
      </c>
      <c r="AE40">
        <f>IF(EXACT($P40, AE$2), 1, 0)</f>
        <v>0</v>
      </c>
      <c r="AF40">
        <f>IF(EXACT($P40, AF$2), 1, 0)</f>
        <v>0</v>
      </c>
      <c r="AG40">
        <f>IF(EXACT($P40, AG$2), 1, 0)</f>
        <v>0</v>
      </c>
      <c r="AT40">
        <f>IF(EXACT($P40, W$2), $N40, 0)</f>
        <v>3.5930555555555559</v>
      </c>
      <c r="AU40">
        <f>IF(EXACT($P40, X$2), $N40, 0)</f>
        <v>0</v>
      </c>
      <c r="AV40">
        <f>IF(EXACT($P40, Y$2), $N40, 0)</f>
        <v>0</v>
      </c>
      <c r="AW40">
        <f>IF(EXACT($P40, Z$2), $N40, 0)</f>
        <v>0</v>
      </c>
      <c r="AX40">
        <f>IF(EXACT($P40, AA$2), $N40, 0)</f>
        <v>0</v>
      </c>
      <c r="AY40">
        <f>IF(EXACT($P40, AB$2), $N40, 0)</f>
        <v>0</v>
      </c>
      <c r="AZ40">
        <f>IF(EXACT($P40, AC$2), $N40, 0)</f>
        <v>0</v>
      </c>
      <c r="BA40">
        <f>IF(EXACT($P40, AD$2), $N40, 0)</f>
        <v>0</v>
      </c>
      <c r="BB40">
        <f>IF(EXACT($P40, AE$2), $N40, 0)</f>
        <v>0</v>
      </c>
      <c r="BC40">
        <f>IF(EXACT($P40, AF$2), $N40, 0)</f>
        <v>0</v>
      </c>
      <c r="BD40">
        <f>IF(EXACT($P40, AG$2), $N40, 0)</f>
        <v>0</v>
      </c>
    </row>
    <row r="41" spans="1:56" x14ac:dyDescent="0.35">
      <c r="A41" t="str">
        <f>trueraw!B40</f>
        <v>Myles Turner</v>
      </c>
      <c r="B41">
        <f>trueraw!G40*$V41*$T41/72</f>
        <v>0.36944444444444446</v>
      </c>
      <c r="C41">
        <f>trueraw!H40*$V41*$T41/72</f>
        <v>-0.39861111111111108</v>
      </c>
      <c r="D41">
        <f>trueraw!I40*$V41*$T41/72</f>
        <v>1.9444444444444445E-2</v>
      </c>
      <c r="E41">
        <f>trueraw!J40*$V41*$T41/72</f>
        <v>-2.9166666666666667E-2</v>
      </c>
      <c r="F41">
        <f>trueraw!K40*$V41*$T41/72</f>
        <v>0.79722222222222217</v>
      </c>
      <c r="G41">
        <f>trueraw!L40*$V41*$T41/72</f>
        <v>-0.69027777777777777</v>
      </c>
      <c r="H41">
        <f>trueraw!M40*$V41*$T41/72</f>
        <v>-0.19444444444444445</v>
      </c>
      <c r="I41">
        <f>trueraw!N40*$V41*$T41/72</f>
        <v>3.8499999999999996</v>
      </c>
      <c r="J41">
        <f>trueraw!O40*$V41*$T41/72</f>
        <v>0.12638888888888888</v>
      </c>
      <c r="K41">
        <f t="shared" si="0"/>
        <v>4.2486111111111109</v>
      </c>
      <c r="L41">
        <f t="shared" si="1"/>
        <v>3.7236111111111105</v>
      </c>
      <c r="M41">
        <f t="shared" si="2"/>
        <v>4.5402777777777779</v>
      </c>
      <c r="N41">
        <f t="shared" si="3"/>
        <v>3.8499999999999996</v>
      </c>
      <c r="O41">
        <f t="shared" si="4"/>
        <v>3.8499999999999996</v>
      </c>
      <c r="P41" s="1" t="str">
        <f>VLOOKUP($A41, 'auction in'!$A$2:$B$201, 2, FALSE)</f>
        <v>_______</v>
      </c>
      <c r="Q41" s="3">
        <f>VLOOKUP($A41, 'auction in'!$A$2:$C$201, 3, FALSE)</f>
        <v>26.756442680618346</v>
      </c>
      <c r="R41" t="str">
        <f>trueraw!C40</f>
        <v>C</v>
      </c>
      <c r="S41" t="str">
        <f>trueraw!D40</f>
        <v>IND</v>
      </c>
      <c r="T41">
        <f>trueraw!E40</f>
        <v>70</v>
      </c>
      <c r="U41">
        <f>trueraw!F40</f>
        <v>29.8</v>
      </c>
      <c r="V41">
        <v>1</v>
      </c>
      <c r="W41">
        <f>IF(EXACT($P41, W$2), 1, 0)</f>
        <v>1</v>
      </c>
      <c r="X41">
        <f>IF(EXACT($P41, X$2), 1, 0)</f>
        <v>0</v>
      </c>
      <c r="Y41">
        <f>IF(EXACT($P41, Y$2), 1, 0)</f>
        <v>0</v>
      </c>
      <c r="Z41">
        <f>IF(EXACT($P41, Z$2), 1, 0)</f>
        <v>0</v>
      </c>
      <c r="AA41">
        <f>IF(EXACT($P41, AA$2), 1, 0)</f>
        <v>0</v>
      </c>
      <c r="AB41">
        <f>IF(EXACT($P41, AB$2), 1, 0)</f>
        <v>0</v>
      </c>
      <c r="AC41">
        <f>IF(EXACT($P41, AC$2), 1, 0)</f>
        <v>0</v>
      </c>
      <c r="AD41">
        <f>IF(EXACT($P41, AD$2), 1, 0)</f>
        <v>0</v>
      </c>
      <c r="AE41">
        <f>IF(EXACT($P41, AE$2), 1, 0)</f>
        <v>0</v>
      </c>
      <c r="AF41">
        <f>IF(EXACT($P41, AF$2), 1, 0)</f>
        <v>0</v>
      </c>
      <c r="AG41">
        <f>IF(EXACT($P41, AG$2), 1, 0)</f>
        <v>0</v>
      </c>
      <c r="AT41">
        <f>IF(EXACT($P41, W$2), $N41, 0)</f>
        <v>3.8499999999999996</v>
      </c>
      <c r="AU41">
        <f>IF(EXACT($P41, X$2), $N41, 0)</f>
        <v>0</v>
      </c>
      <c r="AV41">
        <f>IF(EXACT($P41, Y$2), $N41, 0)</f>
        <v>0</v>
      </c>
      <c r="AW41">
        <f>IF(EXACT($P41, Z$2), $N41, 0)</f>
        <v>0</v>
      </c>
      <c r="AX41">
        <f>IF(EXACT($P41, AA$2), $N41, 0)</f>
        <v>0</v>
      </c>
      <c r="AY41">
        <f>IF(EXACT($P41, AB$2), $N41, 0)</f>
        <v>0</v>
      </c>
      <c r="AZ41">
        <f>IF(EXACT($P41, AC$2), $N41, 0)</f>
        <v>0</v>
      </c>
      <c r="BA41">
        <f>IF(EXACT($P41, AD$2), $N41, 0)</f>
        <v>0</v>
      </c>
      <c r="BB41">
        <f>IF(EXACT($P41, AE$2), $N41, 0)</f>
        <v>0</v>
      </c>
      <c r="BC41">
        <f>IF(EXACT($P41, AF$2), $N41, 0)</f>
        <v>0</v>
      </c>
      <c r="BD41">
        <f>IF(EXACT($P41, AG$2), $N41, 0)</f>
        <v>0</v>
      </c>
    </row>
    <row r="42" spans="1:56" x14ac:dyDescent="0.35">
      <c r="A42" t="str">
        <f>trueraw!B41</f>
        <v>Jaren Jackson Jr.</v>
      </c>
      <c r="B42">
        <f>trueraw!G41*$V42*$T42/72</f>
        <v>0.29805555555555557</v>
      </c>
      <c r="C42">
        <f>trueraw!H41*$V42*$T42/72</f>
        <v>-0.60416666666666663</v>
      </c>
      <c r="D42">
        <f>trueraw!I41*$V42*$T42/72</f>
        <v>1.1519444444444444</v>
      </c>
      <c r="E42">
        <f>trueraw!J41*$V42*$T42/72</f>
        <v>0.72500000000000009</v>
      </c>
      <c r="F42">
        <f>trueraw!K41*$V42*$T42/72</f>
        <v>8.8611111111111113E-2</v>
      </c>
      <c r="G42">
        <f>trueraw!L41*$V42*$T42/72</f>
        <v>-0.45916666666666661</v>
      </c>
      <c r="H42">
        <f>trueraw!M41*$V42*$T42/72</f>
        <v>-0.16111111111111112</v>
      </c>
      <c r="I42">
        <f>trueraw!N41*$V42*$T42/72</f>
        <v>2.4327777777777779</v>
      </c>
      <c r="J42">
        <f>trueraw!O41*$V42*$T42/72</f>
        <v>-0.31416666666666671</v>
      </c>
      <c r="K42">
        <f t="shared" si="0"/>
        <v>3.7619444444444441</v>
      </c>
      <c r="L42">
        <f t="shared" si="1"/>
        <v>3.4719444444444445</v>
      </c>
      <c r="M42">
        <f t="shared" si="2"/>
        <v>3.616944444444445</v>
      </c>
      <c r="N42">
        <f t="shared" si="3"/>
        <v>3.1577777777777776</v>
      </c>
      <c r="O42">
        <f t="shared" si="4"/>
        <v>3.1577777777777776</v>
      </c>
      <c r="P42" s="1" t="str">
        <f>VLOOKUP($A42, 'auction in'!$A$2:$B$201, 2, FALSE)</f>
        <v>_______</v>
      </c>
      <c r="Q42" s="3">
        <f>VLOOKUP($A42, 'auction in'!$A$2:$C$201, 3, FALSE)</f>
        <v>22.125486319860705</v>
      </c>
      <c r="R42" t="str">
        <f>trueraw!C41</f>
        <v xml:space="preserve"> PF, C</v>
      </c>
      <c r="S42" t="str">
        <f>trueraw!D41</f>
        <v>MEM</v>
      </c>
      <c r="T42">
        <f>trueraw!E41</f>
        <v>58</v>
      </c>
      <c r="U42">
        <f>trueraw!F41</f>
        <v>30.1</v>
      </c>
      <c r="V42">
        <v>1</v>
      </c>
      <c r="W42">
        <f>IF(EXACT($P42, W$2), 1, 0)</f>
        <v>1</v>
      </c>
      <c r="X42">
        <f>IF(EXACT($P42, X$2), 1, 0)</f>
        <v>0</v>
      </c>
      <c r="Y42">
        <f>IF(EXACT($P42, Y$2), 1, 0)</f>
        <v>0</v>
      </c>
      <c r="Z42">
        <f>IF(EXACT($P42, Z$2), 1, 0)</f>
        <v>0</v>
      </c>
      <c r="AA42">
        <f>IF(EXACT($P42, AA$2), 1, 0)</f>
        <v>0</v>
      </c>
      <c r="AB42">
        <f>IF(EXACT($P42, AB$2), 1, 0)</f>
        <v>0</v>
      </c>
      <c r="AC42">
        <f>IF(EXACT($P42, AC$2), 1, 0)</f>
        <v>0</v>
      </c>
      <c r="AD42">
        <f>IF(EXACT($P42, AD$2), 1, 0)</f>
        <v>0</v>
      </c>
      <c r="AE42">
        <f>IF(EXACT($P42, AE$2), 1, 0)</f>
        <v>0</v>
      </c>
      <c r="AF42">
        <f>IF(EXACT($P42, AF$2), 1, 0)</f>
        <v>0</v>
      </c>
      <c r="AG42">
        <f>IF(EXACT($P42, AG$2), 1, 0)</f>
        <v>0</v>
      </c>
      <c r="AT42">
        <f>IF(EXACT($P42, W$2), $N42, 0)</f>
        <v>3.1577777777777776</v>
      </c>
      <c r="AU42">
        <f>IF(EXACT($P42, X$2), $N42, 0)</f>
        <v>0</v>
      </c>
      <c r="AV42">
        <f>IF(EXACT($P42, Y$2), $N42, 0)</f>
        <v>0</v>
      </c>
      <c r="AW42">
        <f>IF(EXACT($P42, Z$2), $N42, 0)</f>
        <v>0</v>
      </c>
      <c r="AX42">
        <f>IF(EXACT($P42, AA$2), $N42, 0)</f>
        <v>0</v>
      </c>
      <c r="AY42">
        <f>IF(EXACT($P42, AB$2), $N42, 0)</f>
        <v>0</v>
      </c>
      <c r="AZ42">
        <f>IF(EXACT($P42, AC$2), $N42, 0)</f>
        <v>0</v>
      </c>
      <c r="BA42">
        <f>IF(EXACT($P42, AD$2), $N42, 0)</f>
        <v>0</v>
      </c>
      <c r="BB42">
        <f>IF(EXACT($P42, AE$2), $N42, 0)</f>
        <v>0</v>
      </c>
      <c r="BC42">
        <f>IF(EXACT($P42, AF$2), $N42, 0)</f>
        <v>0</v>
      </c>
      <c r="BD42">
        <f>IF(EXACT($P42, AG$2), $N42, 0)</f>
        <v>0</v>
      </c>
    </row>
    <row r="43" spans="1:56" x14ac:dyDescent="0.35">
      <c r="A43" t="str">
        <f>trueraw!B42</f>
        <v>Pascal Siakam</v>
      </c>
      <c r="B43">
        <f>trueraw!G42*$V43*$T43/72</f>
        <v>-0.31638888888888889</v>
      </c>
      <c r="C43">
        <f>trueraw!H42*$V43*$T43/72</f>
        <v>0.49319444444444449</v>
      </c>
      <c r="D43">
        <f>trueraw!I42*$V43*$T43/72</f>
        <v>0.84680555555555559</v>
      </c>
      <c r="E43">
        <f>trueraw!J42*$V43*$T43/72</f>
        <v>1.3399999999999999</v>
      </c>
      <c r="F43">
        <f>trueraw!K42*$V43*$T43/72</f>
        <v>0.87472222222222218</v>
      </c>
      <c r="G43">
        <f>trueraw!L42*$V43*$T43/72</f>
        <v>0.40944444444444444</v>
      </c>
      <c r="H43">
        <f>trueraw!M42*$V43*$T43/72</f>
        <v>0.15819444444444444</v>
      </c>
      <c r="I43">
        <f>trueraw!N42*$V43*$T43/72</f>
        <v>0.77236111111111105</v>
      </c>
      <c r="J43">
        <f>trueraw!O42*$V43*$T43/72</f>
        <v>-0.95847222222222228</v>
      </c>
      <c r="K43">
        <f t="shared" si="0"/>
        <v>3.1266666666666665</v>
      </c>
      <c r="L43">
        <f t="shared" si="1"/>
        <v>4.5783333333333331</v>
      </c>
      <c r="M43">
        <f t="shared" si="2"/>
        <v>3.2104166666666663</v>
      </c>
      <c r="N43">
        <f t="shared" si="3"/>
        <v>3.6198611111111108</v>
      </c>
      <c r="O43">
        <f t="shared" si="4"/>
        <v>3.6198611111111108</v>
      </c>
      <c r="P43" s="1" t="str">
        <f>VLOOKUP($A43, 'auction in'!$A$2:$B$201, 2, FALSE)</f>
        <v>_______</v>
      </c>
      <c r="Q43" s="3">
        <f>VLOOKUP($A43, 'auction in'!$A$2:$C$201, 3, FALSE)</f>
        <v>25.216816940294226</v>
      </c>
      <c r="R43" t="str">
        <f>trueraw!C42</f>
        <v>PF</v>
      </c>
      <c r="S43" t="str">
        <f>trueraw!D42</f>
        <v>TOR</v>
      </c>
      <c r="T43">
        <f>trueraw!E42</f>
        <v>67</v>
      </c>
      <c r="U43">
        <f>trueraw!F42</f>
        <v>35.1</v>
      </c>
      <c r="V43">
        <v>1</v>
      </c>
      <c r="W43">
        <f>IF(EXACT($P43, W$2), 1, 0)</f>
        <v>1</v>
      </c>
      <c r="X43">
        <f>IF(EXACT($P43, X$2), 1, 0)</f>
        <v>0</v>
      </c>
      <c r="Y43">
        <f>IF(EXACT($P43, Y$2), 1, 0)</f>
        <v>0</v>
      </c>
      <c r="Z43">
        <f>IF(EXACT($P43, Z$2), 1, 0)</f>
        <v>0</v>
      </c>
      <c r="AA43">
        <f>IF(EXACT($P43, AA$2), 1, 0)</f>
        <v>0</v>
      </c>
      <c r="AB43">
        <f>IF(EXACT($P43, AB$2), 1, 0)</f>
        <v>0</v>
      </c>
      <c r="AC43">
        <f>IF(EXACT($P43, AC$2), 1, 0)</f>
        <v>0</v>
      </c>
      <c r="AD43">
        <f>IF(EXACT($P43, AD$2), 1, 0)</f>
        <v>0</v>
      </c>
      <c r="AE43">
        <f>IF(EXACT($P43, AE$2), 1, 0)</f>
        <v>0</v>
      </c>
      <c r="AF43">
        <f>IF(EXACT($P43, AF$2), 1, 0)</f>
        <v>0</v>
      </c>
      <c r="AG43">
        <f>IF(EXACT($P43, AG$2), 1, 0)</f>
        <v>0</v>
      </c>
      <c r="AT43">
        <f>IF(EXACT($P43, W$2), $N43, 0)</f>
        <v>3.6198611111111108</v>
      </c>
      <c r="AU43">
        <f>IF(EXACT($P43, X$2), $N43, 0)</f>
        <v>0</v>
      </c>
      <c r="AV43">
        <f>IF(EXACT($P43, Y$2), $N43, 0)</f>
        <v>0</v>
      </c>
      <c r="AW43">
        <f>IF(EXACT($P43, Z$2), $N43, 0)</f>
        <v>0</v>
      </c>
      <c r="AX43">
        <f>IF(EXACT($P43, AA$2), $N43, 0)</f>
        <v>0</v>
      </c>
      <c r="AY43">
        <f>IF(EXACT($P43, AB$2), $N43, 0)</f>
        <v>0</v>
      </c>
      <c r="AZ43">
        <f>IF(EXACT($P43, AC$2), $N43, 0)</f>
        <v>0</v>
      </c>
      <c r="BA43">
        <f>IF(EXACT($P43, AD$2), $N43, 0)</f>
        <v>0</v>
      </c>
      <c r="BB43">
        <f>IF(EXACT($P43, AE$2), $N43, 0)</f>
        <v>0</v>
      </c>
      <c r="BC43">
        <f>IF(EXACT($P43, AF$2), $N43, 0)</f>
        <v>0</v>
      </c>
      <c r="BD43">
        <f>IF(EXACT($P43, AG$2), $N43, 0)</f>
        <v>0</v>
      </c>
    </row>
    <row r="44" spans="1:56" x14ac:dyDescent="0.35">
      <c r="A44" t="str">
        <f>trueraw!B43</f>
        <v>Robert Covington</v>
      </c>
      <c r="B44">
        <f>trueraw!G43*$V44*$T44/72</f>
        <v>-0.73777777777777775</v>
      </c>
      <c r="C44">
        <f>trueraw!H43*$V44*$T44/72</f>
        <v>0.22222222222222221</v>
      </c>
      <c r="D44">
        <f>trueraw!I43*$V44*$T44/72</f>
        <v>0.96000000000000008</v>
      </c>
      <c r="E44">
        <f>trueraw!J43*$V44*$T44/72</f>
        <v>-0.10666666666666666</v>
      </c>
      <c r="F44">
        <f>trueraw!K43*$V44*$T44/72</f>
        <v>0.7911111111111111</v>
      </c>
      <c r="G44">
        <f>trueraw!L43*$V44*$T44/72</f>
        <v>-0.54222222222222216</v>
      </c>
      <c r="H44">
        <f>trueraw!M43*$V44*$T44/72</f>
        <v>1.5022222222222221</v>
      </c>
      <c r="I44">
        <f>trueraw!N43*$V44*$T44/72</f>
        <v>1.4933333333333332</v>
      </c>
      <c r="J44">
        <f>trueraw!O43*$V44*$T44/72</f>
        <v>-0.23111111111111113</v>
      </c>
      <c r="K44">
        <f t="shared" si="0"/>
        <v>3.1288888888888882</v>
      </c>
      <c r="L44">
        <f t="shared" si="1"/>
        <v>3.5822222222222222</v>
      </c>
      <c r="M44">
        <f t="shared" si="2"/>
        <v>3.8933333333333331</v>
      </c>
      <c r="N44">
        <f t="shared" si="3"/>
        <v>3.3511111111111109</v>
      </c>
      <c r="O44">
        <f t="shared" si="4"/>
        <v>3.3511111111111109</v>
      </c>
      <c r="P44" s="1" t="str">
        <f>VLOOKUP($A44, 'auction in'!$A$2:$B$201, 2, FALSE)</f>
        <v>_______</v>
      </c>
      <c r="Q44" s="3">
        <f>VLOOKUP($A44, 'auction in'!$A$2:$C$201, 3, FALSE)</f>
        <v>23.41888344148483</v>
      </c>
      <c r="R44" t="str">
        <f>trueraw!C43</f>
        <v>PF, SF</v>
      </c>
      <c r="S44" t="str">
        <f>trueraw!D43</f>
        <v>POR</v>
      </c>
      <c r="T44">
        <f>trueraw!E43</f>
        <v>64</v>
      </c>
      <c r="U44">
        <f>trueraw!F43</f>
        <v>33.799999999999997</v>
      </c>
      <c r="V44">
        <v>1</v>
      </c>
      <c r="W44">
        <f>IF(EXACT($P44, W$2), 1, 0)</f>
        <v>1</v>
      </c>
      <c r="X44">
        <f>IF(EXACT($P44, X$2), 1, 0)</f>
        <v>0</v>
      </c>
      <c r="Y44">
        <f>IF(EXACT($P44, Y$2), 1, 0)</f>
        <v>0</v>
      </c>
      <c r="Z44">
        <f>IF(EXACT($P44, Z$2), 1, 0)</f>
        <v>0</v>
      </c>
      <c r="AA44">
        <f>IF(EXACT($P44, AA$2), 1, 0)</f>
        <v>0</v>
      </c>
      <c r="AB44">
        <f>IF(EXACT($P44, AB$2), 1, 0)</f>
        <v>0</v>
      </c>
      <c r="AC44">
        <f>IF(EXACT($P44, AC$2), 1, 0)</f>
        <v>0</v>
      </c>
      <c r="AD44">
        <f>IF(EXACT($P44, AD$2), 1, 0)</f>
        <v>0</v>
      </c>
      <c r="AE44">
        <f>IF(EXACT($P44, AE$2), 1, 0)</f>
        <v>0</v>
      </c>
      <c r="AF44">
        <f>IF(EXACT($P44, AF$2), 1, 0)</f>
        <v>0</v>
      </c>
      <c r="AG44">
        <f>IF(EXACT($P44, AG$2), 1, 0)</f>
        <v>0</v>
      </c>
      <c r="AT44">
        <f>IF(EXACT($P44, W$2), $N44, 0)</f>
        <v>3.3511111111111109</v>
      </c>
      <c r="AU44">
        <f>IF(EXACT($P44, X$2), $N44, 0)</f>
        <v>0</v>
      </c>
      <c r="AV44">
        <f>IF(EXACT($P44, Y$2), $N44, 0)</f>
        <v>0</v>
      </c>
      <c r="AW44">
        <f>IF(EXACT($P44, Z$2), $N44, 0)</f>
        <v>0</v>
      </c>
      <c r="AX44">
        <f>IF(EXACT($P44, AA$2), $N44, 0)</f>
        <v>0</v>
      </c>
      <c r="AY44">
        <f>IF(EXACT($P44, AB$2), $N44, 0)</f>
        <v>0</v>
      </c>
      <c r="AZ44">
        <f>IF(EXACT($P44, AC$2), $N44, 0)</f>
        <v>0</v>
      </c>
      <c r="BA44">
        <f>IF(EXACT($P44, AD$2), $N44, 0)</f>
        <v>0</v>
      </c>
      <c r="BB44">
        <f>IF(EXACT($P44, AE$2), $N44, 0)</f>
        <v>0</v>
      </c>
      <c r="BC44">
        <f>IF(EXACT($P44, AF$2), $N44, 0)</f>
        <v>0</v>
      </c>
      <c r="BD44">
        <f>IF(EXACT($P44, AG$2), $N44, 0)</f>
        <v>0</v>
      </c>
    </row>
    <row r="45" spans="1:56" x14ac:dyDescent="0.35">
      <c r="A45" t="str">
        <f>trueraw!B44</f>
        <v>Derrick White</v>
      </c>
      <c r="B45">
        <f>trueraw!G44*$V45*$T45/72</f>
        <v>0.1788888888888889</v>
      </c>
      <c r="C45">
        <f>trueraw!H44*$V45*$T45/72</f>
        <v>0.87888888888888883</v>
      </c>
      <c r="D45">
        <f>trueraw!I44*$V45*$T45/72</f>
        <v>-2.3333333333333331E-2</v>
      </c>
      <c r="E45">
        <f>trueraw!J44*$V45*$T45/72</f>
        <v>0.12444444444444445</v>
      </c>
      <c r="F45">
        <f>trueraw!K44*$V45*$T45/72</f>
        <v>-0.25666666666666665</v>
      </c>
      <c r="G45">
        <f>trueraw!L44*$V45*$T45/72</f>
        <v>0.80111111111111111</v>
      </c>
      <c r="H45">
        <f>trueraw!M44*$V45*$T45/72</f>
        <v>0.22555555555555554</v>
      </c>
      <c r="I45">
        <f>trueraw!N44*$V45*$T45/72</f>
        <v>0.98</v>
      </c>
      <c r="J45">
        <f>trueraw!O44*$V45*$T45/72</f>
        <v>-0.14777777777777779</v>
      </c>
      <c r="K45">
        <f t="shared" si="0"/>
        <v>1.882222222222222</v>
      </c>
      <c r="L45">
        <f t="shared" si="1"/>
        <v>2.9088888888888889</v>
      </c>
      <c r="M45">
        <f t="shared" si="2"/>
        <v>1.9599999999999997</v>
      </c>
      <c r="N45">
        <f t="shared" si="3"/>
        <v>2.7611111111111111</v>
      </c>
      <c r="O45">
        <f t="shared" si="4"/>
        <v>2.7611111111111111</v>
      </c>
      <c r="P45" s="1" t="str">
        <f>VLOOKUP($A45, 'auction in'!$A$2:$B$201, 2, FALSE)</f>
        <v>_______</v>
      </c>
      <c r="Q45" s="3">
        <f>VLOOKUP($A45, 'auction in'!$A$2:$C$201, 3, FALSE)</f>
        <v>19.471792225493967</v>
      </c>
      <c r="R45" t="str">
        <f>trueraw!C44</f>
        <v>PG, SG</v>
      </c>
      <c r="S45" t="str">
        <f>trueraw!D44</f>
        <v>SAS</v>
      </c>
      <c r="T45">
        <f>trueraw!E44</f>
        <v>56</v>
      </c>
      <c r="U45">
        <f>trueraw!F44</f>
        <v>29.1</v>
      </c>
      <c r="V45">
        <v>1</v>
      </c>
      <c r="W45">
        <f>IF(EXACT($P45, W$2), 1, 0)</f>
        <v>1</v>
      </c>
      <c r="X45">
        <f>IF(EXACT($P45, X$2), 1, 0)</f>
        <v>0</v>
      </c>
      <c r="Y45">
        <f>IF(EXACT($P45, Y$2), 1, 0)</f>
        <v>0</v>
      </c>
      <c r="Z45">
        <f>IF(EXACT($P45, Z$2), 1, 0)</f>
        <v>0</v>
      </c>
      <c r="AA45">
        <f>IF(EXACT($P45, AA$2), 1, 0)</f>
        <v>0</v>
      </c>
      <c r="AB45">
        <f>IF(EXACT($P45, AB$2), 1, 0)</f>
        <v>0</v>
      </c>
      <c r="AC45">
        <f>IF(EXACT($P45, AC$2), 1, 0)</f>
        <v>0</v>
      </c>
      <c r="AD45">
        <f>IF(EXACT($P45, AD$2), 1, 0)</f>
        <v>0</v>
      </c>
      <c r="AE45">
        <f>IF(EXACT($P45, AE$2), 1, 0)</f>
        <v>0</v>
      </c>
      <c r="AF45">
        <f>IF(EXACT($P45, AF$2), 1, 0)</f>
        <v>0</v>
      </c>
      <c r="AG45">
        <f>IF(EXACT($P45, AG$2), 1, 0)</f>
        <v>0</v>
      </c>
      <c r="AT45">
        <f>IF(EXACT($P45, W$2), $N45, 0)</f>
        <v>2.7611111111111111</v>
      </c>
      <c r="AU45">
        <f>IF(EXACT($P45, X$2), $N45, 0)</f>
        <v>0</v>
      </c>
      <c r="AV45">
        <f>IF(EXACT($P45, Y$2), $N45, 0)</f>
        <v>0</v>
      </c>
      <c r="AW45">
        <f>IF(EXACT($P45, Z$2), $N45, 0)</f>
        <v>0</v>
      </c>
      <c r="AX45">
        <f>IF(EXACT($P45, AA$2), $N45, 0)</f>
        <v>0</v>
      </c>
      <c r="AY45">
        <f>IF(EXACT($P45, AB$2), $N45, 0)</f>
        <v>0</v>
      </c>
      <c r="AZ45">
        <f>IF(EXACT($P45, AC$2), $N45, 0)</f>
        <v>0</v>
      </c>
      <c r="BA45">
        <f>IF(EXACT($P45, AD$2), $N45, 0)</f>
        <v>0</v>
      </c>
      <c r="BB45">
        <f>IF(EXACT($P45, AE$2), $N45, 0)</f>
        <v>0</v>
      </c>
      <c r="BC45">
        <f>IF(EXACT($P45, AF$2), $N45, 0)</f>
        <v>0</v>
      </c>
      <c r="BD45">
        <f>IF(EXACT($P45, AG$2), $N45, 0)</f>
        <v>0</v>
      </c>
    </row>
    <row r="46" spans="1:56" x14ac:dyDescent="0.35">
      <c r="A46" t="str">
        <f>trueraw!B45</f>
        <v>Brandon Clarke</v>
      </c>
      <c r="B46">
        <f>trueraw!G45*$V46*$T46/72</f>
        <v>3.0883333333333334</v>
      </c>
      <c r="C46">
        <f>trueraw!H45*$V46*$T46/72</f>
        <v>-7.5555555555555556E-2</v>
      </c>
      <c r="D46">
        <f>trueraw!I45*$V46*$T46/72</f>
        <v>-1.1994444444444445</v>
      </c>
      <c r="E46">
        <f>trueraw!J45*$V46*$T46/72</f>
        <v>8.5000000000000006E-2</v>
      </c>
      <c r="F46">
        <f>trueraw!K45*$V46*$T46/72</f>
        <v>0.78388888888888886</v>
      </c>
      <c r="G46">
        <f>trueraw!L45*$V46*$T46/72</f>
        <v>-0.49111111111111111</v>
      </c>
      <c r="H46">
        <f>trueraw!M45*$V46*$T46/72</f>
        <v>-0.51</v>
      </c>
      <c r="I46">
        <f>trueraw!N45*$V46*$T46/72</f>
        <v>1.2183333333333333</v>
      </c>
      <c r="J46">
        <f>trueraw!O45*$V46*$T46/72</f>
        <v>0.43444444444444447</v>
      </c>
      <c r="K46">
        <f t="shared" si="0"/>
        <v>3.4094444444444445</v>
      </c>
      <c r="L46">
        <f t="shared" si="1"/>
        <v>2.8994444444444447</v>
      </c>
      <c r="M46">
        <f t="shared" si="2"/>
        <v>3.8250000000000002</v>
      </c>
      <c r="N46">
        <f t="shared" si="3"/>
        <v>3.3338888888888891</v>
      </c>
      <c r="O46">
        <f t="shared" si="4"/>
        <v>3.3338888888888891</v>
      </c>
      <c r="P46" s="1" t="str">
        <f>VLOOKUP($A46, 'auction in'!$A$2:$B$201, 2, FALSE)</f>
        <v>_______</v>
      </c>
      <c r="Q46" s="3">
        <f>VLOOKUP($A46, 'auction in'!$A$2:$C$201, 3, FALSE)</f>
        <v>23.303667031225213</v>
      </c>
      <c r="R46" t="str">
        <f>trueraw!C45</f>
        <v>PF</v>
      </c>
      <c r="S46" t="str">
        <f>trueraw!D45</f>
        <v>MEM</v>
      </c>
      <c r="T46">
        <f>trueraw!E45</f>
        <v>68</v>
      </c>
      <c r="U46">
        <f>trueraw!F45</f>
        <v>25.2</v>
      </c>
      <c r="V46">
        <v>1</v>
      </c>
      <c r="W46">
        <f>IF(EXACT($P46, W$2), 1, 0)</f>
        <v>1</v>
      </c>
      <c r="X46">
        <f>IF(EXACT($P46, X$2), 1, 0)</f>
        <v>0</v>
      </c>
      <c r="Y46">
        <f>IF(EXACT($P46, Y$2), 1, 0)</f>
        <v>0</v>
      </c>
      <c r="Z46">
        <f>IF(EXACT($P46, Z$2), 1, 0)</f>
        <v>0</v>
      </c>
      <c r="AA46">
        <f>IF(EXACT($P46, AA$2), 1, 0)</f>
        <v>0</v>
      </c>
      <c r="AB46">
        <f>IF(EXACT($P46, AB$2), 1, 0)</f>
        <v>0</v>
      </c>
      <c r="AC46">
        <f>IF(EXACT($P46, AC$2), 1, 0)</f>
        <v>0</v>
      </c>
      <c r="AD46">
        <f>IF(EXACT($P46, AD$2), 1, 0)</f>
        <v>0</v>
      </c>
      <c r="AE46">
        <f>IF(EXACT($P46, AE$2), 1, 0)</f>
        <v>0</v>
      </c>
      <c r="AF46">
        <f>IF(EXACT($P46, AF$2), 1, 0)</f>
        <v>0</v>
      </c>
      <c r="AG46">
        <f>IF(EXACT($P46, AG$2), 1, 0)</f>
        <v>0</v>
      </c>
      <c r="AT46">
        <f>IF(EXACT($P46, W$2), $N46, 0)</f>
        <v>3.3338888888888891</v>
      </c>
      <c r="AU46">
        <f>IF(EXACT($P46, X$2), $N46, 0)</f>
        <v>0</v>
      </c>
      <c r="AV46">
        <f>IF(EXACT($P46, Y$2), $N46, 0)</f>
        <v>0</v>
      </c>
      <c r="AW46">
        <f>IF(EXACT($P46, Z$2), $N46, 0)</f>
        <v>0</v>
      </c>
      <c r="AX46">
        <f>IF(EXACT($P46, AA$2), $N46, 0)</f>
        <v>0</v>
      </c>
      <c r="AY46">
        <f>IF(EXACT($P46, AB$2), $N46, 0)</f>
        <v>0</v>
      </c>
      <c r="AZ46">
        <f>IF(EXACT($P46, AC$2), $N46, 0)</f>
        <v>0</v>
      </c>
      <c r="BA46">
        <f>IF(EXACT($P46, AD$2), $N46, 0)</f>
        <v>0</v>
      </c>
      <c r="BB46">
        <f>IF(EXACT($P46, AE$2), $N46, 0)</f>
        <v>0</v>
      </c>
      <c r="BC46">
        <f>IF(EXACT($P46, AF$2), $N46, 0)</f>
        <v>0</v>
      </c>
      <c r="BD46">
        <f>IF(EXACT($P46, AG$2), $N46, 0)</f>
        <v>0</v>
      </c>
    </row>
    <row r="47" spans="1:56" x14ac:dyDescent="0.35">
      <c r="A47" t="str">
        <f>trueraw!B46</f>
        <v>Mitchell Robinson</v>
      </c>
      <c r="B47">
        <f>trueraw!G46*$V47*$T47/72</f>
        <v>3.3338888888888887</v>
      </c>
      <c r="C47">
        <f>trueraw!H46*$V47*$T47/72</f>
        <v>-2.0683333333333334</v>
      </c>
      <c r="D47">
        <f>trueraw!I46*$V47*$T47/72</f>
        <v>-1.6527777777777777</v>
      </c>
      <c r="E47">
        <f>trueraw!J46*$V47*$T47/72</f>
        <v>-0.50055555555555553</v>
      </c>
      <c r="F47">
        <f>trueraw!K46*$V47*$T47/72</f>
        <v>0.96333333333333337</v>
      </c>
      <c r="G47">
        <f>trueraw!L46*$V47*$T47/72</f>
        <v>-1.02</v>
      </c>
      <c r="H47">
        <f>trueraw!M46*$V47*$T47/72</f>
        <v>4.7222222222222228E-2</v>
      </c>
      <c r="I47">
        <f>trueraw!N46*$V47*$T47/72</f>
        <v>3.2583333333333337</v>
      </c>
      <c r="J47">
        <f>trueraw!O46*$V47*$T47/72</f>
        <v>0.97277777777777785</v>
      </c>
      <c r="K47">
        <f t="shared" si="0"/>
        <v>5.4022222222222229</v>
      </c>
      <c r="L47">
        <f t="shared" si="1"/>
        <v>2.3611111111111116</v>
      </c>
      <c r="M47">
        <f t="shared" si="2"/>
        <v>4.3538888888888891</v>
      </c>
      <c r="N47">
        <f t="shared" si="3"/>
        <v>3.3338888888888896</v>
      </c>
      <c r="O47">
        <f t="shared" si="4"/>
        <v>3.3338888888888896</v>
      </c>
      <c r="P47" s="1" t="str">
        <f>VLOOKUP($A47, 'auction in'!$A$2:$B$201, 2, FALSE)</f>
        <v>_______</v>
      </c>
      <c r="Q47" s="3">
        <f>VLOOKUP($A47, 'auction in'!$A$2:$C$201, 3, FALSE)</f>
        <v>23.303667031225217</v>
      </c>
      <c r="R47" t="str">
        <f>trueraw!C46</f>
        <v>C</v>
      </c>
      <c r="S47" t="str">
        <f>trueraw!D46</f>
        <v>NYK</v>
      </c>
      <c r="T47">
        <f>trueraw!E46</f>
        <v>68</v>
      </c>
      <c r="U47">
        <f>trueraw!F46</f>
        <v>23.2</v>
      </c>
      <c r="V47">
        <v>1</v>
      </c>
      <c r="W47">
        <f>IF(EXACT($P47, W$2), 1, 0)</f>
        <v>1</v>
      </c>
      <c r="X47">
        <f>IF(EXACT($P47, X$2), 1, 0)</f>
        <v>0</v>
      </c>
      <c r="Y47">
        <f>IF(EXACT($P47, Y$2), 1, 0)</f>
        <v>0</v>
      </c>
      <c r="Z47">
        <f>IF(EXACT($P47, Z$2), 1, 0)</f>
        <v>0</v>
      </c>
      <c r="AA47">
        <f>IF(EXACT($P47, AA$2), 1, 0)</f>
        <v>0</v>
      </c>
      <c r="AB47">
        <f>IF(EXACT($P47, AB$2), 1, 0)</f>
        <v>0</v>
      </c>
      <c r="AC47">
        <f>IF(EXACT($P47, AC$2), 1, 0)</f>
        <v>0</v>
      </c>
      <c r="AD47">
        <f>IF(EXACT($P47, AD$2), 1, 0)</f>
        <v>0</v>
      </c>
      <c r="AE47">
        <f>IF(EXACT($P47, AE$2), 1, 0)</f>
        <v>0</v>
      </c>
      <c r="AF47">
        <f>IF(EXACT($P47, AF$2), 1, 0)</f>
        <v>0</v>
      </c>
      <c r="AG47">
        <f>IF(EXACT($P47, AG$2), 1, 0)</f>
        <v>0</v>
      </c>
      <c r="AT47">
        <f>IF(EXACT($P47, W$2), $N47, 0)</f>
        <v>3.3338888888888896</v>
      </c>
      <c r="AU47">
        <f>IF(EXACT($P47, X$2), $N47, 0)</f>
        <v>0</v>
      </c>
      <c r="AV47">
        <f>IF(EXACT($P47, Y$2), $N47, 0)</f>
        <v>0</v>
      </c>
      <c r="AW47">
        <f>IF(EXACT($P47, Z$2), $N47, 0)</f>
        <v>0</v>
      </c>
      <c r="AX47">
        <f>IF(EXACT($P47, AA$2), $N47, 0)</f>
        <v>0</v>
      </c>
      <c r="AY47">
        <f>IF(EXACT($P47, AB$2), $N47, 0)</f>
        <v>0</v>
      </c>
      <c r="AZ47">
        <f>IF(EXACT($P47, AC$2), $N47, 0)</f>
        <v>0</v>
      </c>
      <c r="BA47">
        <f>IF(EXACT($P47, AD$2), $N47, 0)</f>
        <v>0</v>
      </c>
      <c r="BB47">
        <f>IF(EXACT($P47, AE$2), $N47, 0)</f>
        <v>0</v>
      </c>
      <c r="BC47">
        <f>IF(EXACT($P47, AF$2), $N47, 0)</f>
        <v>0</v>
      </c>
      <c r="BD47">
        <f>IF(EXACT($P47, AG$2), $N47, 0)</f>
        <v>0</v>
      </c>
    </row>
    <row r="48" spans="1:56" x14ac:dyDescent="0.35">
      <c r="A48" t="str">
        <f>trueraw!B47</f>
        <v>Jamal Murray</v>
      </c>
      <c r="B48">
        <f>trueraw!G47*$V48*$T48/72</f>
        <v>-9.4444444444444456E-2</v>
      </c>
      <c r="C48">
        <f>trueraw!H47*$V48*$T48/72</f>
        <v>1.5016666666666667</v>
      </c>
      <c r="D48">
        <f>trueraw!I47*$V48*$T48/72</f>
        <v>0.92555555555555558</v>
      </c>
      <c r="E48">
        <f>trueraw!J47*$V48*$T48/72</f>
        <v>0.95388888888888901</v>
      </c>
      <c r="F48">
        <f>trueraw!K47*$V48*$T48/72</f>
        <v>-0.18888888888888891</v>
      </c>
      <c r="G48">
        <f>trueraw!L47*$V48*$T48/72</f>
        <v>1.36</v>
      </c>
      <c r="H48">
        <f>trueraw!M47*$V48*$T48/72</f>
        <v>0.57611111111111102</v>
      </c>
      <c r="I48">
        <f>trueraw!N47*$V48*$T48/72</f>
        <v>-0.5477777777777777</v>
      </c>
      <c r="J48">
        <f>trueraw!O47*$V48*$T48/72</f>
        <v>-1.1427777777777779</v>
      </c>
      <c r="K48">
        <f t="shared" si="0"/>
        <v>1.8416666666666668</v>
      </c>
      <c r="L48">
        <f t="shared" si="1"/>
        <v>4.4861111111111107</v>
      </c>
      <c r="M48">
        <f t="shared" si="2"/>
        <v>1.9833333333333334</v>
      </c>
      <c r="N48">
        <f t="shared" si="3"/>
        <v>3.3433333333333328</v>
      </c>
      <c r="O48">
        <f t="shared" si="4"/>
        <v>3.3433333333333328</v>
      </c>
      <c r="P48" s="1" t="str">
        <f>VLOOKUP($A48, 'auction in'!$A$2:$B$201, 2, FALSE)</f>
        <v>_______</v>
      </c>
      <c r="Q48" s="3">
        <f>VLOOKUP($A48, 'auction in'!$A$2:$C$201, 3, FALSE)</f>
        <v>23.366850223948227</v>
      </c>
      <c r="R48" t="str">
        <f>trueraw!C47</f>
        <v>PG, SG</v>
      </c>
      <c r="S48" t="str">
        <f>trueraw!D47</f>
        <v>DEN</v>
      </c>
      <c r="T48">
        <f>trueraw!E47</f>
        <v>68</v>
      </c>
      <c r="U48">
        <f>trueraw!F47</f>
        <v>33.799999999999997</v>
      </c>
      <c r="V48">
        <v>1</v>
      </c>
      <c r="W48">
        <f>IF(EXACT($P48, W$2), 1, 0)</f>
        <v>1</v>
      </c>
      <c r="X48">
        <f>IF(EXACT($P48, X$2), 1, 0)</f>
        <v>0</v>
      </c>
      <c r="Y48">
        <f>IF(EXACT($P48, Y$2), 1, 0)</f>
        <v>0</v>
      </c>
      <c r="Z48">
        <f>IF(EXACT($P48, Z$2), 1, 0)</f>
        <v>0</v>
      </c>
      <c r="AA48">
        <f>IF(EXACT($P48, AA$2), 1, 0)</f>
        <v>0</v>
      </c>
      <c r="AB48">
        <f>IF(EXACT($P48, AB$2), 1, 0)</f>
        <v>0</v>
      </c>
      <c r="AC48">
        <f>IF(EXACT($P48, AC$2), 1, 0)</f>
        <v>0</v>
      </c>
      <c r="AD48">
        <f>IF(EXACT($P48, AD$2), 1, 0)</f>
        <v>0</v>
      </c>
      <c r="AE48">
        <f>IF(EXACT($P48, AE$2), 1, 0)</f>
        <v>0</v>
      </c>
      <c r="AF48">
        <f>IF(EXACT($P48, AF$2), 1, 0)</f>
        <v>0</v>
      </c>
      <c r="AG48">
        <f>IF(EXACT($P48, AG$2), 1, 0)</f>
        <v>0</v>
      </c>
      <c r="AT48">
        <f>IF(EXACT($P48, W$2), $N48, 0)</f>
        <v>3.3433333333333328</v>
      </c>
      <c r="AU48">
        <f>IF(EXACT($P48, X$2), $N48, 0)</f>
        <v>0</v>
      </c>
      <c r="AV48">
        <f>IF(EXACT($P48, Y$2), $N48, 0)</f>
        <v>0</v>
      </c>
      <c r="AW48">
        <f>IF(EXACT($P48, Z$2), $N48, 0)</f>
        <v>0</v>
      </c>
      <c r="AX48">
        <f>IF(EXACT($P48, AA$2), $N48, 0)</f>
        <v>0</v>
      </c>
      <c r="AY48">
        <f>IF(EXACT($P48, AB$2), $N48, 0)</f>
        <v>0</v>
      </c>
      <c r="AZ48">
        <f>IF(EXACT($P48, AC$2), $N48, 0)</f>
        <v>0</v>
      </c>
      <c r="BA48">
        <f>IF(EXACT($P48, AD$2), $N48, 0)</f>
        <v>0</v>
      </c>
      <c r="BB48">
        <f>IF(EXACT($P48, AE$2), $N48, 0)</f>
        <v>0</v>
      </c>
      <c r="BC48">
        <f>IF(EXACT($P48, AF$2), $N48, 0)</f>
        <v>0</v>
      </c>
      <c r="BD48">
        <f>IF(EXACT($P48, AG$2), $N48, 0)</f>
        <v>0</v>
      </c>
    </row>
    <row r="49" spans="1:56" x14ac:dyDescent="0.35">
      <c r="A49" t="str">
        <f>trueraw!B48</f>
        <v>Russell Westbrook</v>
      </c>
      <c r="B49">
        <f>trueraw!G48*$V49*$T49/72</f>
        <v>0.14000000000000001</v>
      </c>
      <c r="C49">
        <f>trueraw!H48*$V49*$T49/72</f>
        <v>-0.70777777777777784</v>
      </c>
      <c r="D49">
        <f>trueraw!I48*$V49*$T49/72</f>
        <v>-0.52888888888888896</v>
      </c>
      <c r="E49">
        <f>trueraw!J48*$V49*$T49/72</f>
        <v>1.5088888888888889</v>
      </c>
      <c r="F49">
        <f>trueraw!K48*$V49*$T49/72</f>
        <v>1.151111111111111</v>
      </c>
      <c r="G49">
        <f>trueraw!L48*$V49*$T49/72</f>
        <v>2.7533333333333334</v>
      </c>
      <c r="H49">
        <f>trueraw!M48*$V49*$T49/72</f>
        <v>1.1200000000000001</v>
      </c>
      <c r="I49">
        <f>trueraw!N48*$V49*$T49/72</f>
        <v>-0.30333333333333334</v>
      </c>
      <c r="J49">
        <f>trueraw!O48*$V49*$T49/72</f>
        <v>-2.4344444444444444</v>
      </c>
      <c r="K49">
        <f t="shared" si="0"/>
        <v>3.4066666666666663</v>
      </c>
      <c r="L49">
        <f t="shared" si="1"/>
        <v>5.1333333333333329</v>
      </c>
      <c r="M49">
        <f t="shared" si="2"/>
        <v>-5.4444444444444295E-2</v>
      </c>
      <c r="N49">
        <f t="shared" si="3"/>
        <v>2.6988888888888884</v>
      </c>
      <c r="O49">
        <f t="shared" si="4"/>
        <v>2.6988888888888884</v>
      </c>
      <c r="P49" s="1" t="str">
        <f>VLOOKUP($A49, 'auction in'!$A$2:$B$201, 2, FALSE)</f>
        <v>_______</v>
      </c>
      <c r="Q49" s="3">
        <f>VLOOKUP($A49, 'auction in'!$A$2:$C$201, 3, FALSE)</f>
        <v>19.055526485201142</v>
      </c>
      <c r="R49" t="str">
        <f>trueraw!C48</f>
        <v>PG</v>
      </c>
      <c r="S49" t="str">
        <f>trueraw!D48</f>
        <v>WAS</v>
      </c>
      <c r="T49">
        <f>trueraw!E48</f>
        <v>56</v>
      </c>
      <c r="U49">
        <f>trueraw!F48</f>
        <v>35.799999999999997</v>
      </c>
      <c r="V49">
        <v>1</v>
      </c>
      <c r="W49">
        <f>IF(EXACT($P49, W$2), 1, 0)</f>
        <v>1</v>
      </c>
      <c r="X49">
        <f>IF(EXACT($P49, X$2), 1, 0)</f>
        <v>0</v>
      </c>
      <c r="Y49">
        <f>IF(EXACT($P49, Y$2), 1, 0)</f>
        <v>0</v>
      </c>
      <c r="Z49">
        <f>IF(EXACT($P49, Z$2), 1, 0)</f>
        <v>0</v>
      </c>
      <c r="AA49">
        <f>IF(EXACT($P49, AA$2), 1, 0)</f>
        <v>0</v>
      </c>
      <c r="AB49">
        <f>IF(EXACT($P49, AB$2), 1, 0)</f>
        <v>0</v>
      </c>
      <c r="AC49">
        <f>IF(EXACT($P49, AC$2), 1, 0)</f>
        <v>0</v>
      </c>
      <c r="AD49">
        <f>IF(EXACT($P49, AD$2), 1, 0)</f>
        <v>0</v>
      </c>
      <c r="AE49">
        <f>IF(EXACT($P49, AE$2), 1, 0)</f>
        <v>0</v>
      </c>
      <c r="AF49">
        <f>IF(EXACT($P49, AF$2), 1, 0)</f>
        <v>0</v>
      </c>
      <c r="AG49">
        <f>IF(EXACT($P49, AG$2), 1, 0)</f>
        <v>0</v>
      </c>
      <c r="AT49">
        <f>IF(EXACT($P49, W$2), $N49, 0)</f>
        <v>2.6988888888888884</v>
      </c>
      <c r="AU49">
        <f>IF(EXACT($P49, X$2), $N49, 0)</f>
        <v>0</v>
      </c>
      <c r="AV49">
        <f>IF(EXACT($P49, Y$2), $N49, 0)</f>
        <v>0</v>
      </c>
      <c r="AW49">
        <f>IF(EXACT($P49, Z$2), $N49, 0)</f>
        <v>0</v>
      </c>
      <c r="AX49">
        <f>IF(EXACT($P49, AA$2), $N49, 0)</f>
        <v>0</v>
      </c>
      <c r="AY49">
        <f>IF(EXACT($P49, AB$2), $N49, 0)</f>
        <v>0</v>
      </c>
      <c r="AZ49">
        <f>IF(EXACT($P49, AC$2), $N49, 0)</f>
        <v>0</v>
      </c>
      <c r="BA49">
        <f>IF(EXACT($P49, AD$2), $N49, 0)</f>
        <v>0</v>
      </c>
      <c r="BB49">
        <f>IF(EXACT($P49, AE$2), $N49, 0)</f>
        <v>0</v>
      </c>
      <c r="BC49">
        <f>IF(EXACT($P49, AF$2), $N49, 0)</f>
        <v>0</v>
      </c>
      <c r="BD49">
        <f>IF(EXACT($P49, AG$2), $N49, 0)</f>
        <v>0</v>
      </c>
    </row>
    <row r="50" spans="1:56" x14ac:dyDescent="0.35">
      <c r="A50" t="str">
        <f>trueraw!B49</f>
        <v>Domantas Sabonis</v>
      </c>
      <c r="B50">
        <f>trueraw!G49*$V50*$T50/72</f>
        <v>2.391111111111111</v>
      </c>
      <c r="C50">
        <f>trueraw!H49*$V50*$T50/72</f>
        <v>-0.75555555555555554</v>
      </c>
      <c r="D50">
        <f>trueraw!I49*$V50*$T50/72</f>
        <v>-1.0666666666666667</v>
      </c>
      <c r="E50">
        <f>trueraw!J49*$V50*$T50/72</f>
        <v>0.71111111111111114</v>
      </c>
      <c r="F50">
        <f>trueraw!K49*$V50*$T50/72</f>
        <v>2.5511111111111111</v>
      </c>
      <c r="G50">
        <f>trueraw!L49*$V50*$T50/72</f>
        <v>0.95111111111111113</v>
      </c>
      <c r="H50">
        <f>trueraw!M49*$V50*$T50/72</f>
        <v>-0.52444444444444438</v>
      </c>
      <c r="I50">
        <f>trueraw!N49*$V50*$T50/72</f>
        <v>-0.13333333333333333</v>
      </c>
      <c r="J50">
        <f>trueraw!O49*$V50*$T50/72</f>
        <v>-1.1466666666666667</v>
      </c>
      <c r="K50">
        <f t="shared" si="0"/>
        <v>3.7333333333333334</v>
      </c>
      <c r="L50">
        <f t="shared" si="1"/>
        <v>4.1244444444444435</v>
      </c>
      <c r="M50">
        <f t="shared" si="2"/>
        <v>2.0266666666666664</v>
      </c>
      <c r="N50">
        <f t="shared" si="3"/>
        <v>2.977777777777777</v>
      </c>
      <c r="O50">
        <f t="shared" si="4"/>
        <v>2.977777777777777</v>
      </c>
      <c r="P50" s="1" t="str">
        <f>VLOOKUP($A50, 'auction in'!$A$2:$B$201, 2, FALSE)</f>
        <v>_______</v>
      </c>
      <c r="Q50" s="3">
        <f>VLOOKUP($A50, 'auction in'!$A$2:$C$201, 3, FALSE)</f>
        <v>20.921288999727896</v>
      </c>
      <c r="R50" t="str">
        <f>trueraw!C49</f>
        <v>PF, C</v>
      </c>
      <c r="S50" t="str">
        <f>trueraw!D49</f>
        <v>IND</v>
      </c>
      <c r="T50">
        <f>trueraw!E49</f>
        <v>64</v>
      </c>
      <c r="U50">
        <f>trueraw!F49</f>
        <v>34.200000000000003</v>
      </c>
      <c r="V50">
        <v>1</v>
      </c>
      <c r="W50">
        <f>IF(EXACT($P50, W$2), 1, 0)</f>
        <v>1</v>
      </c>
      <c r="X50">
        <f>IF(EXACT($P50, X$2), 1, 0)</f>
        <v>0</v>
      </c>
      <c r="Y50">
        <f>IF(EXACT($P50, Y$2), 1, 0)</f>
        <v>0</v>
      </c>
      <c r="Z50">
        <f>IF(EXACT($P50, Z$2), 1, 0)</f>
        <v>0</v>
      </c>
      <c r="AA50">
        <f>IF(EXACT($P50, AA$2), 1, 0)</f>
        <v>0</v>
      </c>
      <c r="AB50">
        <f>IF(EXACT($P50, AB$2), 1, 0)</f>
        <v>0</v>
      </c>
      <c r="AC50">
        <f>IF(EXACT($P50, AC$2), 1, 0)</f>
        <v>0</v>
      </c>
      <c r="AD50">
        <f>IF(EXACT($P50, AD$2), 1, 0)</f>
        <v>0</v>
      </c>
      <c r="AE50">
        <f>IF(EXACT($P50, AE$2), 1, 0)</f>
        <v>0</v>
      </c>
      <c r="AF50">
        <f>IF(EXACT($P50, AF$2), 1, 0)</f>
        <v>0</v>
      </c>
      <c r="AG50">
        <f>IF(EXACT($P50, AG$2), 1, 0)</f>
        <v>0</v>
      </c>
      <c r="AT50">
        <f>IF(EXACT($P50, W$2), $N50, 0)</f>
        <v>2.977777777777777</v>
      </c>
      <c r="AU50">
        <f>IF(EXACT($P50, X$2), $N50, 0)</f>
        <v>0</v>
      </c>
      <c r="AV50">
        <f>IF(EXACT($P50, Y$2), $N50, 0)</f>
        <v>0</v>
      </c>
      <c r="AW50">
        <f>IF(EXACT($P50, Z$2), $N50, 0)</f>
        <v>0</v>
      </c>
      <c r="AX50">
        <f>IF(EXACT($P50, AA$2), $N50, 0)</f>
        <v>0</v>
      </c>
      <c r="AY50">
        <f>IF(EXACT($P50, AB$2), $N50, 0)</f>
        <v>0</v>
      </c>
      <c r="AZ50">
        <f>IF(EXACT($P50, AC$2), $N50, 0)</f>
        <v>0</v>
      </c>
      <c r="BA50">
        <f>IF(EXACT($P50, AD$2), $N50, 0)</f>
        <v>0</v>
      </c>
      <c r="BB50">
        <f>IF(EXACT($P50, AE$2), $N50, 0)</f>
        <v>0</v>
      </c>
      <c r="BC50">
        <f>IF(EXACT($P50, AF$2), $N50, 0)</f>
        <v>0</v>
      </c>
      <c r="BD50">
        <f>IF(EXACT($P50, AG$2), $N50, 0)</f>
        <v>0</v>
      </c>
    </row>
    <row r="51" spans="1:56" x14ac:dyDescent="0.35">
      <c r="A51" t="str">
        <f>trueraw!B50</f>
        <v>Tobias Harris</v>
      </c>
      <c r="B51">
        <f>trueraw!G50*$V51*$T51/72</f>
        <v>0.42777777777777781</v>
      </c>
      <c r="C51">
        <f>trueraw!H50*$V51*$T51/72</f>
        <v>0.37916666666666665</v>
      </c>
      <c r="D51">
        <f>trueraw!I50*$V51*$T51/72</f>
        <v>0.34027777777777779</v>
      </c>
      <c r="E51">
        <f>trueraw!J50*$V51*$T51/72</f>
        <v>1.0208333333333333</v>
      </c>
      <c r="F51">
        <f>trueraw!K50*$V51*$T51/72</f>
        <v>0.81666666666666665</v>
      </c>
      <c r="G51">
        <f>trueraw!L50*$V51*$T51/72</f>
        <v>0.40833333333333333</v>
      </c>
      <c r="H51">
        <f>trueraw!M50*$V51*$T51/72</f>
        <v>-0.44722222222222224</v>
      </c>
      <c r="I51">
        <f>trueraw!N50*$V51*$T51/72</f>
        <v>0.18472222222222223</v>
      </c>
      <c r="J51">
        <f>trueraw!O50*$V51*$T51/72</f>
        <v>0.14583333333333334</v>
      </c>
      <c r="K51">
        <f t="shared" si="0"/>
        <v>2.8972222222222221</v>
      </c>
      <c r="L51">
        <f t="shared" si="1"/>
        <v>3.1305555555555546</v>
      </c>
      <c r="M51">
        <f t="shared" si="2"/>
        <v>2.8680555555555549</v>
      </c>
      <c r="N51">
        <f t="shared" si="3"/>
        <v>3.2763888888888881</v>
      </c>
      <c r="O51">
        <f t="shared" si="4"/>
        <v>3.2763888888888881</v>
      </c>
      <c r="P51" s="1" t="str">
        <f>VLOOKUP($A51, 'auction in'!$A$2:$B$201, 2, FALSE)</f>
        <v>_______</v>
      </c>
      <c r="Q51" s="3">
        <f>VLOOKUP($A51, 'auction in'!$A$2:$C$201, 3, FALSE)</f>
        <v>22.918992887293896</v>
      </c>
      <c r="R51" t="str">
        <f>trueraw!C50</f>
        <v>SF</v>
      </c>
      <c r="S51" t="str">
        <f>trueraw!D50</f>
        <v>PHI</v>
      </c>
      <c r="T51">
        <f>trueraw!E50</f>
        <v>70</v>
      </c>
      <c r="U51">
        <f>trueraw!F50</f>
        <v>34.5</v>
      </c>
      <c r="V51">
        <v>1</v>
      </c>
      <c r="W51">
        <f>IF(EXACT($P51, W$2), 1, 0)</f>
        <v>1</v>
      </c>
      <c r="X51">
        <f>IF(EXACT($P51, X$2), 1, 0)</f>
        <v>0</v>
      </c>
      <c r="Y51">
        <f>IF(EXACT($P51, Y$2), 1, 0)</f>
        <v>0</v>
      </c>
      <c r="Z51">
        <f>IF(EXACT($P51, Z$2), 1, 0)</f>
        <v>0</v>
      </c>
      <c r="AA51">
        <f>IF(EXACT($P51, AA$2), 1, 0)</f>
        <v>0</v>
      </c>
      <c r="AB51">
        <f>IF(EXACT($P51, AB$2), 1, 0)</f>
        <v>0</v>
      </c>
      <c r="AC51">
        <f>IF(EXACT($P51, AC$2), 1, 0)</f>
        <v>0</v>
      </c>
      <c r="AD51">
        <f>IF(EXACT($P51, AD$2), 1, 0)</f>
        <v>0</v>
      </c>
      <c r="AE51">
        <f>IF(EXACT($P51, AE$2), 1, 0)</f>
        <v>0</v>
      </c>
      <c r="AF51">
        <f>IF(EXACT($P51, AF$2), 1, 0)</f>
        <v>0</v>
      </c>
      <c r="AG51">
        <f>IF(EXACT($P51, AG$2), 1, 0)</f>
        <v>0</v>
      </c>
      <c r="AT51">
        <f>IF(EXACT($P51, W$2), $N51, 0)</f>
        <v>3.2763888888888881</v>
      </c>
      <c r="AU51">
        <f>IF(EXACT($P51, X$2), $N51, 0)</f>
        <v>0</v>
      </c>
      <c r="AV51">
        <f>IF(EXACT($P51, Y$2), $N51, 0)</f>
        <v>0</v>
      </c>
      <c r="AW51">
        <f>IF(EXACT($P51, Z$2), $N51, 0)</f>
        <v>0</v>
      </c>
      <c r="AX51">
        <f>IF(EXACT($P51, AA$2), $N51, 0)</f>
        <v>0</v>
      </c>
      <c r="AY51">
        <f>IF(EXACT($P51, AB$2), $N51, 0)</f>
        <v>0</v>
      </c>
      <c r="AZ51">
        <f>IF(EXACT($P51, AC$2), $N51, 0)</f>
        <v>0</v>
      </c>
      <c r="BA51">
        <f>IF(EXACT($P51, AD$2), $N51, 0)</f>
        <v>0</v>
      </c>
      <c r="BB51">
        <f>IF(EXACT($P51, AE$2), $N51, 0)</f>
        <v>0</v>
      </c>
      <c r="BC51">
        <f>IF(EXACT($P51, AF$2), $N51, 0)</f>
        <v>0</v>
      </c>
      <c r="BD51">
        <f>IF(EXACT($P51, AG$2), $N51, 0)</f>
        <v>0</v>
      </c>
    </row>
    <row r="52" spans="1:56" x14ac:dyDescent="0.35">
      <c r="A52" t="str">
        <f>trueraw!B51</f>
        <v>Thomas Bryant</v>
      </c>
      <c r="B52">
        <f>trueraw!G51*$V52*$T52/72</f>
        <v>2.5666666666666669</v>
      </c>
      <c r="C52">
        <f>trueraw!H51*$V52*$T52/72</f>
        <v>-0.32500000000000001</v>
      </c>
      <c r="D52">
        <f>trueraw!I51*$V52*$T52/72</f>
        <v>-0.7</v>
      </c>
      <c r="E52">
        <f>trueraw!J51*$V52*$T52/72</f>
        <v>7.4999999999999997E-2</v>
      </c>
      <c r="F52">
        <f>trueraw!K51*$V52*$T52/72</f>
        <v>0.79166666666666663</v>
      </c>
      <c r="G52">
        <f>trueraw!L51*$V52*$T52/72</f>
        <v>-0.34166666666666662</v>
      </c>
      <c r="H52">
        <f>trueraw!M51*$V52*$T52/72</f>
        <v>-0.83333333333333337</v>
      </c>
      <c r="I52">
        <f>trueraw!N51*$V52*$T52/72</f>
        <v>1.1166666666666667</v>
      </c>
      <c r="J52">
        <f>trueraw!O51*$V52*$T52/72</f>
        <v>0.36666666666666664</v>
      </c>
      <c r="K52">
        <f t="shared" si="0"/>
        <v>3.041666666666667</v>
      </c>
      <c r="L52">
        <f t="shared" si="1"/>
        <v>2.3499999999999996</v>
      </c>
      <c r="M52">
        <f t="shared" si="2"/>
        <v>3.0583333333333331</v>
      </c>
      <c r="N52">
        <f t="shared" si="3"/>
        <v>2.7166666666666663</v>
      </c>
      <c r="O52">
        <f t="shared" si="4"/>
        <v>2.7166666666666663</v>
      </c>
      <c r="P52" s="1" t="str">
        <f>VLOOKUP($A52, 'auction in'!$A$2:$B$201, 2, FALSE)</f>
        <v>_______</v>
      </c>
      <c r="Q52" s="3">
        <f>VLOOKUP($A52, 'auction in'!$A$2:$C$201, 3, FALSE)</f>
        <v>19.174459553856238</v>
      </c>
      <c r="R52" t="str">
        <f>trueraw!C51</f>
        <v>C</v>
      </c>
      <c r="S52" t="str">
        <f>trueraw!D51</f>
        <v>WAS</v>
      </c>
      <c r="T52">
        <f>trueraw!E51</f>
        <v>60</v>
      </c>
      <c r="U52">
        <f>trueraw!F51</f>
        <v>27.5</v>
      </c>
      <c r="V52">
        <v>1</v>
      </c>
      <c r="W52">
        <f>IF(EXACT($P52, W$2), 1, 0)</f>
        <v>1</v>
      </c>
      <c r="X52">
        <f>IF(EXACT($P52, X$2), 1, 0)</f>
        <v>0</v>
      </c>
      <c r="Y52">
        <f>IF(EXACT($P52, Y$2), 1, 0)</f>
        <v>0</v>
      </c>
      <c r="Z52">
        <f>IF(EXACT($P52, Z$2), 1, 0)</f>
        <v>0</v>
      </c>
      <c r="AA52">
        <f>IF(EXACT($P52, AA$2), 1, 0)</f>
        <v>0</v>
      </c>
      <c r="AB52">
        <f>IF(EXACT($P52, AB$2), 1, 0)</f>
        <v>0</v>
      </c>
      <c r="AC52">
        <f>IF(EXACT($P52, AC$2), 1, 0)</f>
        <v>0</v>
      </c>
      <c r="AD52">
        <f>IF(EXACT($P52, AD$2), 1, 0)</f>
        <v>0</v>
      </c>
      <c r="AE52">
        <f>IF(EXACT($P52, AE$2), 1, 0)</f>
        <v>0</v>
      </c>
      <c r="AF52">
        <f>IF(EXACT($P52, AF$2), 1, 0)</f>
        <v>0</v>
      </c>
      <c r="AG52">
        <f>IF(EXACT($P52, AG$2), 1, 0)</f>
        <v>0</v>
      </c>
      <c r="AT52">
        <f>IF(EXACT($P52, W$2), $N52, 0)</f>
        <v>2.7166666666666663</v>
      </c>
      <c r="AU52">
        <f>IF(EXACT($P52, X$2), $N52, 0)</f>
        <v>0</v>
      </c>
      <c r="AV52">
        <f>IF(EXACT($P52, Y$2), $N52, 0)</f>
        <v>0</v>
      </c>
      <c r="AW52">
        <f>IF(EXACT($P52, Z$2), $N52, 0)</f>
        <v>0</v>
      </c>
      <c r="AX52">
        <f>IF(EXACT($P52, AA$2), $N52, 0)</f>
        <v>0</v>
      </c>
      <c r="AY52">
        <f>IF(EXACT($P52, AB$2), $N52, 0)</f>
        <v>0</v>
      </c>
      <c r="AZ52">
        <f>IF(EXACT($P52, AC$2), $N52, 0)</f>
        <v>0</v>
      </c>
      <c r="BA52">
        <f>IF(EXACT($P52, AD$2), $N52, 0)</f>
        <v>0</v>
      </c>
      <c r="BB52">
        <f>IF(EXACT($P52, AE$2), $N52, 0)</f>
        <v>0</v>
      </c>
      <c r="BC52">
        <f>IF(EXACT($P52, AF$2), $N52, 0)</f>
        <v>0</v>
      </c>
      <c r="BD52">
        <f>IF(EXACT($P52, AG$2), $N52, 0)</f>
        <v>0</v>
      </c>
    </row>
    <row r="53" spans="1:56" x14ac:dyDescent="0.35">
      <c r="A53" t="str">
        <f>trueraw!B52</f>
        <v>Jonas Valanciunas</v>
      </c>
      <c r="B53">
        <f>trueraw!G52*$V53*$T53/72</f>
        <v>2.7027777777777775</v>
      </c>
      <c r="C53">
        <f>trueraw!H52*$V53*$T53/72</f>
        <v>-0.32083333333333336</v>
      </c>
      <c r="D53">
        <f>trueraw!I52*$V53*$T53/72</f>
        <v>-1.1083333333333334</v>
      </c>
      <c r="E53">
        <f>trueraw!J52*$V53*$T53/72</f>
        <v>0.25277777777777777</v>
      </c>
      <c r="F53">
        <f>trueraw!K52*$V53*$T53/72</f>
        <v>2.2263888888888892</v>
      </c>
      <c r="G53">
        <f>trueraw!L52*$V53*$T53/72</f>
        <v>-0.27222222222222225</v>
      </c>
      <c r="H53">
        <f>trueraw!M52*$V53*$T53/72</f>
        <v>-1.1375</v>
      </c>
      <c r="I53">
        <f>trueraw!N52*$V53*$T53/72</f>
        <v>1.1569444444444443</v>
      </c>
      <c r="J53">
        <f>trueraw!O52*$V53*$T53/72</f>
        <v>-0.39861111111111108</v>
      </c>
      <c r="K53">
        <f t="shared" si="0"/>
        <v>3.4222222222222225</v>
      </c>
      <c r="L53">
        <f t="shared" si="1"/>
        <v>3.5</v>
      </c>
      <c r="M53">
        <f t="shared" si="2"/>
        <v>3.3736111111111109</v>
      </c>
      <c r="N53">
        <f t="shared" si="3"/>
        <v>3.1013888888888888</v>
      </c>
      <c r="O53">
        <f t="shared" si="4"/>
        <v>3.1013888888888888</v>
      </c>
      <c r="P53" s="1" t="str">
        <f>VLOOKUP($A53, 'auction in'!$A$2:$B$201, 2, FALSE)</f>
        <v>_______</v>
      </c>
      <c r="Q53" s="3">
        <f>VLOOKUP($A53, 'auction in'!$A$2:$C$201, 3, FALSE)</f>
        <v>21.748245492720336</v>
      </c>
      <c r="R53" t="str">
        <f>trueraw!C52</f>
        <v>C</v>
      </c>
      <c r="S53" t="str">
        <f>trueraw!D52</f>
        <v>MEM</v>
      </c>
      <c r="T53">
        <f>trueraw!E52</f>
        <v>70</v>
      </c>
      <c r="U53">
        <f>trueraw!F52</f>
        <v>27.2</v>
      </c>
      <c r="V53">
        <v>1</v>
      </c>
      <c r="W53">
        <f>IF(EXACT($P53, W$2), 1, 0)</f>
        <v>1</v>
      </c>
      <c r="X53">
        <f>IF(EXACT($P53, X$2), 1, 0)</f>
        <v>0</v>
      </c>
      <c r="Y53">
        <f>IF(EXACT($P53, Y$2), 1, 0)</f>
        <v>0</v>
      </c>
      <c r="Z53">
        <f>IF(EXACT($P53, Z$2), 1, 0)</f>
        <v>0</v>
      </c>
      <c r="AA53">
        <f>IF(EXACT($P53, AA$2), 1, 0)</f>
        <v>0</v>
      </c>
      <c r="AB53">
        <f>IF(EXACT($P53, AB$2), 1, 0)</f>
        <v>0</v>
      </c>
      <c r="AC53">
        <f>IF(EXACT($P53, AC$2), 1, 0)</f>
        <v>0</v>
      </c>
      <c r="AD53">
        <f>IF(EXACT($P53, AD$2), 1, 0)</f>
        <v>0</v>
      </c>
      <c r="AE53">
        <f>IF(EXACT($P53, AE$2), 1, 0)</f>
        <v>0</v>
      </c>
      <c r="AF53">
        <f>IF(EXACT($P53, AF$2), 1, 0)</f>
        <v>0</v>
      </c>
      <c r="AG53">
        <f>IF(EXACT($P53, AG$2), 1, 0)</f>
        <v>0</v>
      </c>
      <c r="AT53">
        <f>IF(EXACT($P53, W$2), $N53, 0)</f>
        <v>3.1013888888888888</v>
      </c>
      <c r="AU53">
        <f>IF(EXACT($P53, X$2), $N53, 0)</f>
        <v>0</v>
      </c>
      <c r="AV53">
        <f>IF(EXACT($P53, Y$2), $N53, 0)</f>
        <v>0</v>
      </c>
      <c r="AW53">
        <f>IF(EXACT($P53, Z$2), $N53, 0)</f>
        <v>0</v>
      </c>
      <c r="AX53">
        <f>IF(EXACT($P53, AA$2), $N53, 0)</f>
        <v>0</v>
      </c>
      <c r="AY53">
        <f>IF(EXACT($P53, AB$2), $N53, 0)</f>
        <v>0</v>
      </c>
      <c r="AZ53">
        <f>IF(EXACT($P53, AC$2), $N53, 0)</f>
        <v>0</v>
      </c>
      <c r="BA53">
        <f>IF(EXACT($P53, AD$2), $N53, 0)</f>
        <v>0</v>
      </c>
      <c r="BB53">
        <f>IF(EXACT($P53, AE$2), $N53, 0)</f>
        <v>0</v>
      </c>
      <c r="BC53">
        <f>IF(EXACT($P53, AF$2), $N53, 0)</f>
        <v>0</v>
      </c>
      <c r="BD53">
        <f>IF(EXACT($P53, AG$2), $N53, 0)</f>
        <v>0</v>
      </c>
    </row>
    <row r="54" spans="1:56" x14ac:dyDescent="0.35">
      <c r="A54" t="str">
        <f>trueraw!B53</f>
        <v>T.J. Warren</v>
      </c>
      <c r="B54">
        <f>trueraw!G53*$V54*$T54/72</f>
        <v>0.72500000000000009</v>
      </c>
      <c r="C54">
        <f>trueraw!H53*$V54*$T54/72</f>
        <v>0.54166666666666663</v>
      </c>
      <c r="D54">
        <f>trueraw!I53*$V54*$T54/72</f>
        <v>1.6666666666666666E-2</v>
      </c>
      <c r="E54">
        <f>trueraw!J53*$V54*$T54/72</f>
        <v>0.71666666666666667</v>
      </c>
      <c r="F54">
        <f>trueraw!K53*$V54*$T54/72</f>
        <v>-9.166666666666666E-2</v>
      </c>
      <c r="G54">
        <f>trueraw!L53*$V54*$T54/72</f>
        <v>-0.28333333333333338</v>
      </c>
      <c r="H54">
        <f>trueraw!M53*$V54*$T54/72</f>
        <v>0.81666666666666665</v>
      </c>
      <c r="I54">
        <f>trueraw!N53*$V54*$T54/72</f>
        <v>-5.8333333333333334E-2</v>
      </c>
      <c r="J54">
        <f>trueraw!O53*$V54*$T54/72</f>
        <v>0.25</v>
      </c>
      <c r="K54">
        <f t="shared" si="0"/>
        <v>2.0916666666666668</v>
      </c>
      <c r="L54">
        <f t="shared" si="1"/>
        <v>2.3833333333333333</v>
      </c>
      <c r="M54">
        <f t="shared" si="2"/>
        <v>2.916666666666667</v>
      </c>
      <c r="N54">
        <f t="shared" si="3"/>
        <v>2.6333333333333333</v>
      </c>
      <c r="O54">
        <f t="shared" si="4"/>
        <v>2.6333333333333333</v>
      </c>
      <c r="P54" s="1" t="str">
        <f>VLOOKUP($A54, 'auction in'!$A$2:$B$201, 2, FALSE)</f>
        <v>_______</v>
      </c>
      <c r="Q54" s="3">
        <f>VLOOKUP($A54, 'auction in'!$A$2:$C$201, 3, FALSE)</f>
        <v>18.616960794535494</v>
      </c>
      <c r="R54" t="str">
        <f>trueraw!C53</f>
        <v>SF</v>
      </c>
      <c r="S54" t="str">
        <f>trueraw!D53</f>
        <v>IND</v>
      </c>
      <c r="T54">
        <f>trueraw!E53</f>
        <v>60</v>
      </c>
      <c r="U54">
        <f>trueraw!F53</f>
        <v>32.5</v>
      </c>
      <c r="V54">
        <v>1</v>
      </c>
      <c r="W54">
        <f>IF(EXACT($P54, W$2), 1, 0)</f>
        <v>1</v>
      </c>
      <c r="X54">
        <f>IF(EXACT($P54, X$2), 1, 0)</f>
        <v>0</v>
      </c>
      <c r="Y54">
        <f>IF(EXACT($P54, Y$2), 1, 0)</f>
        <v>0</v>
      </c>
      <c r="Z54">
        <f>IF(EXACT($P54, Z$2), 1, 0)</f>
        <v>0</v>
      </c>
      <c r="AA54">
        <f>IF(EXACT($P54, AA$2), 1, 0)</f>
        <v>0</v>
      </c>
      <c r="AB54">
        <f>IF(EXACT($P54, AB$2), 1, 0)</f>
        <v>0</v>
      </c>
      <c r="AC54">
        <f>IF(EXACT($P54, AC$2), 1, 0)</f>
        <v>0</v>
      </c>
      <c r="AD54">
        <f>IF(EXACT($P54, AD$2), 1, 0)</f>
        <v>0</v>
      </c>
      <c r="AE54">
        <f>IF(EXACT($P54, AE$2), 1, 0)</f>
        <v>0</v>
      </c>
      <c r="AF54">
        <f>IF(EXACT($P54, AF$2), 1, 0)</f>
        <v>0</v>
      </c>
      <c r="AG54">
        <f>IF(EXACT($P54, AG$2), 1, 0)</f>
        <v>0</v>
      </c>
      <c r="AT54">
        <f>IF(EXACT($P54, W$2), $N54, 0)</f>
        <v>2.6333333333333333</v>
      </c>
      <c r="AU54">
        <f>IF(EXACT($P54, X$2), $N54, 0)</f>
        <v>0</v>
      </c>
      <c r="AV54">
        <f>IF(EXACT($P54, Y$2), $N54, 0)</f>
        <v>0</v>
      </c>
      <c r="AW54">
        <f>IF(EXACT($P54, Z$2), $N54, 0)</f>
        <v>0</v>
      </c>
      <c r="AX54">
        <f>IF(EXACT($P54, AA$2), $N54, 0)</f>
        <v>0</v>
      </c>
      <c r="AY54">
        <f>IF(EXACT($P54, AB$2), $N54, 0)</f>
        <v>0</v>
      </c>
      <c r="AZ54">
        <f>IF(EXACT($P54, AC$2), $N54, 0)</f>
        <v>0</v>
      </c>
      <c r="BA54">
        <f>IF(EXACT($P54, AD$2), $N54, 0)</f>
        <v>0</v>
      </c>
      <c r="BB54">
        <f>IF(EXACT($P54, AE$2), $N54, 0)</f>
        <v>0</v>
      </c>
      <c r="BC54">
        <f>IF(EXACT($P54, AF$2), $N54, 0)</f>
        <v>0</v>
      </c>
      <c r="BD54">
        <f>IF(EXACT($P54, AG$2), $N54, 0)</f>
        <v>0</v>
      </c>
    </row>
    <row r="55" spans="1:56" x14ac:dyDescent="0.35">
      <c r="A55" t="str">
        <f>trueraw!B54</f>
        <v>D'Angelo Russell</v>
      </c>
      <c r="B55">
        <f>trueraw!G54*$V55*$T55/72</f>
        <v>-1.1259722222222222</v>
      </c>
      <c r="C55">
        <f>trueraw!H54*$V55*$T55/72</f>
        <v>0.83750000000000002</v>
      </c>
      <c r="D55">
        <f>trueraw!I54*$V55*$T55/72</f>
        <v>2.0286111111111111</v>
      </c>
      <c r="E55">
        <f>trueraw!J54*$V55*$T55/72</f>
        <v>1.1445833333333333</v>
      </c>
      <c r="F55">
        <f>trueraw!K54*$V55*$T55/72</f>
        <v>-0.4466666666666666</v>
      </c>
      <c r="G55">
        <f>trueraw!L54*$V55*$T55/72</f>
        <v>1.8518055555555557</v>
      </c>
      <c r="H55">
        <f>trueraw!M54*$V55*$T55/72</f>
        <v>0.59555555555555562</v>
      </c>
      <c r="I55">
        <f>trueraw!N54*$V55*$T55/72</f>
        <v>-0.53972222222222221</v>
      </c>
      <c r="J55">
        <f>trueraw!O54*$V55*$T55/72</f>
        <v>-1.5168055555555555</v>
      </c>
      <c r="K55">
        <f t="shared" si="0"/>
        <v>1.9913888888888887</v>
      </c>
      <c r="L55">
        <f t="shared" si="1"/>
        <v>4.3456944444444447</v>
      </c>
      <c r="M55">
        <f t="shared" si="2"/>
        <v>0.97708333333333353</v>
      </c>
      <c r="N55">
        <f t="shared" si="3"/>
        <v>2.8288888888888892</v>
      </c>
      <c r="O55">
        <f t="shared" si="4"/>
        <v>2.8288888888888892</v>
      </c>
      <c r="P55" s="1" t="str">
        <f>VLOOKUP($A55, 'auction in'!$A$2:$B$201, 2, FALSE)</f>
        <v>_______</v>
      </c>
      <c r="Q55" s="3">
        <f>VLOOKUP($A55, 'auction in'!$A$2:$C$201, 3, FALSE)</f>
        <v>19.925224549741507</v>
      </c>
      <c r="R55" t="str">
        <f>trueraw!C54</f>
        <v>PG</v>
      </c>
      <c r="S55" t="str">
        <f>trueraw!D54</f>
        <v>MIN</v>
      </c>
      <c r="T55">
        <f>trueraw!E54</f>
        <v>67</v>
      </c>
      <c r="U55">
        <f>trueraw!F54</f>
        <v>31.3</v>
      </c>
      <c r="V55">
        <v>1</v>
      </c>
      <c r="W55">
        <f>IF(EXACT($P55, W$2), 1, 0)</f>
        <v>1</v>
      </c>
      <c r="X55">
        <f>IF(EXACT($P55, X$2), 1, 0)</f>
        <v>0</v>
      </c>
      <c r="Y55">
        <f>IF(EXACT($P55, Y$2), 1, 0)</f>
        <v>0</v>
      </c>
      <c r="Z55">
        <f>IF(EXACT($P55, Z$2), 1, 0)</f>
        <v>0</v>
      </c>
      <c r="AA55">
        <f>IF(EXACT($P55, AA$2), 1, 0)</f>
        <v>0</v>
      </c>
      <c r="AB55">
        <f>IF(EXACT($P55, AB$2), 1, 0)</f>
        <v>0</v>
      </c>
      <c r="AC55">
        <f>IF(EXACT($P55, AC$2), 1, 0)</f>
        <v>0</v>
      </c>
      <c r="AD55">
        <f>IF(EXACT($P55, AD$2), 1, 0)</f>
        <v>0</v>
      </c>
      <c r="AE55">
        <f>IF(EXACT($P55, AE$2), 1, 0)</f>
        <v>0</v>
      </c>
      <c r="AF55">
        <f>IF(EXACT($P55, AF$2), 1, 0)</f>
        <v>0</v>
      </c>
      <c r="AG55">
        <f>IF(EXACT($P55, AG$2), 1, 0)</f>
        <v>0</v>
      </c>
      <c r="AT55">
        <f>IF(EXACT($P55, W$2), $N55, 0)</f>
        <v>2.8288888888888892</v>
      </c>
      <c r="AU55">
        <f>IF(EXACT($P55, X$2), $N55, 0)</f>
        <v>0</v>
      </c>
      <c r="AV55">
        <f>IF(EXACT($P55, Y$2), $N55, 0)</f>
        <v>0</v>
      </c>
      <c r="AW55">
        <f>IF(EXACT($P55, Z$2), $N55, 0)</f>
        <v>0</v>
      </c>
      <c r="AX55">
        <f>IF(EXACT($P55, AA$2), $N55, 0)</f>
        <v>0</v>
      </c>
      <c r="AY55">
        <f>IF(EXACT($P55, AB$2), $N55, 0)</f>
        <v>0</v>
      </c>
      <c r="AZ55">
        <f>IF(EXACT($P55, AC$2), $N55, 0)</f>
        <v>0</v>
      </c>
      <c r="BA55">
        <f>IF(EXACT($P55, AD$2), $N55, 0)</f>
        <v>0</v>
      </c>
      <c r="BB55">
        <f>IF(EXACT($P55, AE$2), $N55, 0)</f>
        <v>0</v>
      </c>
      <c r="BC55">
        <f>IF(EXACT($P55, AF$2), $N55, 0)</f>
        <v>0</v>
      </c>
      <c r="BD55">
        <f>IF(EXACT($P55, AG$2), $N55, 0)</f>
        <v>0</v>
      </c>
    </row>
    <row r="56" spans="1:56" x14ac:dyDescent="0.35">
      <c r="A56" t="str">
        <f>trueraw!B55</f>
        <v>Brandon Ingram</v>
      </c>
      <c r="B56">
        <f>trueraw!G55*$V56*$T56/72</f>
        <v>0.16888888888888889</v>
      </c>
      <c r="C56">
        <f>trueraw!H55*$V56*$T56/72</f>
        <v>0.69333333333333336</v>
      </c>
      <c r="D56">
        <f>trueraw!I55*$V56*$T56/72</f>
        <v>1.1466666666666667</v>
      </c>
      <c r="E56">
        <f>trueraw!J55*$V56*$T56/72</f>
        <v>1.1200000000000001</v>
      </c>
      <c r="F56">
        <f>trueraw!K55*$V56*$T56/72</f>
        <v>6.2222222222222227E-2</v>
      </c>
      <c r="G56">
        <f>trueraw!L55*$V56*$T56/72</f>
        <v>0.48000000000000004</v>
      </c>
      <c r="H56">
        <f>trueraw!M55*$V56*$T56/72</f>
        <v>0.19555555555555557</v>
      </c>
      <c r="I56">
        <f>trueraw!N55*$V56*$T56/72</f>
        <v>0.25777777777777777</v>
      </c>
      <c r="J56">
        <f>trueraw!O55*$V56*$T56/72</f>
        <v>-1.4933333333333332</v>
      </c>
      <c r="K56">
        <f t="shared" si="0"/>
        <v>1.9377777777777776</v>
      </c>
      <c r="L56">
        <f t="shared" si="1"/>
        <v>4.1244444444444444</v>
      </c>
      <c r="M56">
        <f t="shared" si="2"/>
        <v>2.1511111111111116</v>
      </c>
      <c r="N56">
        <f t="shared" si="3"/>
        <v>2.6311111111111112</v>
      </c>
      <c r="O56">
        <f t="shared" si="4"/>
        <v>2.6311111111111112</v>
      </c>
      <c r="P56" s="1" t="str">
        <f>VLOOKUP($A56, 'auction in'!$A$2:$B$201, 2, FALSE)</f>
        <v>_______</v>
      </c>
      <c r="Q56" s="3">
        <f>VLOOKUP($A56, 'auction in'!$A$2:$C$201, 3, FALSE)</f>
        <v>18.602094160953609</v>
      </c>
      <c r="R56" t="str">
        <f>trueraw!C55</f>
        <v>SF, PF</v>
      </c>
      <c r="S56" t="str">
        <f>trueraw!D55</f>
        <v>NOP</v>
      </c>
      <c r="T56">
        <f>trueraw!E55</f>
        <v>64</v>
      </c>
      <c r="U56">
        <f>trueraw!F55</f>
        <v>33.4</v>
      </c>
      <c r="V56">
        <v>1</v>
      </c>
      <c r="W56">
        <f>IF(EXACT($P56, W$2), 1, 0)</f>
        <v>1</v>
      </c>
      <c r="X56">
        <f>IF(EXACT($P56, X$2), 1, 0)</f>
        <v>0</v>
      </c>
      <c r="Y56">
        <f>IF(EXACT($P56, Y$2), 1, 0)</f>
        <v>0</v>
      </c>
      <c r="Z56">
        <f>IF(EXACT($P56, Z$2), 1, 0)</f>
        <v>0</v>
      </c>
      <c r="AA56">
        <f>IF(EXACT($P56, AA$2), 1, 0)</f>
        <v>0</v>
      </c>
      <c r="AB56">
        <f>IF(EXACT($P56, AB$2), 1, 0)</f>
        <v>0</v>
      </c>
      <c r="AC56">
        <f>IF(EXACT($P56, AC$2), 1, 0)</f>
        <v>0</v>
      </c>
      <c r="AD56">
        <f>IF(EXACT($P56, AD$2), 1, 0)</f>
        <v>0</v>
      </c>
      <c r="AE56">
        <f>IF(EXACT($P56, AE$2), 1, 0)</f>
        <v>0</v>
      </c>
      <c r="AF56">
        <f>IF(EXACT($P56, AF$2), 1, 0)</f>
        <v>0</v>
      </c>
      <c r="AG56">
        <f>IF(EXACT($P56, AG$2), 1, 0)</f>
        <v>0</v>
      </c>
      <c r="AT56">
        <f>IF(EXACT($P56, W$2), $N56, 0)</f>
        <v>2.6311111111111112</v>
      </c>
      <c r="AU56">
        <f>IF(EXACT($P56, X$2), $N56, 0)</f>
        <v>0</v>
      </c>
      <c r="AV56">
        <f>IF(EXACT($P56, Y$2), $N56, 0)</f>
        <v>0</v>
      </c>
      <c r="AW56">
        <f>IF(EXACT($P56, Z$2), $N56, 0)</f>
        <v>0</v>
      </c>
      <c r="AX56">
        <f>IF(EXACT($P56, AA$2), $N56, 0)</f>
        <v>0</v>
      </c>
      <c r="AY56">
        <f>IF(EXACT($P56, AB$2), $N56, 0)</f>
        <v>0</v>
      </c>
      <c r="AZ56">
        <f>IF(EXACT($P56, AC$2), $N56, 0)</f>
        <v>0</v>
      </c>
      <c r="BA56">
        <f>IF(EXACT($P56, AD$2), $N56, 0)</f>
        <v>0</v>
      </c>
      <c r="BB56">
        <f>IF(EXACT($P56, AE$2), $N56, 0)</f>
        <v>0</v>
      </c>
      <c r="BC56">
        <f>IF(EXACT($P56, AF$2), $N56, 0)</f>
        <v>0</v>
      </c>
      <c r="BD56">
        <f>IF(EXACT($P56, AG$2), $N56, 0)</f>
        <v>0</v>
      </c>
    </row>
    <row r="57" spans="1:56" x14ac:dyDescent="0.35">
      <c r="A57" t="str">
        <f>trueraw!B56</f>
        <v>CJ McCollum</v>
      </c>
      <c r="B57">
        <f>trueraw!G56*$V57*$T57/72</f>
        <v>-0.14444444444444446</v>
      </c>
      <c r="C57">
        <f>trueraw!H56*$V57*$T57/72</f>
        <v>0.11736111111111112</v>
      </c>
      <c r="D57">
        <f>trueraw!I56*$V57*$T57/72</f>
        <v>1.2999999999999998</v>
      </c>
      <c r="E57">
        <f>trueraw!J56*$V57*$T57/72</f>
        <v>1.2729166666666665</v>
      </c>
      <c r="F57">
        <f>trueraw!K56*$V57*$T57/72</f>
        <v>-0.23472222222222225</v>
      </c>
      <c r="G57">
        <f>trueraw!L56*$V57*$T57/72</f>
        <v>0.87569444444444444</v>
      </c>
      <c r="H57">
        <f>trueraw!M56*$V57*$T57/72</f>
        <v>-0.18055555555555555</v>
      </c>
      <c r="I57">
        <f>trueraw!N56*$V57*$T57/72</f>
        <v>0.10833333333333334</v>
      </c>
      <c r="J57">
        <f>trueraw!O56*$V57*$T57/72</f>
        <v>-0.4513888888888889</v>
      </c>
      <c r="K57">
        <f t="shared" si="0"/>
        <v>2.5458333333333334</v>
      </c>
      <c r="L57">
        <f t="shared" si="1"/>
        <v>3.1145833333333335</v>
      </c>
      <c r="M57">
        <f t="shared" si="2"/>
        <v>1.7874999999999996</v>
      </c>
      <c r="N57">
        <f t="shared" si="3"/>
        <v>2.6631944444444446</v>
      </c>
      <c r="O57">
        <f t="shared" si="4"/>
        <v>2.6631944444444446</v>
      </c>
      <c r="P57" s="1" t="str">
        <f>VLOOKUP($A57, 'auction in'!$A$2:$B$201, 2, FALSE)</f>
        <v>_______</v>
      </c>
      <c r="Q57" s="3">
        <f>VLOOKUP($A57, 'auction in'!$A$2:$C$201, 3, FALSE)</f>
        <v>18.816731183292099</v>
      </c>
      <c r="R57" t="str">
        <f>trueraw!C56</f>
        <v>SG</v>
      </c>
      <c r="S57" t="str">
        <f>trueraw!D56</f>
        <v>POR</v>
      </c>
      <c r="T57">
        <f>trueraw!E56</f>
        <v>65</v>
      </c>
      <c r="U57">
        <f>trueraw!F56</f>
        <v>34.700000000000003</v>
      </c>
      <c r="V57">
        <v>1</v>
      </c>
      <c r="W57">
        <f>IF(EXACT($P57, W$2), 1, 0)</f>
        <v>1</v>
      </c>
      <c r="X57">
        <f>IF(EXACT($P57, X$2), 1, 0)</f>
        <v>0</v>
      </c>
      <c r="Y57">
        <f>IF(EXACT($P57, Y$2), 1, 0)</f>
        <v>0</v>
      </c>
      <c r="Z57">
        <f>IF(EXACT($P57, Z$2), 1, 0)</f>
        <v>0</v>
      </c>
      <c r="AA57">
        <f>IF(EXACT($P57, AA$2), 1, 0)</f>
        <v>0</v>
      </c>
      <c r="AB57">
        <f>IF(EXACT($P57, AB$2), 1, 0)</f>
        <v>0</v>
      </c>
      <c r="AC57">
        <f>IF(EXACT($P57, AC$2), 1, 0)</f>
        <v>0</v>
      </c>
      <c r="AD57">
        <f>IF(EXACT($P57, AD$2), 1, 0)</f>
        <v>0</v>
      </c>
      <c r="AE57">
        <f>IF(EXACT($P57, AE$2), 1, 0)</f>
        <v>0</v>
      </c>
      <c r="AF57">
        <f>IF(EXACT($P57, AF$2), 1, 0)</f>
        <v>0</v>
      </c>
      <c r="AG57">
        <f>IF(EXACT($P57, AG$2), 1, 0)</f>
        <v>0</v>
      </c>
      <c r="AT57">
        <f>IF(EXACT($P57, W$2), $N57, 0)</f>
        <v>2.6631944444444446</v>
      </c>
      <c r="AU57">
        <f>IF(EXACT($P57, X$2), $N57, 0)</f>
        <v>0</v>
      </c>
      <c r="AV57">
        <f>IF(EXACT($P57, Y$2), $N57, 0)</f>
        <v>0</v>
      </c>
      <c r="AW57">
        <f>IF(EXACT($P57, Z$2), $N57, 0)</f>
        <v>0</v>
      </c>
      <c r="AX57">
        <f>IF(EXACT($P57, AA$2), $N57, 0)</f>
        <v>0</v>
      </c>
      <c r="AY57">
        <f>IF(EXACT($P57, AB$2), $N57, 0)</f>
        <v>0</v>
      </c>
      <c r="AZ57">
        <f>IF(EXACT($P57, AC$2), $N57, 0)</f>
        <v>0</v>
      </c>
      <c r="BA57">
        <f>IF(EXACT($P57, AD$2), $N57, 0)</f>
        <v>0</v>
      </c>
      <c r="BB57">
        <f>IF(EXACT($P57, AE$2), $N57, 0)</f>
        <v>0</v>
      </c>
      <c r="BC57">
        <f>IF(EXACT($P57, AF$2), $N57, 0)</f>
        <v>0</v>
      </c>
      <c r="BD57">
        <f>IF(EXACT($P57, AG$2), $N57, 0)</f>
        <v>0</v>
      </c>
    </row>
    <row r="58" spans="1:56" x14ac:dyDescent="0.35">
      <c r="A58" t="str">
        <f>trueraw!B57</f>
        <v>Richaun Holmes</v>
      </c>
      <c r="B58">
        <f>trueraw!G57*$V58*$T58/72</f>
        <v>2.8195833333333331</v>
      </c>
      <c r="C58">
        <f>trueraw!H57*$V58*$T58/72</f>
        <v>1.8611111111111113E-2</v>
      </c>
      <c r="D58">
        <f>trueraw!I57*$V58*$T58/72</f>
        <v>-1.6284722222222223</v>
      </c>
      <c r="E58">
        <f>trueraw!J57*$V58*$T58/72</f>
        <v>-0.30708333333333332</v>
      </c>
      <c r="F58">
        <f>trueraw!K57*$V58*$T58/72</f>
        <v>0.93986111111111115</v>
      </c>
      <c r="G58">
        <f>trueraw!L57*$V58*$T58/72</f>
        <v>-0.83750000000000002</v>
      </c>
      <c r="H58">
        <f>trueraw!M57*$V58*$T58/72</f>
        <v>-0.2233333333333333</v>
      </c>
      <c r="I58">
        <f>trueraw!N57*$V58*$T58/72</f>
        <v>1.4237500000000001</v>
      </c>
      <c r="J58">
        <f>trueraw!O57*$V58*$T58/72</f>
        <v>0.53041666666666665</v>
      </c>
      <c r="K58">
        <f t="shared" si="0"/>
        <v>2.717222222222222</v>
      </c>
      <c r="L58">
        <f t="shared" si="1"/>
        <v>2.2054166666666664</v>
      </c>
      <c r="M58">
        <f t="shared" si="2"/>
        <v>3.5733333333333328</v>
      </c>
      <c r="N58">
        <f t="shared" si="3"/>
        <v>2.7358333333333329</v>
      </c>
      <c r="O58">
        <f t="shared" si="4"/>
        <v>2.7358333333333329</v>
      </c>
      <c r="P58" s="1" t="str">
        <f>VLOOKUP($A58, 'auction in'!$A$2:$B$201, 2, FALSE)</f>
        <v>_______</v>
      </c>
      <c r="Q58" s="3">
        <f>VLOOKUP($A58, 'auction in'!$A$2:$C$201, 3, FALSE)</f>
        <v>19.302684268500006</v>
      </c>
      <c r="R58" t="str">
        <f>trueraw!C57</f>
        <v>C, PF</v>
      </c>
      <c r="S58" t="str">
        <f>trueraw!D57</f>
        <v>SAC</v>
      </c>
      <c r="T58">
        <f>trueraw!E57</f>
        <v>67</v>
      </c>
      <c r="U58">
        <f>trueraw!F57</f>
        <v>25.3</v>
      </c>
      <c r="V58">
        <v>1</v>
      </c>
      <c r="W58">
        <f>IF(EXACT($P58, W$2), 1, 0)</f>
        <v>1</v>
      </c>
      <c r="X58">
        <f>IF(EXACT($P58, X$2), 1, 0)</f>
        <v>0</v>
      </c>
      <c r="Y58">
        <f>IF(EXACT($P58, Y$2), 1, 0)</f>
        <v>0</v>
      </c>
      <c r="Z58">
        <f>IF(EXACT($P58, Z$2), 1, 0)</f>
        <v>0</v>
      </c>
      <c r="AA58">
        <f>IF(EXACT($P58, AA$2), 1, 0)</f>
        <v>0</v>
      </c>
      <c r="AB58">
        <f>IF(EXACT($P58, AB$2), 1, 0)</f>
        <v>0</v>
      </c>
      <c r="AC58">
        <f>IF(EXACT($P58, AC$2), 1, 0)</f>
        <v>0</v>
      </c>
      <c r="AD58">
        <f>IF(EXACT($P58, AD$2), 1, 0)</f>
        <v>0</v>
      </c>
      <c r="AE58">
        <f>IF(EXACT($P58, AE$2), 1, 0)</f>
        <v>0</v>
      </c>
      <c r="AF58">
        <f>IF(EXACT($P58, AF$2), 1, 0)</f>
        <v>0</v>
      </c>
      <c r="AG58">
        <f>IF(EXACT($P58, AG$2), 1, 0)</f>
        <v>0</v>
      </c>
      <c r="AT58">
        <f>IF(EXACT($P58, W$2), $N58, 0)</f>
        <v>2.7358333333333329</v>
      </c>
      <c r="AU58">
        <f>IF(EXACT($P58, X$2), $N58, 0)</f>
        <v>0</v>
      </c>
      <c r="AV58">
        <f>IF(EXACT($P58, Y$2), $N58, 0)</f>
        <v>0</v>
      </c>
      <c r="AW58">
        <f>IF(EXACT($P58, Z$2), $N58, 0)</f>
        <v>0</v>
      </c>
      <c r="AX58">
        <f>IF(EXACT($P58, AA$2), $N58, 0)</f>
        <v>0</v>
      </c>
      <c r="AY58">
        <f>IF(EXACT($P58, AB$2), $N58, 0)</f>
        <v>0</v>
      </c>
      <c r="AZ58">
        <f>IF(EXACT($P58, AC$2), $N58, 0)</f>
        <v>0</v>
      </c>
      <c r="BA58">
        <f>IF(EXACT($P58, AD$2), $N58, 0)</f>
        <v>0</v>
      </c>
      <c r="BB58">
        <f>IF(EXACT($P58, AE$2), $N58, 0)</f>
        <v>0</v>
      </c>
      <c r="BC58">
        <f>IF(EXACT($P58, AF$2), $N58, 0)</f>
        <v>0</v>
      </c>
      <c r="BD58">
        <f>IF(EXACT($P58, AG$2), $N58, 0)</f>
        <v>0</v>
      </c>
    </row>
    <row r="59" spans="1:56" x14ac:dyDescent="0.35">
      <c r="A59" t="str">
        <f>trueraw!B58</f>
        <v>Andre Drummond</v>
      </c>
      <c r="B59">
        <f>trueraw!G58*$V59*$T59/72</f>
        <v>2.8291666666666671</v>
      </c>
      <c r="C59">
        <f>trueraw!H58*$V59*$T59/72</f>
        <v>-4.0736111111111111</v>
      </c>
      <c r="D59">
        <f>trueraw!I58*$V59*$T59/72</f>
        <v>-1.3513888888888888</v>
      </c>
      <c r="E59">
        <f>trueraw!J58*$V59*$T59/72</f>
        <v>0.66111111111111109</v>
      </c>
      <c r="F59">
        <f>trueraw!K58*$V59*$T59/72</f>
        <v>2.9458333333333333</v>
      </c>
      <c r="G59">
        <f>trueraw!L58*$V59*$T59/72</f>
        <v>-0.20416666666666666</v>
      </c>
      <c r="H59">
        <f>trueraw!M58*$V59*$T59/72</f>
        <v>1.9055555555555554</v>
      </c>
      <c r="I59">
        <f>trueraw!N58*$V59*$T59/72</f>
        <v>2.6444444444444444</v>
      </c>
      <c r="J59">
        <f>trueraw!O58*$V59*$T59/72</f>
        <v>-2.4888888888888889</v>
      </c>
      <c r="K59">
        <f t="shared" si="0"/>
        <v>6.9416666666666664</v>
      </c>
      <c r="L59">
        <f t="shared" si="1"/>
        <v>5.3569444444444443</v>
      </c>
      <c r="M59">
        <f t="shared" si="2"/>
        <v>3.0722222222222224</v>
      </c>
      <c r="N59">
        <f t="shared" si="3"/>
        <v>2.8680555555555554</v>
      </c>
      <c r="O59">
        <f t="shared" si="4"/>
        <v>2.8680555555555554</v>
      </c>
      <c r="P59" s="1" t="str">
        <f>VLOOKUP($A59, 'auction in'!$A$2:$B$201, 2, FALSE)</f>
        <v>_______</v>
      </c>
      <c r="Q59" s="3">
        <f>VLOOKUP($A59, 'auction in'!$A$2:$C$201, 3, FALSE)</f>
        <v>20.187248966622253</v>
      </c>
      <c r="R59" t="str">
        <f>trueraw!C58</f>
        <v>C</v>
      </c>
      <c r="S59" t="str">
        <f>trueraw!D58</f>
        <v>CLE</v>
      </c>
      <c r="T59">
        <f>trueraw!E58</f>
        <v>70</v>
      </c>
      <c r="U59">
        <f>trueraw!F58</f>
        <v>31.2</v>
      </c>
      <c r="V59">
        <v>1</v>
      </c>
      <c r="W59">
        <f>IF(EXACT($P59, W$2), 1, 0)</f>
        <v>1</v>
      </c>
      <c r="X59">
        <f>IF(EXACT($P59, X$2), 1, 0)</f>
        <v>0</v>
      </c>
      <c r="Y59">
        <f>IF(EXACT($P59, Y$2), 1, 0)</f>
        <v>0</v>
      </c>
      <c r="Z59">
        <f>IF(EXACT($P59, Z$2), 1, 0)</f>
        <v>0</v>
      </c>
      <c r="AA59">
        <f>IF(EXACT($P59, AA$2), 1, 0)</f>
        <v>0</v>
      </c>
      <c r="AB59">
        <f>IF(EXACT($P59, AB$2), 1, 0)</f>
        <v>0</v>
      </c>
      <c r="AC59">
        <f>IF(EXACT($P59, AC$2), 1, 0)</f>
        <v>0</v>
      </c>
      <c r="AD59">
        <f>IF(EXACT($P59, AD$2), 1, 0)</f>
        <v>0</v>
      </c>
      <c r="AE59">
        <f>IF(EXACT($P59, AE$2), 1, 0)</f>
        <v>0</v>
      </c>
      <c r="AF59">
        <f>IF(EXACT($P59, AF$2), 1, 0)</f>
        <v>0</v>
      </c>
      <c r="AG59">
        <f>IF(EXACT($P59, AG$2), 1, 0)</f>
        <v>0</v>
      </c>
      <c r="AT59">
        <f>IF(EXACT($P59, W$2), $N59, 0)</f>
        <v>2.8680555555555554</v>
      </c>
      <c r="AU59">
        <f>IF(EXACT($P59, X$2), $N59, 0)</f>
        <v>0</v>
      </c>
      <c r="AV59">
        <f>IF(EXACT($P59, Y$2), $N59, 0)</f>
        <v>0</v>
      </c>
      <c r="AW59">
        <f>IF(EXACT($P59, Z$2), $N59, 0)</f>
        <v>0</v>
      </c>
      <c r="AX59">
        <f>IF(EXACT($P59, AA$2), $N59, 0)</f>
        <v>0</v>
      </c>
      <c r="AY59">
        <f>IF(EXACT($P59, AB$2), $N59, 0)</f>
        <v>0</v>
      </c>
      <c r="AZ59">
        <f>IF(EXACT($P59, AC$2), $N59, 0)</f>
        <v>0</v>
      </c>
      <c r="BA59">
        <f>IF(EXACT($P59, AD$2), $N59, 0)</f>
        <v>0</v>
      </c>
      <c r="BB59">
        <f>IF(EXACT($P59, AE$2), $N59, 0)</f>
        <v>0</v>
      </c>
      <c r="BC59">
        <f>IF(EXACT($P59, AF$2), $N59, 0)</f>
        <v>0</v>
      </c>
      <c r="BD59">
        <f>IF(EXACT($P59, AG$2), $N59, 0)</f>
        <v>0</v>
      </c>
    </row>
    <row r="60" spans="1:56" x14ac:dyDescent="0.35">
      <c r="A60" t="str">
        <f>trueraw!B59</f>
        <v>Al Horford</v>
      </c>
      <c r="B60">
        <f>trueraw!G59*$V60*$T60/72</f>
        <v>0.33583333333333332</v>
      </c>
      <c r="C60">
        <f>trueraw!H59*$V60*$T60/72</f>
        <v>0.12916666666666665</v>
      </c>
      <c r="D60">
        <f>trueraw!I59*$V60*$T60/72</f>
        <v>-0.2583333333333333</v>
      </c>
      <c r="E60">
        <f>trueraw!J59*$V60*$T60/72</f>
        <v>-0.11194444444444446</v>
      </c>
      <c r="F60">
        <f>trueraw!K59*$V60*$T60/72</f>
        <v>0.86111111111111116</v>
      </c>
      <c r="G60">
        <f>trueraw!L59*$V60*$T60/72</f>
        <v>0.71472222222222226</v>
      </c>
      <c r="H60">
        <f>trueraw!M59*$V60*$T60/72</f>
        <v>-0.20666666666666667</v>
      </c>
      <c r="I60">
        <f>trueraw!N59*$V60*$T60/72</f>
        <v>0.81805555555555554</v>
      </c>
      <c r="J60">
        <f>trueraw!O59*$V60*$T60/72</f>
        <v>0.23250000000000004</v>
      </c>
      <c r="K60">
        <f t="shared" si="0"/>
        <v>2.3852777777777781</v>
      </c>
      <c r="L60">
        <f t="shared" si="1"/>
        <v>2.2819444444444446</v>
      </c>
      <c r="M60">
        <f t="shared" si="2"/>
        <v>1.7997222222222222</v>
      </c>
      <c r="N60">
        <f t="shared" si="3"/>
        <v>2.5144444444444445</v>
      </c>
      <c r="O60">
        <f t="shared" si="4"/>
        <v>2.5144444444444445</v>
      </c>
      <c r="P60" s="1" t="str">
        <f>VLOOKUP($A60, 'auction in'!$A$2:$B$201, 2, FALSE)</f>
        <v>_______</v>
      </c>
      <c r="Q60" s="3">
        <f>VLOOKUP($A60, 'auction in'!$A$2:$C$201, 3, FALSE)</f>
        <v>17.821595897904569</v>
      </c>
      <c r="R60" t="str">
        <f>trueraw!C59</f>
        <v>PF, C</v>
      </c>
      <c r="S60" t="str">
        <f>trueraw!D59</f>
        <v>OKL</v>
      </c>
      <c r="T60">
        <f>trueraw!E59</f>
        <v>62</v>
      </c>
      <c r="U60">
        <f>trueraw!F59</f>
        <v>30.2</v>
      </c>
      <c r="V60">
        <v>1</v>
      </c>
      <c r="W60">
        <f>IF(EXACT($P60, W$2), 1, 0)</f>
        <v>1</v>
      </c>
      <c r="X60">
        <f>IF(EXACT($P60, X$2), 1, 0)</f>
        <v>0</v>
      </c>
      <c r="Y60">
        <f>IF(EXACT($P60, Y$2), 1, 0)</f>
        <v>0</v>
      </c>
      <c r="Z60">
        <f>IF(EXACT($P60, Z$2), 1, 0)</f>
        <v>0</v>
      </c>
      <c r="AA60">
        <f>IF(EXACT($P60, AA$2), 1, 0)</f>
        <v>0</v>
      </c>
      <c r="AB60">
        <f>IF(EXACT($P60, AB$2), 1, 0)</f>
        <v>0</v>
      </c>
      <c r="AC60">
        <f>IF(EXACT($P60, AC$2), 1, 0)</f>
        <v>0</v>
      </c>
      <c r="AD60">
        <f>IF(EXACT($P60, AD$2), 1, 0)</f>
        <v>0</v>
      </c>
      <c r="AE60">
        <f>IF(EXACT($P60, AE$2), 1, 0)</f>
        <v>0</v>
      </c>
      <c r="AF60">
        <f>IF(EXACT($P60, AF$2), 1, 0)</f>
        <v>0</v>
      </c>
      <c r="AG60">
        <f>IF(EXACT($P60, AG$2), 1, 0)</f>
        <v>0</v>
      </c>
      <c r="AT60">
        <f>IF(EXACT($P60, W$2), $N60, 0)</f>
        <v>2.5144444444444445</v>
      </c>
      <c r="AU60">
        <f>IF(EXACT($P60, X$2), $N60, 0)</f>
        <v>0</v>
      </c>
      <c r="AV60">
        <f>IF(EXACT($P60, Y$2), $N60, 0)</f>
        <v>0</v>
      </c>
      <c r="AW60">
        <f>IF(EXACT($P60, Z$2), $N60, 0)</f>
        <v>0</v>
      </c>
      <c r="AX60">
        <f>IF(EXACT($P60, AA$2), $N60, 0)</f>
        <v>0</v>
      </c>
      <c r="AY60">
        <f>IF(EXACT($P60, AB$2), $N60, 0)</f>
        <v>0</v>
      </c>
      <c r="AZ60">
        <f>IF(EXACT($P60, AC$2), $N60, 0)</f>
        <v>0</v>
      </c>
      <c r="BA60">
        <f>IF(EXACT($P60, AD$2), $N60, 0)</f>
        <v>0</v>
      </c>
      <c r="BB60">
        <f>IF(EXACT($P60, AE$2), $N60, 0)</f>
        <v>0</v>
      </c>
      <c r="BC60">
        <f>IF(EXACT($P60, AF$2), $N60, 0)</f>
        <v>0</v>
      </c>
      <c r="BD60">
        <f>IF(EXACT($P60, AG$2), $N60, 0)</f>
        <v>0</v>
      </c>
    </row>
    <row r="61" spans="1:56" x14ac:dyDescent="0.35">
      <c r="A61" t="str">
        <f>trueraw!B60</f>
        <v>Gordon Hayward</v>
      </c>
      <c r="B61">
        <f>trueraw!G60*$V61*$T61/72</f>
        <v>0.435</v>
      </c>
      <c r="C61">
        <f>trueraw!H60*$V61*$T61/72</f>
        <v>0.88611111111111118</v>
      </c>
      <c r="D61">
        <f>trueraw!I60*$V61*$T61/72</f>
        <v>7.2499999999999995E-2</v>
      </c>
      <c r="E61">
        <f>trueraw!J60*$V61*$T61/72</f>
        <v>0.81361111111111106</v>
      </c>
      <c r="F61">
        <f>trueraw!K60*$V61*$T61/72</f>
        <v>0.42694444444444446</v>
      </c>
      <c r="G61">
        <f>trueraw!L60*$V61*$T61/72</f>
        <v>0.54777777777777781</v>
      </c>
      <c r="H61">
        <f>trueraw!M60*$V61*$T61/72</f>
        <v>-0.3947222222222222</v>
      </c>
      <c r="I61">
        <f>trueraw!N60*$V61*$T61/72</f>
        <v>-0.25777777777777777</v>
      </c>
      <c r="J61">
        <f>trueraw!O60*$V61*$T61/72</f>
        <v>-0.28999999999999998</v>
      </c>
      <c r="K61">
        <f t="shared" si="0"/>
        <v>1.3533333333333335</v>
      </c>
      <c r="L61">
        <f t="shared" si="1"/>
        <v>2.5294444444444446</v>
      </c>
      <c r="M61">
        <f t="shared" si="2"/>
        <v>1.6916666666666669</v>
      </c>
      <c r="N61">
        <f t="shared" si="3"/>
        <v>2.2394444444444446</v>
      </c>
      <c r="O61">
        <f t="shared" si="4"/>
        <v>2.2394444444444446</v>
      </c>
      <c r="P61" s="1" t="str">
        <f>VLOOKUP($A61, 'auction in'!$A$2:$B$201, 2, FALSE)</f>
        <v>_______</v>
      </c>
      <c r="Q61" s="3">
        <f>VLOOKUP($A61, 'auction in'!$A$2:$C$201, 3, FALSE)</f>
        <v>15.981849992146113</v>
      </c>
      <c r="R61" t="str">
        <f>trueraw!C60</f>
        <v>SF</v>
      </c>
      <c r="S61" t="str">
        <f>trueraw!D60</f>
        <v>CHA</v>
      </c>
      <c r="T61">
        <f>trueraw!E60</f>
        <v>58</v>
      </c>
      <c r="U61">
        <f>trueraw!F60</f>
        <v>33.200000000000003</v>
      </c>
      <c r="V61">
        <v>1</v>
      </c>
      <c r="W61">
        <f>IF(EXACT($P61, W$2), 1, 0)</f>
        <v>1</v>
      </c>
      <c r="X61">
        <f>IF(EXACT($P61, X$2), 1, 0)</f>
        <v>0</v>
      </c>
      <c r="Y61">
        <f>IF(EXACT($P61, Y$2), 1, 0)</f>
        <v>0</v>
      </c>
      <c r="Z61">
        <f>IF(EXACT($P61, Z$2), 1, 0)</f>
        <v>0</v>
      </c>
      <c r="AA61">
        <f>IF(EXACT($P61, AA$2), 1, 0)</f>
        <v>0</v>
      </c>
      <c r="AB61">
        <f>IF(EXACT($P61, AB$2), 1, 0)</f>
        <v>0</v>
      </c>
      <c r="AC61">
        <f>IF(EXACT($P61, AC$2), 1, 0)</f>
        <v>0</v>
      </c>
      <c r="AD61">
        <f>IF(EXACT($P61, AD$2), 1, 0)</f>
        <v>0</v>
      </c>
      <c r="AE61">
        <f>IF(EXACT($P61, AE$2), 1, 0)</f>
        <v>0</v>
      </c>
      <c r="AF61">
        <f>IF(EXACT($P61, AF$2), 1, 0)</f>
        <v>0</v>
      </c>
      <c r="AG61">
        <f>IF(EXACT($P61, AG$2), 1, 0)</f>
        <v>0</v>
      </c>
      <c r="AT61">
        <f>IF(EXACT($P61, W$2), $N61, 0)</f>
        <v>2.2394444444444446</v>
      </c>
      <c r="AU61">
        <f>IF(EXACT($P61, X$2), $N61, 0)</f>
        <v>0</v>
      </c>
      <c r="AV61">
        <f>IF(EXACT($P61, Y$2), $N61, 0)</f>
        <v>0</v>
      </c>
      <c r="AW61">
        <f>IF(EXACT($P61, Z$2), $N61, 0)</f>
        <v>0</v>
      </c>
      <c r="AX61">
        <f>IF(EXACT($P61, AA$2), $N61, 0)</f>
        <v>0</v>
      </c>
      <c r="AY61">
        <f>IF(EXACT($P61, AB$2), $N61, 0)</f>
        <v>0</v>
      </c>
      <c r="AZ61">
        <f>IF(EXACT($P61, AC$2), $N61, 0)</f>
        <v>0</v>
      </c>
      <c r="BA61">
        <f>IF(EXACT($P61, AD$2), $N61, 0)</f>
        <v>0</v>
      </c>
      <c r="BB61">
        <f>IF(EXACT($P61, AE$2), $N61, 0)</f>
        <v>0</v>
      </c>
      <c r="BC61">
        <f>IF(EXACT($P61, AF$2), $N61, 0)</f>
        <v>0</v>
      </c>
      <c r="BD61">
        <f>IF(EXACT($P61, AG$2), $N61, 0)</f>
        <v>0</v>
      </c>
    </row>
    <row r="62" spans="1:56" x14ac:dyDescent="0.35">
      <c r="A62" t="str">
        <f>trueraw!B61</f>
        <v>Norman Powell</v>
      </c>
      <c r="B62">
        <f>trueraw!G61*$V62*$T62/72</f>
        <v>0.78680555555555554</v>
      </c>
      <c r="C62">
        <f>trueraw!H61*$V62*$T62/72</f>
        <v>0.74097222222222225</v>
      </c>
      <c r="D62">
        <f>trueraw!I61*$V62*$T62/72</f>
        <v>0.62638888888888877</v>
      </c>
      <c r="E62">
        <f>trueraw!J61*$V62*$T62/72</f>
        <v>0.33611111111111108</v>
      </c>
      <c r="F62">
        <f>trueraw!K61*$V62*$T62/72</f>
        <v>-0.38958333333333334</v>
      </c>
      <c r="G62">
        <f>trueraw!L61*$V62*$T62/72</f>
        <v>-0.3208333333333333</v>
      </c>
      <c r="H62">
        <f>trueraw!M61*$V62*$T62/72</f>
        <v>0.50416666666666676</v>
      </c>
      <c r="I62">
        <f>trueraw!N61*$V62*$T62/72</f>
        <v>-0.25972222222222224</v>
      </c>
      <c r="J62">
        <f>trueraw!O61*$V62*$T62/72</f>
        <v>6.8750000000000006E-2</v>
      </c>
      <c r="K62">
        <f t="shared" si="0"/>
        <v>1.3520833333333333</v>
      </c>
      <c r="L62">
        <f t="shared" si="1"/>
        <v>2.0243055555555554</v>
      </c>
      <c r="M62">
        <f t="shared" si="2"/>
        <v>2.4138888888888888</v>
      </c>
      <c r="N62">
        <f t="shared" si="3"/>
        <v>2.0930555555555554</v>
      </c>
      <c r="O62">
        <f t="shared" si="4"/>
        <v>2.0930555555555554</v>
      </c>
      <c r="P62" s="1" t="str">
        <f>VLOOKUP($A62, 'auction in'!$A$2:$B$201, 2, FALSE)</f>
        <v>_______</v>
      </c>
      <c r="Q62" s="3">
        <f>VLOOKUP($A62, 'auction in'!$A$2:$C$201, 3, FALSE)</f>
        <v>15.002510504939339</v>
      </c>
      <c r="R62" t="str">
        <f>trueraw!C61</f>
        <v>SG, SF</v>
      </c>
      <c r="S62" t="str">
        <f>trueraw!D61</f>
        <v>TOR</v>
      </c>
      <c r="T62">
        <f>trueraw!E61</f>
        <v>55</v>
      </c>
      <c r="U62">
        <f>trueraw!F61</f>
        <v>27.8</v>
      </c>
      <c r="V62">
        <v>1</v>
      </c>
      <c r="W62">
        <f>IF(EXACT($P62, W$2), 1, 0)</f>
        <v>1</v>
      </c>
      <c r="X62">
        <f>IF(EXACT($P62, X$2), 1, 0)</f>
        <v>0</v>
      </c>
      <c r="Y62">
        <f>IF(EXACT($P62, Y$2), 1, 0)</f>
        <v>0</v>
      </c>
      <c r="Z62">
        <f>IF(EXACT($P62, Z$2), 1, 0)</f>
        <v>0</v>
      </c>
      <c r="AA62">
        <f>IF(EXACT($P62, AA$2), 1, 0)</f>
        <v>0</v>
      </c>
      <c r="AB62">
        <f>IF(EXACT($P62, AB$2), 1, 0)</f>
        <v>0</v>
      </c>
      <c r="AC62">
        <f>IF(EXACT($P62, AC$2), 1, 0)</f>
        <v>0</v>
      </c>
      <c r="AD62">
        <f>IF(EXACT($P62, AD$2), 1, 0)</f>
        <v>0</v>
      </c>
      <c r="AE62">
        <f>IF(EXACT($P62, AE$2), 1, 0)</f>
        <v>0</v>
      </c>
      <c r="AF62">
        <f>IF(EXACT($P62, AF$2), 1, 0)</f>
        <v>0</v>
      </c>
      <c r="AG62">
        <f>IF(EXACT($P62, AG$2), 1, 0)</f>
        <v>0</v>
      </c>
      <c r="AT62">
        <f>IF(EXACT($P62, W$2), $N62, 0)</f>
        <v>2.0930555555555554</v>
      </c>
      <c r="AU62">
        <f>IF(EXACT($P62, X$2), $N62, 0)</f>
        <v>0</v>
      </c>
      <c r="AV62">
        <f>IF(EXACT($P62, Y$2), $N62, 0)</f>
        <v>0</v>
      </c>
      <c r="AW62">
        <f>IF(EXACT($P62, Z$2), $N62, 0)</f>
        <v>0</v>
      </c>
      <c r="AX62">
        <f>IF(EXACT($P62, AA$2), $N62, 0)</f>
        <v>0</v>
      </c>
      <c r="AY62">
        <f>IF(EXACT($P62, AB$2), $N62, 0)</f>
        <v>0</v>
      </c>
      <c r="AZ62">
        <f>IF(EXACT($P62, AC$2), $N62, 0)</f>
        <v>0</v>
      </c>
      <c r="BA62">
        <f>IF(EXACT($P62, AD$2), $N62, 0)</f>
        <v>0</v>
      </c>
      <c r="BB62">
        <f>IF(EXACT($P62, AE$2), $N62, 0)</f>
        <v>0</v>
      </c>
      <c r="BC62">
        <f>IF(EXACT($P62, AF$2), $N62, 0)</f>
        <v>0</v>
      </c>
      <c r="BD62">
        <f>IF(EXACT($P62, AG$2), $N62, 0)</f>
        <v>0</v>
      </c>
    </row>
    <row r="63" spans="1:56" x14ac:dyDescent="0.35">
      <c r="A63" t="str">
        <f>trueraw!B62</f>
        <v>Mikal Bridges</v>
      </c>
      <c r="B63">
        <f>trueraw!G62*$V63*$T63/72</f>
        <v>0.47916666666666669</v>
      </c>
      <c r="C63">
        <f>trueraw!H62*$V63*$T63/72</f>
        <v>0.39291666666666664</v>
      </c>
      <c r="D63">
        <f>trueraw!I62*$V63*$T63/72</f>
        <v>9.5833333333333343E-3</v>
      </c>
      <c r="E63">
        <f>trueraw!J62*$V63*$T63/72</f>
        <v>-0.34499999999999997</v>
      </c>
      <c r="F63">
        <f>trueraw!K62*$V63*$T63/72</f>
        <v>-0.10541666666666666</v>
      </c>
      <c r="G63">
        <f>trueraw!L62*$V63*$T63/72</f>
        <v>-0.24916666666666668</v>
      </c>
      <c r="H63">
        <f>trueraw!M62*$V63*$T63/72</f>
        <v>1.7537500000000001</v>
      </c>
      <c r="I63">
        <f>trueraw!N62*$V63*$T63/72</f>
        <v>0.44083333333333335</v>
      </c>
      <c r="J63">
        <f>trueraw!O62*$V63*$T63/72</f>
        <v>4.791666666666667E-2</v>
      </c>
      <c r="K63">
        <f t="shared" si="0"/>
        <v>2.0316666666666667</v>
      </c>
      <c r="L63">
        <f t="shared" si="1"/>
        <v>2.3766666666666669</v>
      </c>
      <c r="M63">
        <f t="shared" si="2"/>
        <v>2.6737500000000001</v>
      </c>
      <c r="N63">
        <f t="shared" si="3"/>
        <v>2.4245833333333335</v>
      </c>
      <c r="O63">
        <f t="shared" si="4"/>
        <v>2.4245833333333335</v>
      </c>
      <c r="P63" s="1" t="str">
        <f>VLOOKUP($A63, 'auction in'!$A$2:$B$201, 2, FALSE)</f>
        <v>_______</v>
      </c>
      <c r="Q63" s="3">
        <f>VLOOKUP($A63, 'auction in'!$A$2:$C$201, 3, FALSE)</f>
        <v>17.220426402437035</v>
      </c>
      <c r="R63" t="str">
        <f>trueraw!C62</f>
        <v>SF</v>
      </c>
      <c r="S63" t="str">
        <f>trueraw!D62</f>
        <v>PHX</v>
      </c>
      <c r="T63">
        <f>trueraw!E62</f>
        <v>69</v>
      </c>
      <c r="U63">
        <f>trueraw!F62</f>
        <v>31.6</v>
      </c>
      <c r="V63">
        <v>1</v>
      </c>
      <c r="W63">
        <f>IF(EXACT($P63, W$2), 1, 0)</f>
        <v>1</v>
      </c>
      <c r="X63">
        <f>IF(EXACT($P63, X$2), 1, 0)</f>
        <v>0</v>
      </c>
      <c r="Y63">
        <f>IF(EXACT($P63, Y$2), 1, 0)</f>
        <v>0</v>
      </c>
      <c r="Z63">
        <f>IF(EXACT($P63, Z$2), 1, 0)</f>
        <v>0</v>
      </c>
      <c r="AA63">
        <f>IF(EXACT($P63, AA$2), 1, 0)</f>
        <v>0</v>
      </c>
      <c r="AB63">
        <f>IF(EXACT($P63, AB$2), 1, 0)</f>
        <v>0</v>
      </c>
      <c r="AC63">
        <f>IF(EXACT($P63, AC$2), 1, 0)</f>
        <v>0</v>
      </c>
      <c r="AD63">
        <f>IF(EXACT($P63, AD$2), 1, 0)</f>
        <v>0</v>
      </c>
      <c r="AE63">
        <f>IF(EXACT($P63, AE$2), 1, 0)</f>
        <v>0</v>
      </c>
      <c r="AF63">
        <f>IF(EXACT($P63, AF$2), 1, 0)</f>
        <v>0</v>
      </c>
      <c r="AG63">
        <f>IF(EXACT($P63, AG$2), 1, 0)</f>
        <v>0</v>
      </c>
      <c r="AT63">
        <f>IF(EXACT($P63, W$2), $N63, 0)</f>
        <v>2.4245833333333335</v>
      </c>
      <c r="AU63">
        <f>IF(EXACT($P63, X$2), $N63, 0)</f>
        <v>0</v>
      </c>
      <c r="AV63">
        <f>IF(EXACT($P63, Y$2), $N63, 0)</f>
        <v>0</v>
      </c>
      <c r="AW63">
        <f>IF(EXACT($P63, Z$2), $N63, 0)</f>
        <v>0</v>
      </c>
      <c r="AX63">
        <f>IF(EXACT($P63, AA$2), $N63, 0)</f>
        <v>0</v>
      </c>
      <c r="AY63">
        <f>IF(EXACT($P63, AB$2), $N63, 0)</f>
        <v>0</v>
      </c>
      <c r="AZ63">
        <f>IF(EXACT($P63, AC$2), $N63, 0)</f>
        <v>0</v>
      </c>
      <c r="BA63">
        <f>IF(EXACT($P63, AD$2), $N63, 0)</f>
        <v>0</v>
      </c>
      <c r="BB63">
        <f>IF(EXACT($P63, AE$2), $N63, 0)</f>
        <v>0</v>
      </c>
      <c r="BC63">
        <f>IF(EXACT($P63, AF$2), $N63, 0)</f>
        <v>0</v>
      </c>
      <c r="BD63">
        <f>IF(EXACT($P63, AG$2), $N63, 0)</f>
        <v>0</v>
      </c>
    </row>
    <row r="64" spans="1:56" x14ac:dyDescent="0.35">
      <c r="A64" t="str">
        <f>trueraw!B63</f>
        <v>Dejounte Murray</v>
      </c>
      <c r="B64">
        <f>trueraw!G63*$V64*$T64/72</f>
        <v>0.13958333333333331</v>
      </c>
      <c r="C64">
        <f>trueraw!H63*$V64*$T64/72</f>
        <v>0.39083333333333337</v>
      </c>
      <c r="D64">
        <f>trueraw!I63*$V64*$T64/72</f>
        <v>-0.80027777777777775</v>
      </c>
      <c r="E64">
        <f>trueraw!J63*$V64*$T64/72</f>
        <v>-0.11166666666666665</v>
      </c>
      <c r="F64">
        <f>trueraw!K63*$V64*$T64/72</f>
        <v>0.62347222222222221</v>
      </c>
      <c r="G64">
        <f>trueraw!L63*$V64*$T64/72</f>
        <v>1.0608333333333333</v>
      </c>
      <c r="H64">
        <f>trueraw!M63*$V64*$T64/72</f>
        <v>2.2333333333333329</v>
      </c>
      <c r="I64">
        <f>trueraw!N63*$V64*$T64/72</f>
        <v>-0.45597222222222222</v>
      </c>
      <c r="J64">
        <f>trueraw!O63*$V64*$T64/72</f>
        <v>-0.72583333333333344</v>
      </c>
      <c r="K64">
        <f t="shared" si="0"/>
        <v>1.9634722222222218</v>
      </c>
      <c r="L64">
        <f t="shared" si="1"/>
        <v>3.0801388888888885</v>
      </c>
      <c r="M64">
        <f t="shared" si="2"/>
        <v>1.2934722222222219</v>
      </c>
      <c r="N64">
        <f t="shared" si="3"/>
        <v>2.354305555555555</v>
      </c>
      <c r="O64">
        <f t="shared" si="4"/>
        <v>2.354305555555555</v>
      </c>
      <c r="P64" s="1" t="str">
        <f>VLOOKUP($A64, 'auction in'!$A$2:$B$201, 2, FALSE)</f>
        <v>_______</v>
      </c>
      <c r="Q64" s="3">
        <f>VLOOKUP($A64, 'auction in'!$A$2:$C$201, 3, FALSE)</f>
        <v>16.750269115409871</v>
      </c>
      <c r="R64" t="str">
        <f>trueraw!C63</f>
        <v>PG, SG</v>
      </c>
      <c r="S64" t="str">
        <f>trueraw!D63</f>
        <v>SAS</v>
      </c>
      <c r="T64">
        <f>trueraw!E63</f>
        <v>67</v>
      </c>
      <c r="U64">
        <f>trueraw!F63</f>
        <v>28.3</v>
      </c>
      <c r="V64">
        <v>1</v>
      </c>
      <c r="W64">
        <f>IF(EXACT($P64, W$2), 1, 0)</f>
        <v>1</v>
      </c>
      <c r="X64">
        <f>IF(EXACT($P64, X$2), 1, 0)</f>
        <v>0</v>
      </c>
      <c r="Y64">
        <f>IF(EXACT($P64, Y$2), 1, 0)</f>
        <v>0</v>
      </c>
      <c r="Z64">
        <f>IF(EXACT($P64, Z$2), 1, 0)</f>
        <v>0</v>
      </c>
      <c r="AA64">
        <f>IF(EXACT($P64, AA$2), 1, 0)</f>
        <v>0</v>
      </c>
      <c r="AB64">
        <f>IF(EXACT($P64, AB$2), 1, 0)</f>
        <v>0</v>
      </c>
      <c r="AC64">
        <f>IF(EXACT($P64, AC$2), 1, 0)</f>
        <v>0</v>
      </c>
      <c r="AD64">
        <f>IF(EXACT($P64, AD$2), 1, 0)</f>
        <v>0</v>
      </c>
      <c r="AE64">
        <f>IF(EXACT($P64, AE$2), 1, 0)</f>
        <v>0</v>
      </c>
      <c r="AF64">
        <f>IF(EXACT($P64, AF$2), 1, 0)</f>
        <v>0</v>
      </c>
      <c r="AG64">
        <f>IF(EXACT($P64, AG$2), 1, 0)</f>
        <v>0</v>
      </c>
      <c r="AT64">
        <f>IF(EXACT($P64, W$2), $N64, 0)</f>
        <v>2.354305555555555</v>
      </c>
      <c r="AU64">
        <f>IF(EXACT($P64, X$2), $N64, 0)</f>
        <v>0</v>
      </c>
      <c r="AV64">
        <f>IF(EXACT($P64, Y$2), $N64, 0)</f>
        <v>0</v>
      </c>
      <c r="AW64">
        <f>IF(EXACT($P64, Z$2), $N64, 0)</f>
        <v>0</v>
      </c>
      <c r="AX64">
        <f>IF(EXACT($P64, AA$2), $N64, 0)</f>
        <v>0</v>
      </c>
      <c r="AY64">
        <f>IF(EXACT($P64, AB$2), $N64, 0)</f>
        <v>0</v>
      </c>
      <c r="AZ64">
        <f>IF(EXACT($P64, AC$2), $N64, 0)</f>
        <v>0</v>
      </c>
      <c r="BA64">
        <f>IF(EXACT($P64, AD$2), $N64, 0)</f>
        <v>0</v>
      </c>
      <c r="BB64">
        <f>IF(EXACT($P64, AE$2), $N64, 0)</f>
        <v>0</v>
      </c>
      <c r="BC64">
        <f>IF(EXACT($P64, AF$2), $N64, 0)</f>
        <v>0</v>
      </c>
      <c r="BD64">
        <f>IF(EXACT($P64, AG$2), $N64, 0)</f>
        <v>0</v>
      </c>
    </row>
    <row r="65" spans="1:56" x14ac:dyDescent="0.35">
      <c r="A65" t="str">
        <f>trueraw!B64</f>
        <v>Daniel Theis</v>
      </c>
      <c r="B65">
        <f>trueraw!G64*$V65*$T65/72</f>
        <v>1.6625000000000001</v>
      </c>
      <c r="C65">
        <f>trueraw!H64*$V65*$T65/72</f>
        <v>-0.11666666666666667</v>
      </c>
      <c r="D65">
        <f>trueraw!I64*$V65*$T65/72</f>
        <v>-1.088888888888889</v>
      </c>
      <c r="E65">
        <f>trueraw!J64*$V65*$T65/72</f>
        <v>-0.45694444444444443</v>
      </c>
      <c r="F65">
        <f>trueraw!K64*$V65*$T65/72</f>
        <v>0.86527777777777781</v>
      </c>
      <c r="G65">
        <f>trueraw!L64*$V65*$T65/72</f>
        <v>-0.4375</v>
      </c>
      <c r="H65">
        <f>trueraw!M64*$V65*$T65/72</f>
        <v>-0.57361111111111107</v>
      </c>
      <c r="I65">
        <f>trueraw!N64*$V65*$T65/72</f>
        <v>1.8958333333333333</v>
      </c>
      <c r="J65">
        <f>trueraw!O64*$V65*$T65/72</f>
        <v>0.69027777777777777</v>
      </c>
      <c r="K65">
        <f t="shared" si="0"/>
        <v>2.5569444444444445</v>
      </c>
      <c r="L65">
        <f t="shared" si="1"/>
        <v>1.75</v>
      </c>
      <c r="M65">
        <f t="shared" si="2"/>
        <v>2.8777777777777782</v>
      </c>
      <c r="N65">
        <f t="shared" si="3"/>
        <v>2.4402777777777778</v>
      </c>
      <c r="O65">
        <f t="shared" si="4"/>
        <v>2.4402777777777778</v>
      </c>
      <c r="P65" s="1" t="str">
        <f>VLOOKUP($A65, 'auction in'!$A$2:$B$201, 2, FALSE)</f>
        <v>_______</v>
      </c>
      <c r="Q65" s="3">
        <f>VLOOKUP($A65, 'auction in'!$A$2:$C$201, 3, FALSE)</f>
        <v>17.325422002109104</v>
      </c>
      <c r="R65" t="str">
        <f>trueraw!C64</f>
        <v>C, PF</v>
      </c>
      <c r="S65" t="str">
        <f>trueraw!D64</f>
        <v>BOS</v>
      </c>
      <c r="T65">
        <f>trueraw!E64</f>
        <v>70</v>
      </c>
      <c r="U65">
        <f>trueraw!F64</f>
        <v>26.1</v>
      </c>
      <c r="V65">
        <v>1</v>
      </c>
      <c r="W65">
        <f>IF(EXACT($P65, W$2), 1, 0)</f>
        <v>1</v>
      </c>
      <c r="X65">
        <f>IF(EXACT($P65, X$2), 1, 0)</f>
        <v>0</v>
      </c>
      <c r="Y65">
        <f>IF(EXACT($P65, Y$2), 1, 0)</f>
        <v>0</v>
      </c>
      <c r="Z65">
        <f>IF(EXACT($P65, Z$2), 1, 0)</f>
        <v>0</v>
      </c>
      <c r="AA65">
        <f>IF(EXACT($P65, AA$2), 1, 0)</f>
        <v>0</v>
      </c>
      <c r="AB65">
        <f>IF(EXACT($P65, AB$2), 1, 0)</f>
        <v>0</v>
      </c>
      <c r="AC65">
        <f>IF(EXACT($P65, AC$2), 1, 0)</f>
        <v>0</v>
      </c>
      <c r="AD65">
        <f>IF(EXACT($P65, AD$2), 1, 0)</f>
        <v>0</v>
      </c>
      <c r="AE65">
        <f>IF(EXACT($P65, AE$2), 1, 0)</f>
        <v>0</v>
      </c>
      <c r="AF65">
        <f>IF(EXACT($P65, AF$2), 1, 0)</f>
        <v>0</v>
      </c>
      <c r="AG65">
        <f>IF(EXACT($P65, AG$2), 1, 0)</f>
        <v>0</v>
      </c>
      <c r="AT65">
        <f>IF(EXACT($P65, W$2), $N65, 0)</f>
        <v>2.4402777777777778</v>
      </c>
      <c r="AU65">
        <f>IF(EXACT($P65, X$2), $N65, 0)</f>
        <v>0</v>
      </c>
      <c r="AV65">
        <f>IF(EXACT($P65, Y$2), $N65, 0)</f>
        <v>0</v>
      </c>
      <c r="AW65">
        <f>IF(EXACT($P65, Z$2), $N65, 0)</f>
        <v>0</v>
      </c>
      <c r="AX65">
        <f>IF(EXACT($P65, AA$2), $N65, 0)</f>
        <v>0</v>
      </c>
      <c r="AY65">
        <f>IF(EXACT($P65, AB$2), $N65, 0)</f>
        <v>0</v>
      </c>
      <c r="AZ65">
        <f>IF(EXACT($P65, AC$2), $N65, 0)</f>
        <v>0</v>
      </c>
      <c r="BA65">
        <f>IF(EXACT($P65, AD$2), $N65, 0)</f>
        <v>0</v>
      </c>
      <c r="BB65">
        <f>IF(EXACT($P65, AE$2), $N65, 0)</f>
        <v>0</v>
      </c>
      <c r="BC65">
        <f>IF(EXACT($P65, AF$2), $N65, 0)</f>
        <v>0</v>
      </c>
      <c r="BD65">
        <f>IF(EXACT($P65, AG$2), $N65, 0)</f>
        <v>0</v>
      </c>
    </row>
    <row r="66" spans="1:56" x14ac:dyDescent="0.35">
      <c r="A66" t="str">
        <f>trueraw!B65</f>
        <v>Collin Sexton</v>
      </c>
      <c r="B66">
        <f>trueraw!G65*$V66*$T66/72</f>
        <v>0.57361111111111107</v>
      </c>
      <c r="C66">
        <f>trueraw!H65*$V66*$T66/72</f>
        <v>1.6722222222222221</v>
      </c>
      <c r="D66">
        <f>trueraw!I65*$V66*$T66/72</f>
        <v>0.31111111111111112</v>
      </c>
      <c r="E66">
        <f>trueraw!J65*$V66*$T66/72</f>
        <v>1.4583333333333333</v>
      </c>
      <c r="F66">
        <f>trueraw!K65*$V66*$T66/72</f>
        <v>-0.4861111111111111</v>
      </c>
      <c r="G66">
        <f>trueraw!L65*$V66*$T66/72</f>
        <v>0.66111111111111109</v>
      </c>
      <c r="H66">
        <f>trueraw!M65*$V66*$T66/72</f>
        <v>0.49583333333333335</v>
      </c>
      <c r="I66">
        <f>trueraw!N65*$V66*$T66/72</f>
        <v>-0.9916666666666667</v>
      </c>
      <c r="J66">
        <f>trueraw!O65*$V66*$T66/72</f>
        <v>-1.3319444444444446</v>
      </c>
      <c r="K66">
        <f t="shared" si="0"/>
        <v>0.6902777777777771</v>
      </c>
      <c r="L66">
        <f t="shared" si="1"/>
        <v>3.6944444444444442</v>
      </c>
      <c r="M66">
        <f t="shared" si="2"/>
        <v>1.7013888888888884</v>
      </c>
      <c r="N66">
        <f t="shared" si="3"/>
        <v>2.3624999999999998</v>
      </c>
      <c r="O66">
        <f t="shared" si="4"/>
        <v>2.3624999999999998</v>
      </c>
      <c r="P66" s="1" t="str">
        <f>VLOOKUP($A66, 'auction in'!$A$2:$B$201, 2, FALSE)</f>
        <v>_______</v>
      </c>
      <c r="Q66" s="3">
        <f>VLOOKUP($A66, 'auction in'!$A$2:$C$201, 3, FALSE)</f>
        <v>16.805089826743078</v>
      </c>
      <c r="R66" t="str">
        <f>trueraw!C65</f>
        <v>SG, PG</v>
      </c>
      <c r="S66" t="str">
        <f>trueraw!D65</f>
        <v>CLE</v>
      </c>
      <c r="T66">
        <f>trueraw!E65</f>
        <v>70</v>
      </c>
      <c r="U66">
        <f>trueraw!F65</f>
        <v>34.9</v>
      </c>
      <c r="V66">
        <v>1</v>
      </c>
      <c r="W66">
        <f>IF(EXACT($P66, W$2), 1, 0)</f>
        <v>1</v>
      </c>
      <c r="X66">
        <f>IF(EXACT($P66, X$2), 1, 0)</f>
        <v>0</v>
      </c>
      <c r="Y66">
        <f>IF(EXACT($P66, Y$2), 1, 0)</f>
        <v>0</v>
      </c>
      <c r="Z66">
        <f>IF(EXACT($P66, Z$2), 1, 0)</f>
        <v>0</v>
      </c>
      <c r="AA66">
        <f>IF(EXACT($P66, AA$2), 1, 0)</f>
        <v>0</v>
      </c>
      <c r="AB66">
        <f>IF(EXACT($P66, AB$2), 1, 0)</f>
        <v>0</v>
      </c>
      <c r="AC66">
        <f>IF(EXACT($P66, AC$2), 1, 0)</f>
        <v>0</v>
      </c>
      <c r="AD66">
        <f>IF(EXACT($P66, AD$2), 1, 0)</f>
        <v>0</v>
      </c>
      <c r="AE66">
        <f>IF(EXACT($P66, AE$2), 1, 0)</f>
        <v>0</v>
      </c>
      <c r="AF66">
        <f>IF(EXACT($P66, AF$2), 1, 0)</f>
        <v>0</v>
      </c>
      <c r="AG66">
        <f>IF(EXACT($P66, AG$2), 1, 0)</f>
        <v>0</v>
      </c>
      <c r="AT66">
        <f>IF(EXACT($P66, W$2), $N66, 0)</f>
        <v>2.3624999999999998</v>
      </c>
      <c r="AU66">
        <f>IF(EXACT($P66, X$2), $N66, 0)</f>
        <v>0</v>
      </c>
      <c r="AV66">
        <f>IF(EXACT($P66, Y$2), $N66, 0)</f>
        <v>0</v>
      </c>
      <c r="AW66">
        <f>IF(EXACT($P66, Z$2), $N66, 0)</f>
        <v>0</v>
      </c>
      <c r="AX66">
        <f>IF(EXACT($P66, AA$2), $N66, 0)</f>
        <v>0</v>
      </c>
      <c r="AY66">
        <f>IF(EXACT($P66, AB$2), $N66, 0)</f>
        <v>0</v>
      </c>
      <c r="AZ66">
        <f>IF(EXACT($P66, AC$2), $N66, 0)</f>
        <v>0</v>
      </c>
      <c r="BA66">
        <f>IF(EXACT($P66, AD$2), $N66, 0)</f>
        <v>0</v>
      </c>
      <c r="BB66">
        <f>IF(EXACT($P66, AE$2), $N66, 0)</f>
        <v>0</v>
      </c>
      <c r="BC66">
        <f>IF(EXACT($P66, AF$2), $N66, 0)</f>
        <v>0</v>
      </c>
      <c r="BD66">
        <f>IF(EXACT($P66, AG$2), $N66, 0)</f>
        <v>0</v>
      </c>
    </row>
    <row r="67" spans="1:56" x14ac:dyDescent="0.35">
      <c r="A67" t="str">
        <f>trueraw!B66</f>
        <v>Jrue Holiday</v>
      </c>
      <c r="B67">
        <f>trueraw!G66*$V67*$T67/72</f>
        <v>6.1249999999999999E-2</v>
      </c>
      <c r="C67">
        <f>trueraw!H66*$V67*$T67/72</f>
        <v>-0.26249999999999996</v>
      </c>
      <c r="D67">
        <f>trueraw!I66*$V67*$T67/72</f>
        <v>0.28875000000000006</v>
      </c>
      <c r="E67">
        <f>trueraw!J66*$V67*$T67/72</f>
        <v>0.51624999999999988</v>
      </c>
      <c r="F67">
        <f>trueraw!K66*$V67*$T67/72</f>
        <v>-0.1575</v>
      </c>
      <c r="G67">
        <f>trueraw!L66*$V67*$T67/72</f>
        <v>1.2687499999999998</v>
      </c>
      <c r="H67">
        <f>trueraw!M66*$V67*$T67/72</f>
        <v>1.26</v>
      </c>
      <c r="I67">
        <f>trueraw!N66*$V67*$T67/72</f>
        <v>0.44625000000000004</v>
      </c>
      <c r="J67">
        <f>trueraw!O66*$V67*$T67/72</f>
        <v>-1.3474999999999999</v>
      </c>
      <c r="K67">
        <f t="shared" si="0"/>
        <v>2.3362499999999993</v>
      </c>
      <c r="L67">
        <f t="shared" si="1"/>
        <v>3.4212499999999997</v>
      </c>
      <c r="M67">
        <f t="shared" si="2"/>
        <v>0.80500000000000016</v>
      </c>
      <c r="N67">
        <f t="shared" si="3"/>
        <v>2.0737499999999995</v>
      </c>
      <c r="O67">
        <f t="shared" si="4"/>
        <v>2.0737499999999995</v>
      </c>
      <c r="P67" s="1" t="str">
        <f>VLOOKUP($A67, 'auction in'!$A$2:$B$201, 2, FALSE)</f>
        <v>_______</v>
      </c>
      <c r="Q67" s="3">
        <f>VLOOKUP($A67, 'auction in'!$A$2:$C$201, 3, FALSE)</f>
        <v>14.873356625696699</v>
      </c>
      <c r="R67" t="str">
        <f>trueraw!C66</f>
        <v>PG, SG</v>
      </c>
      <c r="S67" t="str">
        <f>trueraw!D66</f>
        <v>MIL</v>
      </c>
      <c r="T67">
        <f>trueraw!E66</f>
        <v>63</v>
      </c>
      <c r="U67">
        <f>trueraw!F66</f>
        <v>31.4</v>
      </c>
      <c r="V67">
        <v>1</v>
      </c>
      <c r="W67">
        <f>IF(EXACT($P67, W$2), 1, 0)</f>
        <v>1</v>
      </c>
      <c r="X67">
        <f>IF(EXACT($P67, X$2), 1, 0)</f>
        <v>0</v>
      </c>
      <c r="Y67">
        <f>IF(EXACT($P67, Y$2), 1, 0)</f>
        <v>0</v>
      </c>
      <c r="Z67">
        <f>IF(EXACT($P67, Z$2), 1, 0)</f>
        <v>0</v>
      </c>
      <c r="AA67">
        <f>IF(EXACT($P67, AA$2), 1, 0)</f>
        <v>0</v>
      </c>
      <c r="AB67">
        <f>IF(EXACT($P67, AB$2), 1, 0)</f>
        <v>0</v>
      </c>
      <c r="AC67">
        <f>IF(EXACT($P67, AC$2), 1, 0)</f>
        <v>0</v>
      </c>
      <c r="AD67">
        <f>IF(EXACT($P67, AD$2), 1, 0)</f>
        <v>0</v>
      </c>
      <c r="AE67">
        <f>IF(EXACT($P67, AE$2), 1, 0)</f>
        <v>0</v>
      </c>
      <c r="AF67">
        <f>IF(EXACT($P67, AF$2), 1, 0)</f>
        <v>0</v>
      </c>
      <c r="AG67">
        <f>IF(EXACT($P67, AG$2), 1, 0)</f>
        <v>0</v>
      </c>
      <c r="AT67">
        <f>IF(EXACT($P67, W$2), $N67, 0)</f>
        <v>2.0737499999999995</v>
      </c>
      <c r="AU67">
        <f>IF(EXACT($P67, X$2), $N67, 0)</f>
        <v>0</v>
      </c>
      <c r="AV67">
        <f>IF(EXACT($P67, Y$2), $N67, 0)</f>
        <v>0</v>
      </c>
      <c r="AW67">
        <f>IF(EXACT($P67, Z$2), $N67, 0)</f>
        <v>0</v>
      </c>
      <c r="AX67">
        <f>IF(EXACT($P67, AA$2), $N67, 0)</f>
        <v>0</v>
      </c>
      <c r="AY67">
        <f>IF(EXACT($P67, AB$2), $N67, 0)</f>
        <v>0</v>
      </c>
      <c r="AZ67">
        <f>IF(EXACT($P67, AC$2), $N67, 0)</f>
        <v>0</v>
      </c>
      <c r="BA67">
        <f>IF(EXACT($P67, AD$2), $N67, 0)</f>
        <v>0</v>
      </c>
      <c r="BB67">
        <f>IF(EXACT($P67, AE$2), $N67, 0)</f>
        <v>0</v>
      </c>
      <c r="BC67">
        <f>IF(EXACT($P67, AF$2), $N67, 0)</f>
        <v>0</v>
      </c>
      <c r="BD67">
        <f>IF(EXACT($P67, AG$2), $N67, 0)</f>
        <v>0</v>
      </c>
    </row>
    <row r="68" spans="1:56" x14ac:dyDescent="0.35">
      <c r="A68" t="str">
        <f>trueraw!B67</f>
        <v>Jaylen Brown</v>
      </c>
      <c r="B68">
        <f>trueraw!G67*$V68*$T68/72</f>
        <v>0.69027777777777777</v>
      </c>
      <c r="C68">
        <f>trueraw!H67*$V68*$T68/72</f>
        <v>-0.56388888888888877</v>
      </c>
      <c r="D68">
        <f>trueraw!I67*$V68*$T68/72</f>
        <v>0.98194444444444451</v>
      </c>
      <c r="E68">
        <f>trueraw!J67*$V68*$T68/72</f>
        <v>1.2152777777777777</v>
      </c>
      <c r="F68">
        <f>trueraw!K67*$V68*$T68/72</f>
        <v>0.73888888888888893</v>
      </c>
      <c r="G68">
        <f>trueraw!L67*$V68*$T68/72</f>
        <v>-0.21388888888888891</v>
      </c>
      <c r="H68">
        <f>trueraw!M67*$V68*$T68/72</f>
        <v>0.73888888888888893</v>
      </c>
      <c r="I68">
        <f>trueraw!N67*$V68*$T68/72</f>
        <v>-0.28194444444444439</v>
      </c>
      <c r="J68">
        <f>trueraw!O67*$V68*$T68/72</f>
        <v>-0.9916666666666667</v>
      </c>
      <c r="K68">
        <f t="shared" ref="K68:K131" si="5">(SUM($D68:$J68) + $B68)</f>
        <v>2.8777777777777773</v>
      </c>
      <c r="L68">
        <f t="shared" ref="L68:L131" si="6">SUM($B68:$I68)</f>
        <v>3.3055555555555554</v>
      </c>
      <c r="M68">
        <f t="shared" ref="M68:M131" si="7">(SUM($B68:$F68) + SUM($H68:$J68))</f>
        <v>2.5277777777777777</v>
      </c>
      <c r="N68">
        <f t="shared" ref="N68:N131" si="8">SUM($B68:$J68)</f>
        <v>2.3138888888888887</v>
      </c>
      <c r="O68">
        <f t="shared" ref="O68:O131" si="9">SUMPRODUCT($B68:$J68, $B$1:$J$1)</f>
        <v>2.3138888888888887</v>
      </c>
      <c r="P68" s="1" t="str">
        <f>VLOOKUP($A68, 'auction in'!$A$2:$B$201, 2, FALSE)</f>
        <v>_______</v>
      </c>
      <c r="Q68" s="3">
        <f>VLOOKUP($A68, 'auction in'!$A$2:$C$201, 3, FALSE)</f>
        <v>16.479882217139313</v>
      </c>
      <c r="R68" t="str">
        <f>trueraw!C67</f>
        <v>SG, SF</v>
      </c>
      <c r="S68" t="str">
        <f>trueraw!D67</f>
        <v>BOS</v>
      </c>
      <c r="T68">
        <f>trueraw!E67</f>
        <v>70</v>
      </c>
      <c r="U68">
        <f>trueraw!F67</f>
        <v>34.4</v>
      </c>
      <c r="V68">
        <v>1</v>
      </c>
      <c r="W68">
        <f>IF(EXACT($P68, W$2), 1, 0)</f>
        <v>1</v>
      </c>
      <c r="X68">
        <f>IF(EXACT($P68, X$2), 1, 0)</f>
        <v>0</v>
      </c>
      <c r="Y68">
        <f>IF(EXACT($P68, Y$2), 1, 0)</f>
        <v>0</v>
      </c>
      <c r="Z68">
        <f>IF(EXACT($P68, Z$2), 1, 0)</f>
        <v>0</v>
      </c>
      <c r="AA68">
        <f>IF(EXACT($P68, AA$2), 1, 0)</f>
        <v>0</v>
      </c>
      <c r="AB68">
        <f>IF(EXACT($P68, AB$2), 1, 0)</f>
        <v>0</v>
      </c>
      <c r="AC68">
        <f>IF(EXACT($P68, AC$2), 1, 0)</f>
        <v>0</v>
      </c>
      <c r="AD68">
        <f>IF(EXACT($P68, AD$2), 1, 0)</f>
        <v>0</v>
      </c>
      <c r="AE68">
        <f>IF(EXACT($P68, AE$2), 1, 0)</f>
        <v>0</v>
      </c>
      <c r="AF68">
        <f>IF(EXACT($P68, AF$2), 1, 0)</f>
        <v>0</v>
      </c>
      <c r="AG68">
        <f>IF(EXACT($P68, AG$2), 1, 0)</f>
        <v>0</v>
      </c>
      <c r="AT68">
        <f>IF(EXACT($P68, W$2), $N68, 0)</f>
        <v>2.3138888888888887</v>
      </c>
      <c r="AU68">
        <f>IF(EXACT($P68, X$2), $N68, 0)</f>
        <v>0</v>
      </c>
      <c r="AV68">
        <f>IF(EXACT($P68, Y$2), $N68, 0)</f>
        <v>0</v>
      </c>
      <c r="AW68">
        <f>IF(EXACT($P68, Z$2), $N68, 0)</f>
        <v>0</v>
      </c>
      <c r="AX68">
        <f>IF(EXACT($P68, AA$2), $N68, 0)</f>
        <v>0</v>
      </c>
      <c r="AY68">
        <f>IF(EXACT($P68, AB$2), $N68, 0)</f>
        <v>0</v>
      </c>
      <c r="AZ68">
        <f>IF(EXACT($P68, AC$2), $N68, 0)</f>
        <v>0</v>
      </c>
      <c r="BA68">
        <f>IF(EXACT($P68, AD$2), $N68, 0)</f>
        <v>0</v>
      </c>
      <c r="BB68">
        <f>IF(EXACT($P68, AE$2), $N68, 0)</f>
        <v>0</v>
      </c>
      <c r="BC68">
        <f>IF(EXACT($P68, AF$2), $N68, 0)</f>
        <v>0</v>
      </c>
      <c r="BD68">
        <f>IF(EXACT($P68, AG$2), $N68, 0)</f>
        <v>0</v>
      </c>
    </row>
    <row r="69" spans="1:56" x14ac:dyDescent="0.35">
      <c r="A69" t="str">
        <f>trueraw!B68</f>
        <v>De'Aaron Fox</v>
      </c>
      <c r="B69">
        <f>trueraw!G68*$V69*$T69/72</f>
        <v>0.74930555555555545</v>
      </c>
      <c r="C69">
        <f>trueraw!H68*$V69*$T69/72</f>
        <v>-1.4444444444444444</v>
      </c>
      <c r="D69">
        <f>trueraw!I68*$V69*$T69/72</f>
        <v>-0.37013888888888885</v>
      </c>
      <c r="E69">
        <f>trueraw!J68*$V69*$T69/72</f>
        <v>1.2999999999999998</v>
      </c>
      <c r="F69">
        <f>trueraw!K68*$V69*$T69/72</f>
        <v>-0.24375000000000002</v>
      </c>
      <c r="G69">
        <f>trueraw!L68*$V69*$T69/72</f>
        <v>2.4916666666666663</v>
      </c>
      <c r="H69">
        <f>trueraw!M68*$V69*$T69/72</f>
        <v>1.4986111111111109</v>
      </c>
      <c r="I69">
        <f>trueraw!N68*$V69*$T69/72</f>
        <v>0</v>
      </c>
      <c r="J69">
        <f>trueraw!O68*$V69*$T69/72</f>
        <v>-1.8236111111111113</v>
      </c>
      <c r="K69">
        <f t="shared" si="5"/>
        <v>3.6020833333333324</v>
      </c>
      <c r="L69">
        <f t="shared" si="6"/>
        <v>3.9812499999999993</v>
      </c>
      <c r="M69">
        <f t="shared" si="7"/>
        <v>-0.33402777777777837</v>
      </c>
      <c r="N69">
        <f t="shared" si="8"/>
        <v>2.1576388888888882</v>
      </c>
      <c r="O69">
        <f t="shared" si="9"/>
        <v>2.1576388888888882</v>
      </c>
      <c r="P69" s="1" t="str">
        <f>VLOOKUP($A69, 'auction in'!$A$2:$B$201, 2, FALSE)</f>
        <v>_______</v>
      </c>
      <c r="Q69" s="3">
        <f>VLOOKUP($A69, 'auction in'!$A$2:$C$201, 3, FALSE)</f>
        <v>15.434572043412913</v>
      </c>
      <c r="R69" t="str">
        <f>trueraw!C68</f>
        <v>PG</v>
      </c>
      <c r="S69" t="str">
        <f>trueraw!D68</f>
        <v>SAC</v>
      </c>
      <c r="T69">
        <f>trueraw!E68</f>
        <v>65</v>
      </c>
      <c r="U69">
        <f>trueraw!F68</f>
        <v>33.6</v>
      </c>
      <c r="V69">
        <v>1</v>
      </c>
      <c r="W69">
        <f>IF(EXACT($P69, W$2), 1, 0)</f>
        <v>1</v>
      </c>
      <c r="X69">
        <f>IF(EXACT($P69, X$2), 1, 0)</f>
        <v>0</v>
      </c>
      <c r="Y69">
        <f>IF(EXACT($P69, Y$2), 1, 0)</f>
        <v>0</v>
      </c>
      <c r="Z69">
        <f>IF(EXACT($P69, Z$2), 1, 0)</f>
        <v>0</v>
      </c>
      <c r="AA69">
        <f>IF(EXACT($P69, AA$2), 1, 0)</f>
        <v>0</v>
      </c>
      <c r="AB69">
        <f>IF(EXACT($P69, AB$2), 1, 0)</f>
        <v>0</v>
      </c>
      <c r="AC69">
        <f>IF(EXACT($P69, AC$2), 1, 0)</f>
        <v>0</v>
      </c>
      <c r="AD69">
        <f>IF(EXACT($P69, AD$2), 1, 0)</f>
        <v>0</v>
      </c>
      <c r="AE69">
        <f>IF(EXACT($P69, AE$2), 1, 0)</f>
        <v>0</v>
      </c>
      <c r="AF69">
        <f>IF(EXACT($P69, AF$2), 1, 0)</f>
        <v>0</v>
      </c>
      <c r="AG69">
        <f>IF(EXACT($P69, AG$2), 1, 0)</f>
        <v>0</v>
      </c>
      <c r="AT69">
        <f>IF(EXACT($P69, W$2), $N69, 0)</f>
        <v>2.1576388888888882</v>
      </c>
      <c r="AU69">
        <f>IF(EXACT($P69, X$2), $N69, 0)</f>
        <v>0</v>
      </c>
      <c r="AV69">
        <f>IF(EXACT($P69, Y$2), $N69, 0)</f>
        <v>0</v>
      </c>
      <c r="AW69">
        <f>IF(EXACT($P69, Z$2), $N69, 0)</f>
        <v>0</v>
      </c>
      <c r="AX69">
        <f>IF(EXACT($P69, AA$2), $N69, 0)</f>
        <v>0</v>
      </c>
      <c r="AY69">
        <f>IF(EXACT($P69, AB$2), $N69, 0)</f>
        <v>0</v>
      </c>
      <c r="AZ69">
        <f>IF(EXACT($P69, AC$2), $N69, 0)</f>
        <v>0</v>
      </c>
      <c r="BA69">
        <f>IF(EXACT($P69, AD$2), $N69, 0)</f>
        <v>0</v>
      </c>
      <c r="BB69">
        <f>IF(EXACT($P69, AE$2), $N69, 0)</f>
        <v>0</v>
      </c>
      <c r="BC69">
        <f>IF(EXACT($P69, AF$2), $N69, 0)</f>
        <v>0</v>
      </c>
      <c r="BD69">
        <f>IF(EXACT($P69, AG$2), $N69, 0)</f>
        <v>0</v>
      </c>
    </row>
    <row r="70" spans="1:56" x14ac:dyDescent="0.35">
      <c r="A70" t="str">
        <f>trueraw!B69</f>
        <v>Clint Capela</v>
      </c>
      <c r="B70">
        <f>trueraw!G69*$V70*$T70/72</f>
        <v>2.5894444444444442</v>
      </c>
      <c r="C70">
        <f>trueraw!H69*$V70*$T70/72</f>
        <v>-2.4091666666666667</v>
      </c>
      <c r="D70">
        <f>trueraw!I69*$V70*$T70/72</f>
        <v>-1.4340277777777777</v>
      </c>
      <c r="E70">
        <f>trueraw!J69*$V70*$T70/72</f>
        <v>-0.14749999999999999</v>
      </c>
      <c r="F70">
        <f>trueraw!K69*$V70*$T70/72</f>
        <v>1.9994444444444446</v>
      </c>
      <c r="G70">
        <f>trueraw!L69*$V70*$T70/72</f>
        <v>-0.51624999999999999</v>
      </c>
      <c r="H70">
        <f>trueraw!M69*$V70*$T70/72</f>
        <v>-0.13930555555555557</v>
      </c>
      <c r="I70">
        <f>trueraw!N69*$V70*$T70/72</f>
        <v>2.0486111111111112</v>
      </c>
      <c r="J70">
        <f>trueraw!O69*$V70*$T70/72</f>
        <v>-9.0138888888888893E-2</v>
      </c>
      <c r="K70">
        <f t="shared" si="5"/>
        <v>4.3102777777777774</v>
      </c>
      <c r="L70">
        <f t="shared" si="6"/>
        <v>1.99125</v>
      </c>
      <c r="M70">
        <f t="shared" si="7"/>
        <v>2.4173611111111111</v>
      </c>
      <c r="N70">
        <f t="shared" si="8"/>
        <v>1.901111111111111</v>
      </c>
      <c r="O70">
        <f t="shared" si="9"/>
        <v>1.901111111111111</v>
      </c>
      <c r="P70" s="1" t="str">
        <f>VLOOKUP($A70, 'auction in'!$A$2:$B$201, 2, FALSE)</f>
        <v>_______</v>
      </c>
      <c r="Q70" s="3">
        <f>VLOOKUP($A70, 'auction in'!$A$2:$C$201, 3, FALSE)</f>
        <v>13.718405029303895</v>
      </c>
      <c r="R70" t="str">
        <f>trueraw!C69</f>
        <v>C</v>
      </c>
      <c r="S70" t="str">
        <f>trueraw!D69</f>
        <v>ATL</v>
      </c>
      <c r="T70">
        <f>trueraw!E69</f>
        <v>59</v>
      </c>
      <c r="U70">
        <f>trueraw!F69</f>
        <v>29.7</v>
      </c>
      <c r="V70">
        <v>1</v>
      </c>
      <c r="W70">
        <f>IF(EXACT($P70, W$2), 1, 0)</f>
        <v>1</v>
      </c>
      <c r="X70">
        <f>IF(EXACT($P70, X$2), 1, 0)</f>
        <v>0</v>
      </c>
      <c r="Y70">
        <f>IF(EXACT($P70, Y$2), 1, 0)</f>
        <v>0</v>
      </c>
      <c r="Z70">
        <f>IF(EXACT($P70, Z$2), 1, 0)</f>
        <v>0</v>
      </c>
      <c r="AA70">
        <f>IF(EXACT($P70, AA$2), 1, 0)</f>
        <v>0</v>
      </c>
      <c r="AB70">
        <f>IF(EXACT($P70, AB$2), 1, 0)</f>
        <v>0</v>
      </c>
      <c r="AC70">
        <f>IF(EXACT($P70, AC$2), 1, 0)</f>
        <v>0</v>
      </c>
      <c r="AD70">
        <f>IF(EXACT($P70, AD$2), 1, 0)</f>
        <v>0</v>
      </c>
      <c r="AE70">
        <f>IF(EXACT($P70, AE$2), 1, 0)</f>
        <v>0</v>
      </c>
      <c r="AF70">
        <f>IF(EXACT($P70, AF$2), 1, 0)</f>
        <v>0</v>
      </c>
      <c r="AG70">
        <f>IF(EXACT($P70, AG$2), 1, 0)</f>
        <v>0</v>
      </c>
      <c r="AT70">
        <f>IF(EXACT($P70, W$2), $N70, 0)</f>
        <v>1.901111111111111</v>
      </c>
      <c r="AU70">
        <f>IF(EXACT($P70, X$2), $N70, 0)</f>
        <v>0</v>
      </c>
      <c r="AV70">
        <f>IF(EXACT($P70, Y$2), $N70, 0)</f>
        <v>0</v>
      </c>
      <c r="AW70">
        <f>IF(EXACT($P70, Z$2), $N70, 0)</f>
        <v>0</v>
      </c>
      <c r="AX70">
        <f>IF(EXACT($P70, AA$2), $N70, 0)</f>
        <v>0</v>
      </c>
      <c r="AY70">
        <f>IF(EXACT($P70, AB$2), $N70, 0)</f>
        <v>0</v>
      </c>
      <c r="AZ70">
        <f>IF(EXACT($P70, AC$2), $N70, 0)</f>
        <v>0</v>
      </c>
      <c r="BA70">
        <f>IF(EXACT($P70, AD$2), $N70, 0)</f>
        <v>0</v>
      </c>
      <c r="BB70">
        <f>IF(EXACT($P70, AE$2), $N70, 0)</f>
        <v>0</v>
      </c>
      <c r="BC70">
        <f>IF(EXACT($P70, AF$2), $N70, 0)</f>
        <v>0</v>
      </c>
      <c r="BD70">
        <f>IF(EXACT($P70, AG$2), $N70, 0)</f>
        <v>0</v>
      </c>
    </row>
    <row r="71" spans="1:56" x14ac:dyDescent="0.35">
      <c r="A71" t="str">
        <f>trueraw!B70</f>
        <v>Buddy Hield</v>
      </c>
      <c r="B71">
        <f>trueraw!G70*$V71*$T71/72</f>
        <v>-7.7777777777777779E-2</v>
      </c>
      <c r="C71">
        <f>trueraw!H70*$V71*$T71/72</f>
        <v>0.49583333333333335</v>
      </c>
      <c r="D71">
        <f>trueraw!I70*$V71*$T71/72</f>
        <v>2.5083333333333333</v>
      </c>
      <c r="E71">
        <f>trueraw!J70*$V71*$T71/72</f>
        <v>0.93333333333333335</v>
      </c>
      <c r="F71">
        <f>trueraw!K70*$V71*$T71/72</f>
        <v>-0.17499999999999999</v>
      </c>
      <c r="G71">
        <f>trueraw!L70*$V71*$T71/72</f>
        <v>0.17499999999999999</v>
      </c>
      <c r="H71">
        <f>trueraw!M70*$V71*$T71/72</f>
        <v>-0.11666666666666667</v>
      </c>
      <c r="I71">
        <f>trueraw!N70*$V71*$T71/72</f>
        <v>-0.80694444444444435</v>
      </c>
      <c r="J71">
        <f>trueraw!O70*$V71*$T71/72</f>
        <v>-0.7</v>
      </c>
      <c r="K71">
        <f t="shared" si="5"/>
        <v>1.7402777777777776</v>
      </c>
      <c r="L71">
        <f t="shared" si="6"/>
        <v>2.9361111111111113</v>
      </c>
      <c r="M71">
        <f t="shared" si="7"/>
        <v>2.0611111111111118</v>
      </c>
      <c r="N71">
        <f t="shared" si="8"/>
        <v>2.2361111111111116</v>
      </c>
      <c r="O71">
        <f t="shared" si="9"/>
        <v>2.2361111111111116</v>
      </c>
      <c r="P71" s="1" t="str">
        <f>VLOOKUP($A71, 'auction in'!$A$2:$B$201, 2, FALSE)</f>
        <v>_______</v>
      </c>
      <c r="Q71" s="3">
        <f>VLOOKUP($A71, 'auction in'!$A$2:$C$201, 3, FALSE)</f>
        <v>15.959550041773287</v>
      </c>
      <c r="R71" t="str">
        <f>trueraw!C70</f>
        <v>SG</v>
      </c>
      <c r="S71" t="str">
        <f>trueraw!D70</f>
        <v>SAC</v>
      </c>
      <c r="T71">
        <f>trueraw!E70</f>
        <v>70</v>
      </c>
      <c r="U71">
        <f>trueraw!F70</f>
        <v>29.6</v>
      </c>
      <c r="V71">
        <v>1</v>
      </c>
      <c r="W71">
        <f>IF(EXACT($P71, W$2), 1, 0)</f>
        <v>1</v>
      </c>
      <c r="X71">
        <f>IF(EXACT($P71, X$2), 1, 0)</f>
        <v>0</v>
      </c>
      <c r="Y71">
        <f>IF(EXACT($P71, Y$2), 1, 0)</f>
        <v>0</v>
      </c>
      <c r="Z71">
        <f>IF(EXACT($P71, Z$2), 1, 0)</f>
        <v>0</v>
      </c>
      <c r="AA71">
        <f>IF(EXACT($P71, AA$2), 1, 0)</f>
        <v>0</v>
      </c>
      <c r="AB71">
        <f>IF(EXACT($P71, AB$2), 1, 0)</f>
        <v>0</v>
      </c>
      <c r="AC71">
        <f>IF(EXACT($P71, AC$2), 1, 0)</f>
        <v>0</v>
      </c>
      <c r="AD71">
        <f>IF(EXACT($P71, AD$2), 1, 0)</f>
        <v>0</v>
      </c>
      <c r="AE71">
        <f>IF(EXACT($P71, AE$2), 1, 0)</f>
        <v>0</v>
      </c>
      <c r="AF71">
        <f>IF(EXACT($P71, AF$2), 1, 0)</f>
        <v>0</v>
      </c>
      <c r="AG71">
        <f>IF(EXACT($P71, AG$2), 1, 0)</f>
        <v>0</v>
      </c>
      <c r="AT71">
        <f>IF(EXACT($P71, W$2), $N71, 0)</f>
        <v>2.2361111111111116</v>
      </c>
      <c r="AU71">
        <f>IF(EXACT($P71, X$2), $N71, 0)</f>
        <v>0</v>
      </c>
      <c r="AV71">
        <f>IF(EXACT($P71, Y$2), $N71, 0)</f>
        <v>0</v>
      </c>
      <c r="AW71">
        <f>IF(EXACT($P71, Z$2), $N71, 0)</f>
        <v>0</v>
      </c>
      <c r="AX71">
        <f>IF(EXACT($P71, AA$2), $N71, 0)</f>
        <v>0</v>
      </c>
      <c r="AY71">
        <f>IF(EXACT($P71, AB$2), $N71, 0)</f>
        <v>0</v>
      </c>
      <c r="AZ71">
        <f>IF(EXACT($P71, AC$2), $N71, 0)</f>
        <v>0</v>
      </c>
      <c r="BA71">
        <f>IF(EXACT($P71, AD$2), $N71, 0)</f>
        <v>0</v>
      </c>
      <c r="BB71">
        <f>IF(EXACT($P71, AE$2), $N71, 0)</f>
        <v>0</v>
      </c>
      <c r="BC71">
        <f>IF(EXACT($P71, AF$2), $N71, 0)</f>
        <v>0</v>
      </c>
      <c r="BD71">
        <f>IF(EXACT($P71, AG$2), $N71, 0)</f>
        <v>0</v>
      </c>
    </row>
    <row r="72" spans="1:56" x14ac:dyDescent="0.35">
      <c r="A72" t="str">
        <f>trueraw!B71</f>
        <v>Lauri Markkanen</v>
      </c>
      <c r="B72">
        <f>trueraw!G71*$V72*$T72/72</f>
        <v>-0.54166666666666663</v>
      </c>
      <c r="C72">
        <f>trueraw!H71*$V72*$T72/72</f>
        <v>0.76388888888888895</v>
      </c>
      <c r="D72">
        <f>trueraw!I71*$V72*$T72/72</f>
        <v>0.70833333333333337</v>
      </c>
      <c r="E72">
        <f>trueraw!J71*$V72*$T72/72</f>
        <v>0.50694444444444442</v>
      </c>
      <c r="F72">
        <f>trueraw!K71*$V72*$T72/72</f>
        <v>0.69444444444444442</v>
      </c>
      <c r="G72">
        <f>trueraw!L71*$V72*$T72/72</f>
        <v>-0.34722222222222221</v>
      </c>
      <c r="H72">
        <f>trueraw!M71*$V72*$T72/72</f>
        <v>1.3888888888888888E-2</v>
      </c>
      <c r="I72">
        <f>trueraw!N71*$V72*$T72/72</f>
        <v>1.3888888888888888E-2</v>
      </c>
      <c r="J72">
        <f>trueraw!O71*$V72*$T72/72</f>
        <v>-0.25</v>
      </c>
      <c r="K72">
        <f t="shared" si="5"/>
        <v>0.79861111111111105</v>
      </c>
      <c r="L72">
        <f t="shared" si="6"/>
        <v>1.8125</v>
      </c>
      <c r="M72">
        <f t="shared" si="7"/>
        <v>1.9097222222222223</v>
      </c>
      <c r="N72">
        <f t="shared" si="8"/>
        <v>1.5625</v>
      </c>
      <c r="O72">
        <f t="shared" si="9"/>
        <v>1.5625</v>
      </c>
      <c r="P72" s="1" t="str">
        <f>VLOOKUP($A72, 'auction in'!$A$2:$B$201, 2, FALSE)</f>
        <v>_______</v>
      </c>
      <c r="Q72" s="3">
        <f>VLOOKUP($A72, 'auction in'!$A$2:$C$201, 3, FALSE)</f>
        <v>11.453101737263941</v>
      </c>
      <c r="R72" t="str">
        <f>trueraw!C71</f>
        <v>PF</v>
      </c>
      <c r="S72" t="str">
        <f>trueraw!D71</f>
        <v>CHI</v>
      </c>
      <c r="T72">
        <f>trueraw!E71</f>
        <v>50</v>
      </c>
      <c r="U72">
        <f>trueraw!F71</f>
        <v>32.5</v>
      </c>
      <c r="V72">
        <v>1</v>
      </c>
      <c r="W72">
        <f>IF(EXACT($P72, W$2), 1, 0)</f>
        <v>1</v>
      </c>
      <c r="X72">
        <f>IF(EXACT($P72, X$2), 1, 0)</f>
        <v>0</v>
      </c>
      <c r="Y72">
        <f>IF(EXACT($P72, Y$2), 1, 0)</f>
        <v>0</v>
      </c>
      <c r="Z72">
        <f>IF(EXACT($P72, Z$2), 1, 0)</f>
        <v>0</v>
      </c>
      <c r="AA72">
        <f>IF(EXACT($P72, AA$2), 1, 0)</f>
        <v>0</v>
      </c>
      <c r="AB72">
        <f>IF(EXACT($P72, AB$2), 1, 0)</f>
        <v>0</v>
      </c>
      <c r="AC72">
        <f>IF(EXACT($P72, AC$2), 1, 0)</f>
        <v>0</v>
      </c>
      <c r="AD72">
        <f>IF(EXACT($P72, AD$2), 1, 0)</f>
        <v>0</v>
      </c>
      <c r="AE72">
        <f>IF(EXACT($P72, AE$2), 1, 0)</f>
        <v>0</v>
      </c>
      <c r="AF72">
        <f>IF(EXACT($P72, AF$2), 1, 0)</f>
        <v>0</v>
      </c>
      <c r="AG72">
        <f>IF(EXACT($P72, AG$2), 1, 0)</f>
        <v>0</v>
      </c>
      <c r="AT72">
        <f>IF(EXACT($P72, W$2), $N72, 0)</f>
        <v>1.5625</v>
      </c>
      <c r="AU72">
        <f>IF(EXACT($P72, X$2), $N72, 0)</f>
        <v>0</v>
      </c>
      <c r="AV72">
        <f>IF(EXACT($P72, Y$2), $N72, 0)</f>
        <v>0</v>
      </c>
      <c r="AW72">
        <f>IF(EXACT($P72, Z$2), $N72, 0)</f>
        <v>0</v>
      </c>
      <c r="AX72">
        <f>IF(EXACT($P72, AA$2), $N72, 0)</f>
        <v>0</v>
      </c>
      <c r="AY72">
        <f>IF(EXACT($P72, AB$2), $N72, 0)</f>
        <v>0</v>
      </c>
      <c r="AZ72">
        <f>IF(EXACT($P72, AC$2), $N72, 0)</f>
        <v>0</v>
      </c>
      <c r="BA72">
        <f>IF(EXACT($P72, AD$2), $N72, 0)</f>
        <v>0</v>
      </c>
      <c r="BB72">
        <f>IF(EXACT($P72, AE$2), $N72, 0)</f>
        <v>0</v>
      </c>
      <c r="BC72">
        <f>IF(EXACT($P72, AF$2), $N72, 0)</f>
        <v>0</v>
      </c>
      <c r="BD72">
        <f>IF(EXACT($P72, AG$2), $N72, 0)</f>
        <v>0</v>
      </c>
    </row>
    <row r="73" spans="1:56" x14ac:dyDescent="0.35">
      <c r="A73" t="str">
        <f>trueraw!B72</f>
        <v>Hassan Whiteside</v>
      </c>
      <c r="B73">
        <f>trueraw!G72*$V73*$T73/72</f>
        <v>2.1749999999999998</v>
      </c>
      <c r="C73">
        <f>trueraw!H72*$V73*$T73/72</f>
        <v>-0.91666666666666663</v>
      </c>
      <c r="D73">
        <f>trueraw!I72*$V73*$T73/72</f>
        <v>-1.4</v>
      </c>
      <c r="E73">
        <f>trueraw!J72*$V73*$T73/72</f>
        <v>-0.33333333333333331</v>
      </c>
      <c r="F73">
        <f>trueraw!K72*$V73*$T73/72</f>
        <v>1.4083333333333332</v>
      </c>
      <c r="G73">
        <f>trueraw!L72*$V73*$T73/72</f>
        <v>-0.81666666666666665</v>
      </c>
      <c r="H73">
        <f>trueraw!M72*$V73*$T73/72</f>
        <v>-1.3250000000000002</v>
      </c>
      <c r="I73">
        <f>trueraw!N72*$V73*$T73/72</f>
        <v>2.6583333333333332</v>
      </c>
      <c r="J73">
        <f>trueraw!O72*$V73*$T73/72</f>
        <v>0.40833333333333333</v>
      </c>
      <c r="K73">
        <f t="shared" si="5"/>
        <v>2.7749999999999995</v>
      </c>
      <c r="L73">
        <f t="shared" si="6"/>
        <v>1.4499999999999997</v>
      </c>
      <c r="M73">
        <f t="shared" si="7"/>
        <v>2.6749999999999998</v>
      </c>
      <c r="N73">
        <f t="shared" si="8"/>
        <v>1.8583333333333329</v>
      </c>
      <c r="O73">
        <f t="shared" si="9"/>
        <v>1.8583333333333329</v>
      </c>
      <c r="P73" s="1" t="str">
        <f>VLOOKUP($A73, 'auction in'!$A$2:$B$201, 2, FALSE)</f>
        <v>_______</v>
      </c>
      <c r="Q73" s="3">
        <f>VLOOKUP($A73, 'auction in'!$A$2:$C$201, 3, FALSE)</f>
        <v>13.432222332852577</v>
      </c>
      <c r="R73" t="str">
        <f>trueraw!C72</f>
        <v>C</v>
      </c>
      <c r="S73" t="str">
        <f>trueraw!D72</f>
        <v>SAC</v>
      </c>
      <c r="T73">
        <f>trueraw!E72</f>
        <v>60</v>
      </c>
      <c r="U73">
        <f>trueraw!F72</f>
        <v>22.4</v>
      </c>
      <c r="V73">
        <v>1</v>
      </c>
      <c r="W73">
        <f>IF(EXACT($P73, W$2), 1, 0)</f>
        <v>1</v>
      </c>
      <c r="X73">
        <f>IF(EXACT($P73, X$2), 1, 0)</f>
        <v>0</v>
      </c>
      <c r="Y73">
        <f>IF(EXACT($P73, Y$2), 1, 0)</f>
        <v>0</v>
      </c>
      <c r="Z73">
        <f>IF(EXACT($P73, Z$2), 1, 0)</f>
        <v>0</v>
      </c>
      <c r="AA73">
        <f>IF(EXACT($P73, AA$2), 1, 0)</f>
        <v>0</v>
      </c>
      <c r="AB73">
        <f>IF(EXACT($P73, AB$2), 1, 0)</f>
        <v>0</v>
      </c>
      <c r="AC73">
        <f>IF(EXACT($P73, AC$2), 1, 0)</f>
        <v>0</v>
      </c>
      <c r="AD73">
        <f>IF(EXACT($P73, AD$2), 1, 0)</f>
        <v>0</v>
      </c>
      <c r="AE73">
        <f>IF(EXACT($P73, AE$2), 1, 0)</f>
        <v>0</v>
      </c>
      <c r="AF73">
        <f>IF(EXACT($P73, AF$2), 1, 0)</f>
        <v>0</v>
      </c>
      <c r="AG73">
        <f>IF(EXACT($P73, AG$2), 1, 0)</f>
        <v>0</v>
      </c>
      <c r="AT73">
        <f>IF(EXACT($P73, W$2), $N73, 0)</f>
        <v>1.8583333333333329</v>
      </c>
      <c r="AU73">
        <f>IF(EXACT($P73, X$2), $N73, 0)</f>
        <v>0</v>
      </c>
      <c r="AV73">
        <f>IF(EXACT($P73, Y$2), $N73, 0)</f>
        <v>0</v>
      </c>
      <c r="AW73">
        <f>IF(EXACT($P73, Z$2), $N73, 0)</f>
        <v>0</v>
      </c>
      <c r="AX73">
        <f>IF(EXACT($P73, AA$2), $N73, 0)</f>
        <v>0</v>
      </c>
      <c r="AY73">
        <f>IF(EXACT($P73, AB$2), $N73, 0)</f>
        <v>0</v>
      </c>
      <c r="AZ73">
        <f>IF(EXACT($P73, AC$2), $N73, 0)</f>
        <v>0</v>
      </c>
      <c r="BA73">
        <f>IF(EXACT($P73, AD$2), $N73, 0)</f>
        <v>0</v>
      </c>
      <c r="BB73">
        <f>IF(EXACT($P73, AE$2), $N73, 0)</f>
        <v>0</v>
      </c>
      <c r="BC73">
        <f>IF(EXACT($P73, AF$2), $N73, 0)</f>
        <v>0</v>
      </c>
      <c r="BD73">
        <f>IF(EXACT($P73, AG$2), $N73, 0)</f>
        <v>0</v>
      </c>
    </row>
    <row r="74" spans="1:56" x14ac:dyDescent="0.35">
      <c r="A74" t="str">
        <f>trueraw!B73</f>
        <v>Jarrett Allen</v>
      </c>
      <c r="B74">
        <f>trueraw!G73*$V74*$T74/72</f>
        <v>2.9555555555555557</v>
      </c>
      <c r="C74">
        <f>trueraw!H73*$V74*$T74/72</f>
        <v>-1.7597222222222222</v>
      </c>
      <c r="D74">
        <f>trueraw!I73*$V74*$T74/72</f>
        <v>-1.6916666666666667</v>
      </c>
      <c r="E74">
        <f>trueraw!J73*$V74*$T74/72</f>
        <v>-0.30138888888888887</v>
      </c>
      <c r="F74">
        <f>trueraw!K73*$V74*$T74/72</f>
        <v>1.9249999999999998</v>
      </c>
      <c r="G74">
        <f>trueraw!L73*$V74*$T74/72</f>
        <v>-0.60277777777777775</v>
      </c>
      <c r="H74">
        <f>trueraw!M73*$V74*$T74/72</f>
        <v>-0.95277777777777772</v>
      </c>
      <c r="I74">
        <f>trueraw!N73*$V74*$T74/72</f>
        <v>2.1486111111111108</v>
      </c>
      <c r="J74">
        <f>trueraw!O73*$V74*$T74/72</f>
        <v>0.39861111111111108</v>
      </c>
      <c r="K74">
        <f t="shared" si="5"/>
        <v>3.8791666666666664</v>
      </c>
      <c r="L74">
        <f t="shared" si="6"/>
        <v>1.7208333333333332</v>
      </c>
      <c r="M74">
        <f t="shared" si="7"/>
        <v>2.7222222222222219</v>
      </c>
      <c r="N74">
        <f t="shared" si="8"/>
        <v>2.1194444444444445</v>
      </c>
      <c r="O74">
        <f t="shared" si="9"/>
        <v>2.1194444444444445</v>
      </c>
      <c r="P74" s="1" t="str">
        <f>VLOOKUP($A74, 'auction in'!$A$2:$B$201, 2, FALSE)</f>
        <v>_______</v>
      </c>
      <c r="Q74" s="3">
        <f>VLOOKUP($A74, 'auction in'!$A$2:$C$201, 3, FALSE)</f>
        <v>15.179051778724244</v>
      </c>
      <c r="R74" t="str">
        <f>trueraw!C73</f>
        <v>C</v>
      </c>
      <c r="S74" t="str">
        <f>trueraw!D73</f>
        <v>BRO</v>
      </c>
      <c r="T74">
        <f>trueraw!E73</f>
        <v>70</v>
      </c>
      <c r="U74">
        <f>trueraw!F73</f>
        <v>26.4</v>
      </c>
      <c r="V74">
        <v>1</v>
      </c>
      <c r="W74">
        <f>IF(EXACT($P74, W$2), 1, 0)</f>
        <v>1</v>
      </c>
      <c r="X74">
        <f>IF(EXACT($P74, X$2), 1, 0)</f>
        <v>0</v>
      </c>
      <c r="Y74">
        <f>IF(EXACT($P74, Y$2), 1, 0)</f>
        <v>0</v>
      </c>
      <c r="Z74">
        <f>IF(EXACT($P74, Z$2), 1, 0)</f>
        <v>0</v>
      </c>
      <c r="AA74">
        <f>IF(EXACT($P74, AA$2), 1, 0)</f>
        <v>0</v>
      </c>
      <c r="AB74">
        <f>IF(EXACT($P74, AB$2), 1, 0)</f>
        <v>0</v>
      </c>
      <c r="AC74">
        <f>IF(EXACT($P74, AC$2), 1, 0)</f>
        <v>0</v>
      </c>
      <c r="AD74">
        <f>IF(EXACT($P74, AD$2), 1, 0)</f>
        <v>0</v>
      </c>
      <c r="AE74">
        <f>IF(EXACT($P74, AE$2), 1, 0)</f>
        <v>0</v>
      </c>
      <c r="AF74">
        <f>IF(EXACT($P74, AF$2), 1, 0)</f>
        <v>0</v>
      </c>
      <c r="AG74">
        <f>IF(EXACT($P74, AG$2), 1, 0)</f>
        <v>0</v>
      </c>
      <c r="AT74">
        <f>IF(EXACT($P74, W$2), $N74, 0)</f>
        <v>2.1194444444444445</v>
      </c>
      <c r="AU74">
        <f>IF(EXACT($P74, X$2), $N74, 0)</f>
        <v>0</v>
      </c>
      <c r="AV74">
        <f>IF(EXACT($P74, Y$2), $N74, 0)</f>
        <v>0</v>
      </c>
      <c r="AW74">
        <f>IF(EXACT($P74, Z$2), $N74, 0)</f>
        <v>0</v>
      </c>
      <c r="AX74">
        <f>IF(EXACT($P74, AA$2), $N74, 0)</f>
        <v>0</v>
      </c>
      <c r="AY74">
        <f>IF(EXACT($P74, AB$2), $N74, 0)</f>
        <v>0</v>
      </c>
      <c r="AZ74">
        <f>IF(EXACT($P74, AC$2), $N74, 0)</f>
        <v>0</v>
      </c>
      <c r="BA74">
        <f>IF(EXACT($P74, AD$2), $N74, 0)</f>
        <v>0</v>
      </c>
      <c r="BB74">
        <f>IF(EXACT($P74, AE$2), $N74, 0)</f>
        <v>0</v>
      </c>
      <c r="BC74">
        <f>IF(EXACT($P74, AF$2), $N74, 0)</f>
        <v>0</v>
      </c>
      <c r="BD74">
        <f>IF(EXACT($P74, AG$2), $N74, 0)</f>
        <v>0</v>
      </c>
    </row>
    <row r="75" spans="1:56" x14ac:dyDescent="0.35">
      <c r="A75" t="str">
        <f>trueraw!B74</f>
        <v>Malcolm Brogdon</v>
      </c>
      <c r="B75">
        <f>trueraw!G74*$V75*$T75/72</f>
        <v>-0.43055555555555558</v>
      </c>
      <c r="C75">
        <f>trueraw!H74*$V75*$T75/72</f>
        <v>1.6619444444444444</v>
      </c>
      <c r="D75">
        <f>trueraw!I74*$V75*$T75/72</f>
        <v>7.7499999999999999E-2</v>
      </c>
      <c r="E75">
        <f>trueraw!J74*$V75*$T75/72</f>
        <v>0.40472222222222221</v>
      </c>
      <c r="F75">
        <f>trueraw!K74*$V75*$T75/72</f>
        <v>3.4444444444444444E-2</v>
      </c>
      <c r="G75">
        <f>trueraw!L74*$V75*$T75/72</f>
        <v>2.1958333333333333</v>
      </c>
      <c r="H75">
        <f>trueraw!M74*$V75*$T75/72</f>
        <v>-0.62861111111111112</v>
      </c>
      <c r="I75">
        <f>trueraw!N74*$V75*$T75/72</f>
        <v>-0.68888888888888888</v>
      </c>
      <c r="J75">
        <f>trueraw!O74*$V75*$T75/72</f>
        <v>-0.84388888888888891</v>
      </c>
      <c r="K75">
        <f t="shared" si="5"/>
        <v>0.1205555555555553</v>
      </c>
      <c r="L75">
        <f t="shared" si="6"/>
        <v>2.6263888888888891</v>
      </c>
      <c r="M75">
        <f t="shared" si="7"/>
        <v>-0.41333333333333333</v>
      </c>
      <c r="N75">
        <f t="shared" si="8"/>
        <v>1.7825000000000002</v>
      </c>
      <c r="O75">
        <f t="shared" si="9"/>
        <v>1.7825000000000002</v>
      </c>
      <c r="P75" s="1" t="str">
        <f>VLOOKUP($A75, 'auction in'!$A$2:$B$201, 2, FALSE)</f>
        <v>_______</v>
      </c>
      <c r="Q75" s="3">
        <f>VLOOKUP($A75, 'auction in'!$A$2:$C$201, 3, FALSE)</f>
        <v>12.924898461870706</v>
      </c>
      <c r="R75" t="str">
        <f>trueraw!C74</f>
        <v>PG, SG</v>
      </c>
      <c r="S75" t="str">
        <f>trueraw!D74</f>
        <v>IND</v>
      </c>
      <c r="T75">
        <f>trueraw!E74</f>
        <v>62</v>
      </c>
      <c r="U75">
        <f>trueraw!F74</f>
        <v>30.8</v>
      </c>
      <c r="V75">
        <v>1</v>
      </c>
      <c r="W75">
        <f>IF(EXACT($P75, W$2), 1, 0)</f>
        <v>1</v>
      </c>
      <c r="X75">
        <f>IF(EXACT($P75, X$2), 1, 0)</f>
        <v>0</v>
      </c>
      <c r="Y75">
        <f>IF(EXACT($P75, Y$2), 1, 0)</f>
        <v>0</v>
      </c>
      <c r="Z75">
        <f>IF(EXACT($P75, Z$2), 1, 0)</f>
        <v>0</v>
      </c>
      <c r="AA75">
        <f>IF(EXACT($P75, AA$2), 1, 0)</f>
        <v>0</v>
      </c>
      <c r="AB75">
        <f>IF(EXACT($P75, AB$2), 1, 0)</f>
        <v>0</v>
      </c>
      <c r="AC75">
        <f>IF(EXACT($P75, AC$2), 1, 0)</f>
        <v>0</v>
      </c>
      <c r="AD75">
        <f>IF(EXACT($P75, AD$2), 1, 0)</f>
        <v>0</v>
      </c>
      <c r="AE75">
        <f>IF(EXACT($P75, AE$2), 1, 0)</f>
        <v>0</v>
      </c>
      <c r="AF75">
        <f>IF(EXACT($P75, AF$2), 1, 0)</f>
        <v>0</v>
      </c>
      <c r="AG75">
        <f>IF(EXACT($P75, AG$2), 1, 0)</f>
        <v>0</v>
      </c>
      <c r="AT75">
        <f>IF(EXACT($P75, W$2), $N75, 0)</f>
        <v>1.7825000000000002</v>
      </c>
      <c r="AU75">
        <f>IF(EXACT($P75, X$2), $N75, 0)</f>
        <v>0</v>
      </c>
      <c r="AV75">
        <f>IF(EXACT($P75, Y$2), $N75, 0)</f>
        <v>0</v>
      </c>
      <c r="AW75">
        <f>IF(EXACT($P75, Z$2), $N75, 0)</f>
        <v>0</v>
      </c>
      <c r="AX75">
        <f>IF(EXACT($P75, AA$2), $N75, 0)</f>
        <v>0</v>
      </c>
      <c r="AY75">
        <f>IF(EXACT($P75, AB$2), $N75, 0)</f>
        <v>0</v>
      </c>
      <c r="AZ75">
        <f>IF(EXACT($P75, AC$2), $N75, 0)</f>
        <v>0</v>
      </c>
      <c r="BA75">
        <f>IF(EXACT($P75, AD$2), $N75, 0)</f>
        <v>0</v>
      </c>
      <c r="BB75">
        <f>IF(EXACT($P75, AE$2), $N75, 0)</f>
        <v>0</v>
      </c>
      <c r="BC75">
        <f>IF(EXACT($P75, AF$2), $N75, 0)</f>
        <v>0</v>
      </c>
      <c r="BD75">
        <f>IF(EXACT($P75, AG$2), $N75, 0)</f>
        <v>0</v>
      </c>
    </row>
    <row r="76" spans="1:56" x14ac:dyDescent="0.35">
      <c r="A76" t="str">
        <f>trueraw!B75</f>
        <v>Duncan Robinson</v>
      </c>
      <c r="B76">
        <f>trueraw!G75*$V76*$T76/72</f>
        <v>0.23333333333333334</v>
      </c>
      <c r="C76">
        <f>trueraw!H75*$V76*$T76/72</f>
        <v>0.54444444444444451</v>
      </c>
      <c r="D76">
        <f>trueraw!I75*$V76*$T76/72</f>
        <v>2.5763888888888888</v>
      </c>
      <c r="E76">
        <f>trueraw!J75*$V76*$T76/72</f>
        <v>9.7222222222222224E-2</v>
      </c>
      <c r="F76">
        <f>trueraw!K75*$V76*$T76/72</f>
        <v>-0.64166666666666672</v>
      </c>
      <c r="G76">
        <f>trueraw!L75*$V76*$T76/72</f>
        <v>-0.41805555555555551</v>
      </c>
      <c r="H76">
        <f>trueraw!M75*$V76*$T76/72</f>
        <v>-0.59305555555555545</v>
      </c>
      <c r="I76">
        <f>trueraw!N75*$V76*$T76/72</f>
        <v>-0.51527777777777783</v>
      </c>
      <c r="J76">
        <f>trueraw!O75*$V76*$T76/72</f>
        <v>0.72916666666666663</v>
      </c>
      <c r="K76">
        <f t="shared" si="5"/>
        <v>1.4680555555555557</v>
      </c>
      <c r="L76">
        <f t="shared" si="6"/>
        <v>1.2833333333333337</v>
      </c>
      <c r="M76">
        <f t="shared" si="7"/>
        <v>2.4305555555555558</v>
      </c>
      <c r="N76">
        <f t="shared" si="8"/>
        <v>2.0125000000000002</v>
      </c>
      <c r="O76">
        <f t="shared" si="9"/>
        <v>2.0125000000000002</v>
      </c>
      <c r="P76" s="1" t="str">
        <f>VLOOKUP($A76, 'auction in'!$A$2:$B$201, 2, FALSE)</f>
        <v>_______</v>
      </c>
      <c r="Q76" s="3">
        <f>VLOOKUP($A76, 'auction in'!$A$2:$C$201, 3, FALSE)</f>
        <v>14.463595037595958</v>
      </c>
      <c r="R76" t="str">
        <f>trueraw!C75</f>
        <v>SG, SF</v>
      </c>
      <c r="S76" t="str">
        <f>trueraw!D75</f>
        <v>MIA</v>
      </c>
      <c r="T76">
        <f>trueraw!E75</f>
        <v>70</v>
      </c>
      <c r="U76">
        <f>trueraw!F75</f>
        <v>30.2</v>
      </c>
      <c r="V76">
        <v>1</v>
      </c>
      <c r="W76">
        <f>IF(EXACT($P76, W$2), 1, 0)</f>
        <v>1</v>
      </c>
      <c r="X76">
        <f>IF(EXACT($P76, X$2), 1, 0)</f>
        <v>0</v>
      </c>
      <c r="Y76">
        <f>IF(EXACT($P76, Y$2), 1, 0)</f>
        <v>0</v>
      </c>
      <c r="Z76">
        <f>IF(EXACT($P76, Z$2), 1, 0)</f>
        <v>0</v>
      </c>
      <c r="AA76">
        <f>IF(EXACT($P76, AA$2), 1, 0)</f>
        <v>0</v>
      </c>
      <c r="AB76">
        <f>IF(EXACT($P76, AB$2), 1, 0)</f>
        <v>0</v>
      </c>
      <c r="AC76">
        <f>IF(EXACT($P76, AC$2), 1, 0)</f>
        <v>0</v>
      </c>
      <c r="AD76">
        <f>IF(EXACT($P76, AD$2), 1, 0)</f>
        <v>0</v>
      </c>
      <c r="AE76">
        <f>IF(EXACT($P76, AE$2), 1, 0)</f>
        <v>0</v>
      </c>
      <c r="AF76">
        <f>IF(EXACT($P76, AF$2), 1, 0)</f>
        <v>0</v>
      </c>
      <c r="AG76">
        <f>IF(EXACT($P76, AG$2), 1, 0)</f>
        <v>0</v>
      </c>
      <c r="AT76">
        <f>IF(EXACT($P76, W$2), $N76, 0)</f>
        <v>2.0125000000000002</v>
      </c>
      <c r="AU76">
        <f>IF(EXACT($P76, X$2), $N76, 0)</f>
        <v>0</v>
      </c>
      <c r="AV76">
        <f>IF(EXACT($P76, Y$2), $N76, 0)</f>
        <v>0</v>
      </c>
      <c r="AW76">
        <f>IF(EXACT($P76, Z$2), $N76, 0)</f>
        <v>0</v>
      </c>
      <c r="AX76">
        <f>IF(EXACT($P76, AA$2), $N76, 0)</f>
        <v>0</v>
      </c>
      <c r="AY76">
        <f>IF(EXACT($P76, AB$2), $N76, 0)</f>
        <v>0</v>
      </c>
      <c r="AZ76">
        <f>IF(EXACT($P76, AC$2), $N76, 0)</f>
        <v>0</v>
      </c>
      <c r="BA76">
        <f>IF(EXACT($P76, AD$2), $N76, 0)</f>
        <v>0</v>
      </c>
      <c r="BB76">
        <f>IF(EXACT($P76, AE$2), $N76, 0)</f>
        <v>0</v>
      </c>
      <c r="BC76">
        <f>IF(EXACT($P76, AF$2), $N76, 0)</f>
        <v>0</v>
      </c>
      <c r="BD76">
        <f>IF(EXACT($P76, AG$2), $N76, 0)</f>
        <v>0</v>
      </c>
    </row>
    <row r="77" spans="1:56" x14ac:dyDescent="0.35">
      <c r="A77" t="str">
        <f>trueraw!B76</f>
        <v>Ja Morant</v>
      </c>
      <c r="B77">
        <f>trueraw!G76*$V77*$T77/72</f>
        <v>0.52888888888888896</v>
      </c>
      <c r="C77">
        <f>trueraw!H76*$V77*$T77/72</f>
        <v>0.2361111111111111</v>
      </c>
      <c r="D77">
        <f>trueraw!I76*$V77*$T77/72</f>
        <v>-0.2361111111111111</v>
      </c>
      <c r="E77">
        <f>trueraw!J76*$V77*$T77/72</f>
        <v>0.98222222222222222</v>
      </c>
      <c r="F77">
        <f>trueraw!K76*$V77*$T77/72</f>
        <v>-0.24555555555555555</v>
      </c>
      <c r="G77">
        <f>trueraw!L76*$V77*$T77/72</f>
        <v>2.8994444444444443</v>
      </c>
      <c r="H77">
        <f>trueraw!M76*$V77*$T77/72</f>
        <v>0.46277777777777779</v>
      </c>
      <c r="I77">
        <f>trueraw!N76*$V77*$T77/72</f>
        <v>-0.46277777777777779</v>
      </c>
      <c r="J77">
        <f>trueraw!O76*$V77*$T77/72</f>
        <v>-2.2949999999999999</v>
      </c>
      <c r="K77">
        <f t="shared" si="5"/>
        <v>1.6338888888888889</v>
      </c>
      <c r="L77">
        <f t="shared" si="6"/>
        <v>4.165</v>
      </c>
      <c r="M77">
        <f t="shared" si="7"/>
        <v>-1.0294444444444444</v>
      </c>
      <c r="N77">
        <f t="shared" si="8"/>
        <v>1.87</v>
      </c>
      <c r="O77">
        <f t="shared" si="9"/>
        <v>1.87</v>
      </c>
      <c r="P77" s="1" t="str">
        <f>VLOOKUP($A77, 'auction in'!$A$2:$B$201, 2, FALSE)</f>
        <v>_______</v>
      </c>
      <c r="Q77" s="3">
        <f>VLOOKUP($A77, 'auction in'!$A$2:$C$201, 3, FALSE)</f>
        <v>13.510272159157484</v>
      </c>
      <c r="R77" t="str">
        <f>trueraw!C76</f>
        <v>PG</v>
      </c>
      <c r="S77" t="str">
        <f>trueraw!D76</f>
        <v>MEM</v>
      </c>
      <c r="T77">
        <f>trueraw!E76</f>
        <v>68</v>
      </c>
      <c r="U77">
        <f>trueraw!F76</f>
        <v>33.1</v>
      </c>
      <c r="V77">
        <v>1</v>
      </c>
      <c r="W77">
        <f>IF(EXACT($P77, W$2), 1, 0)</f>
        <v>1</v>
      </c>
      <c r="X77">
        <f>IF(EXACT($P77, X$2), 1, 0)</f>
        <v>0</v>
      </c>
      <c r="Y77">
        <f>IF(EXACT($P77, Y$2), 1, 0)</f>
        <v>0</v>
      </c>
      <c r="Z77">
        <f>IF(EXACT($P77, Z$2), 1, 0)</f>
        <v>0</v>
      </c>
      <c r="AA77">
        <f>IF(EXACT($P77, AA$2), 1, 0)</f>
        <v>0</v>
      </c>
      <c r="AB77">
        <f>IF(EXACT($P77, AB$2), 1, 0)</f>
        <v>0</v>
      </c>
      <c r="AC77">
        <f>IF(EXACT($P77, AC$2), 1, 0)</f>
        <v>0</v>
      </c>
      <c r="AD77">
        <f>IF(EXACT($P77, AD$2), 1, 0)</f>
        <v>0</v>
      </c>
      <c r="AE77">
        <f>IF(EXACT($P77, AE$2), 1, 0)</f>
        <v>0</v>
      </c>
      <c r="AF77">
        <f>IF(EXACT($P77, AF$2), 1, 0)</f>
        <v>0</v>
      </c>
      <c r="AG77">
        <f>IF(EXACT($P77, AG$2), 1, 0)</f>
        <v>0</v>
      </c>
      <c r="AT77">
        <f>IF(EXACT($P77, W$2), $N77, 0)</f>
        <v>1.87</v>
      </c>
      <c r="AU77">
        <f>IF(EXACT($P77, X$2), $N77, 0)</f>
        <v>0</v>
      </c>
      <c r="AV77">
        <f>IF(EXACT($P77, Y$2), $N77, 0)</f>
        <v>0</v>
      </c>
      <c r="AW77">
        <f>IF(EXACT($P77, Z$2), $N77, 0)</f>
        <v>0</v>
      </c>
      <c r="AX77">
        <f>IF(EXACT($P77, AA$2), $N77, 0)</f>
        <v>0</v>
      </c>
      <c r="AY77">
        <f>IF(EXACT($P77, AB$2), $N77, 0)</f>
        <v>0</v>
      </c>
      <c r="AZ77">
        <f>IF(EXACT($P77, AC$2), $N77, 0)</f>
        <v>0</v>
      </c>
      <c r="BA77">
        <f>IF(EXACT($P77, AD$2), $N77, 0)</f>
        <v>0</v>
      </c>
      <c r="BB77">
        <f>IF(EXACT($P77, AE$2), $N77, 0)</f>
        <v>0</v>
      </c>
      <c r="BC77">
        <f>IF(EXACT($P77, AF$2), $N77, 0)</f>
        <v>0</v>
      </c>
      <c r="BD77">
        <f>IF(EXACT($P77, AG$2), $N77, 0)</f>
        <v>0</v>
      </c>
    </row>
    <row r="78" spans="1:56" x14ac:dyDescent="0.35">
      <c r="A78" t="str">
        <f>trueraw!B77</f>
        <v>Darius Bazley</v>
      </c>
      <c r="B78">
        <f>trueraw!G77*$V78*$T78/72</f>
        <v>-0.52444444444444438</v>
      </c>
      <c r="C78">
        <f>trueraw!H77*$V78*$T78/72</f>
        <v>-0.10666666666666666</v>
      </c>
      <c r="D78">
        <f>trueraw!I77*$V78*$T78/72</f>
        <v>0.59555555555555562</v>
      </c>
      <c r="E78">
        <f>trueraw!J77*$V78*$T78/72</f>
        <v>0.10666666666666666</v>
      </c>
      <c r="F78">
        <f>trueraw!K77*$V78*$T78/72</f>
        <v>0.75555555555555554</v>
      </c>
      <c r="G78">
        <f>trueraw!L77*$V78*$T78/72</f>
        <v>-0.47111111111111115</v>
      </c>
      <c r="H78">
        <f>trueraw!M77*$V78*$T78/72</f>
        <v>-6.2222222222222227E-2</v>
      </c>
      <c r="I78">
        <f>trueraw!N77*$V78*$T78/72</f>
        <v>1.4488888888888889</v>
      </c>
      <c r="J78">
        <f>trueraw!O77*$V78*$T78/72</f>
        <v>-8.8888888888888889E-3</v>
      </c>
      <c r="K78">
        <f t="shared" si="5"/>
        <v>1.8400000000000003</v>
      </c>
      <c r="L78">
        <f t="shared" si="6"/>
        <v>1.7422222222222223</v>
      </c>
      <c r="M78">
        <f t="shared" si="7"/>
        <v>2.2044444444444444</v>
      </c>
      <c r="N78">
        <f t="shared" si="8"/>
        <v>1.7333333333333334</v>
      </c>
      <c r="O78">
        <f t="shared" si="9"/>
        <v>1.7333333333333334</v>
      </c>
      <c r="P78" s="1" t="str">
        <f>VLOOKUP($A78, 'auction in'!$A$2:$B$201, 2, FALSE)</f>
        <v>_______</v>
      </c>
      <c r="Q78" s="3">
        <f>VLOOKUP($A78, 'auction in'!$A$2:$C$201, 3, FALSE)</f>
        <v>12.595974193871465</v>
      </c>
      <c r="R78" t="str">
        <f>trueraw!C77</f>
        <v>SF</v>
      </c>
      <c r="S78" t="str">
        <f>trueraw!D77</f>
        <v>OKL</v>
      </c>
      <c r="T78">
        <f>trueraw!E77</f>
        <v>64</v>
      </c>
      <c r="U78">
        <f>trueraw!F77</f>
        <v>30.1</v>
      </c>
      <c r="V78">
        <v>1</v>
      </c>
      <c r="W78">
        <f>IF(EXACT($P78, W$2), 1, 0)</f>
        <v>1</v>
      </c>
      <c r="X78">
        <f>IF(EXACT($P78, X$2), 1, 0)</f>
        <v>0</v>
      </c>
      <c r="Y78">
        <f>IF(EXACT($P78, Y$2), 1, 0)</f>
        <v>0</v>
      </c>
      <c r="Z78">
        <f>IF(EXACT($P78, Z$2), 1, 0)</f>
        <v>0</v>
      </c>
      <c r="AA78">
        <f>IF(EXACT($P78, AA$2), 1, 0)</f>
        <v>0</v>
      </c>
      <c r="AB78">
        <f>IF(EXACT($P78, AB$2), 1, 0)</f>
        <v>0</v>
      </c>
      <c r="AC78">
        <f>IF(EXACT($P78, AC$2), 1, 0)</f>
        <v>0</v>
      </c>
      <c r="AD78">
        <f>IF(EXACT($P78, AD$2), 1, 0)</f>
        <v>0</v>
      </c>
      <c r="AE78">
        <f>IF(EXACT($P78, AE$2), 1, 0)</f>
        <v>0</v>
      </c>
      <c r="AF78">
        <f>IF(EXACT($P78, AF$2), 1, 0)</f>
        <v>0</v>
      </c>
      <c r="AG78">
        <f>IF(EXACT($P78, AG$2), 1, 0)</f>
        <v>0</v>
      </c>
      <c r="AT78">
        <f>IF(EXACT($P78, W$2), $N78, 0)</f>
        <v>1.7333333333333334</v>
      </c>
      <c r="AU78">
        <f>IF(EXACT($P78, X$2), $N78, 0)</f>
        <v>0</v>
      </c>
      <c r="AV78">
        <f>IF(EXACT($P78, Y$2), $N78, 0)</f>
        <v>0</v>
      </c>
      <c r="AW78">
        <f>IF(EXACT($P78, Z$2), $N78, 0)</f>
        <v>0</v>
      </c>
      <c r="AX78">
        <f>IF(EXACT($P78, AA$2), $N78, 0)</f>
        <v>0</v>
      </c>
      <c r="AY78">
        <f>IF(EXACT($P78, AB$2), $N78, 0)</f>
        <v>0</v>
      </c>
      <c r="AZ78">
        <f>IF(EXACT($P78, AC$2), $N78, 0)</f>
        <v>0</v>
      </c>
      <c r="BA78">
        <f>IF(EXACT($P78, AD$2), $N78, 0)</f>
        <v>0</v>
      </c>
      <c r="BB78">
        <f>IF(EXACT($P78, AE$2), $N78, 0)</f>
        <v>0</v>
      </c>
      <c r="BC78">
        <f>IF(EXACT($P78, AF$2), $N78, 0)</f>
        <v>0</v>
      </c>
      <c r="BD78">
        <f>IF(EXACT($P78, AG$2), $N78, 0)</f>
        <v>0</v>
      </c>
    </row>
    <row r="79" spans="1:56" x14ac:dyDescent="0.35">
      <c r="A79" t="str">
        <f>trueraw!B78</f>
        <v>Kevin Love</v>
      </c>
      <c r="B79">
        <f>trueraw!G78*$V79*$T79/72</f>
        <v>-8.2500000000000004E-2</v>
      </c>
      <c r="C79">
        <f>trueraw!H78*$V79*$T79/72</f>
        <v>1.0799999999999998</v>
      </c>
      <c r="D79">
        <f>trueraw!I78*$V79*$T79/72</f>
        <v>0.72</v>
      </c>
      <c r="E79">
        <f>trueraw!J78*$V79*$T79/72</f>
        <v>0.35249999999999998</v>
      </c>
      <c r="F79">
        <f>trueraw!K78*$V79*$T79/72</f>
        <v>0.95250000000000001</v>
      </c>
      <c r="G79">
        <f>trueraw!L78*$V79*$T79/72</f>
        <v>8.2500000000000004E-2</v>
      </c>
      <c r="H79">
        <f>trueraw!M78*$V79*$T79/72</f>
        <v>-0.71249999999999991</v>
      </c>
      <c r="I79">
        <f>trueraw!N78*$V79*$T79/72</f>
        <v>-0.39750000000000002</v>
      </c>
      <c r="J79">
        <f>trueraw!O78*$V79*$T79/72</f>
        <v>-0.62250000000000005</v>
      </c>
      <c r="K79">
        <f t="shared" si="5"/>
        <v>0.29249999999999998</v>
      </c>
      <c r="L79">
        <f t="shared" si="6"/>
        <v>1.9950000000000001</v>
      </c>
      <c r="M79">
        <f t="shared" si="7"/>
        <v>1.29</v>
      </c>
      <c r="N79">
        <f t="shared" si="8"/>
        <v>1.3725000000000001</v>
      </c>
      <c r="O79">
        <f t="shared" si="9"/>
        <v>1.3725000000000001</v>
      </c>
      <c r="P79" s="1" t="str">
        <f>VLOOKUP($A79, 'auction in'!$A$2:$B$201, 2, FALSE)</f>
        <v>_______</v>
      </c>
      <c r="Q79" s="3">
        <f>VLOOKUP($A79, 'auction in'!$A$2:$C$201, 3, FALSE)</f>
        <v>10.182004566012646</v>
      </c>
      <c r="R79" t="str">
        <f>trueraw!C78</f>
        <v>PF</v>
      </c>
      <c r="S79" t="str">
        <f>trueraw!D78</f>
        <v>CLE</v>
      </c>
      <c r="T79">
        <f>trueraw!E78</f>
        <v>54</v>
      </c>
      <c r="U79">
        <f>trueraw!F78</f>
        <v>29.5</v>
      </c>
      <c r="V79">
        <v>1</v>
      </c>
      <c r="W79">
        <f>IF(EXACT($P79, W$2), 1, 0)</f>
        <v>1</v>
      </c>
      <c r="X79">
        <f>IF(EXACT($P79, X$2), 1, 0)</f>
        <v>0</v>
      </c>
      <c r="Y79">
        <f>IF(EXACT($P79, Y$2), 1, 0)</f>
        <v>0</v>
      </c>
      <c r="Z79">
        <f>IF(EXACT($P79, Z$2), 1, 0)</f>
        <v>0</v>
      </c>
      <c r="AA79">
        <f>IF(EXACT($P79, AA$2), 1, 0)</f>
        <v>0</v>
      </c>
      <c r="AB79">
        <f>IF(EXACT($P79, AB$2), 1, 0)</f>
        <v>0</v>
      </c>
      <c r="AC79">
        <f>IF(EXACT($P79, AC$2), 1, 0)</f>
        <v>0</v>
      </c>
      <c r="AD79">
        <f>IF(EXACT($P79, AD$2), 1, 0)</f>
        <v>0</v>
      </c>
      <c r="AE79">
        <f>IF(EXACT($P79, AE$2), 1, 0)</f>
        <v>0</v>
      </c>
      <c r="AF79">
        <f>IF(EXACT($P79, AF$2), 1, 0)</f>
        <v>0</v>
      </c>
      <c r="AG79">
        <f>IF(EXACT($P79, AG$2), 1, 0)</f>
        <v>0</v>
      </c>
      <c r="AT79">
        <f>IF(EXACT($P79, W$2), $N79, 0)</f>
        <v>1.3725000000000001</v>
      </c>
      <c r="AU79">
        <f>IF(EXACT($P79, X$2), $N79, 0)</f>
        <v>0</v>
      </c>
      <c r="AV79">
        <f>IF(EXACT($P79, Y$2), $N79, 0)</f>
        <v>0</v>
      </c>
      <c r="AW79">
        <f>IF(EXACT($P79, Z$2), $N79, 0)</f>
        <v>0</v>
      </c>
      <c r="AX79">
        <f>IF(EXACT($P79, AA$2), $N79, 0)</f>
        <v>0</v>
      </c>
      <c r="AY79">
        <f>IF(EXACT($P79, AB$2), $N79, 0)</f>
        <v>0</v>
      </c>
      <c r="AZ79">
        <f>IF(EXACT($P79, AC$2), $N79, 0)</f>
        <v>0</v>
      </c>
      <c r="BA79">
        <f>IF(EXACT($P79, AD$2), $N79, 0)</f>
        <v>0</v>
      </c>
      <c r="BB79">
        <f>IF(EXACT($P79, AE$2), $N79, 0)</f>
        <v>0</v>
      </c>
      <c r="BC79">
        <f>IF(EXACT($P79, AF$2), $N79, 0)</f>
        <v>0</v>
      </c>
      <c r="BD79">
        <f>IF(EXACT($P79, AG$2), $N79, 0)</f>
        <v>0</v>
      </c>
    </row>
    <row r="80" spans="1:56" x14ac:dyDescent="0.35">
      <c r="A80" t="str">
        <f>trueraw!B79</f>
        <v>Michael Porter Jr.</v>
      </c>
      <c r="B80">
        <f>trueraw!G79*$V80*$T80/72</f>
        <v>0.60444444444444445</v>
      </c>
      <c r="C80">
        <f>trueraw!H79*$V80*$T80/72</f>
        <v>0.56888888888888889</v>
      </c>
      <c r="D80">
        <f>trueraw!I79*$V80*$T80/72</f>
        <v>0.53333333333333333</v>
      </c>
      <c r="E80">
        <f>trueraw!J79*$V80*$T80/72</f>
        <v>0.26666666666666666</v>
      </c>
      <c r="F80">
        <f>trueraw!K79*$V80*$T80/72</f>
        <v>0.72000000000000008</v>
      </c>
      <c r="G80">
        <f>trueraw!L79*$V80*$T80/72</f>
        <v>-0.67555555555555558</v>
      </c>
      <c r="H80">
        <f>trueraw!M79*$V80*$T80/72</f>
        <v>-0.25777777777777777</v>
      </c>
      <c r="I80">
        <f>trueraw!N79*$V80*$T80/72</f>
        <v>-0.19555555555555557</v>
      </c>
      <c r="J80">
        <f>trueraw!O79*$V80*$T80/72</f>
        <v>3.5555555555555556E-2</v>
      </c>
      <c r="K80">
        <f t="shared" si="5"/>
        <v>1.0311111111111111</v>
      </c>
      <c r="L80">
        <f t="shared" si="6"/>
        <v>1.5644444444444447</v>
      </c>
      <c r="M80">
        <f t="shared" si="7"/>
        <v>2.2755555555555556</v>
      </c>
      <c r="N80">
        <f t="shared" si="8"/>
        <v>1.6000000000000003</v>
      </c>
      <c r="O80">
        <f t="shared" si="9"/>
        <v>1.6000000000000003</v>
      </c>
      <c r="P80" s="1" t="str">
        <f>VLOOKUP($A80, 'auction in'!$A$2:$B$201, 2, FALSE)</f>
        <v>_______</v>
      </c>
      <c r="Q80" s="3">
        <f>VLOOKUP($A80, 'auction in'!$A$2:$C$201, 3, FALSE)</f>
        <v>11.703976178958277</v>
      </c>
      <c r="R80" t="str">
        <f>trueraw!C79</f>
        <v xml:space="preserve"> SF, PF</v>
      </c>
      <c r="S80" t="str">
        <f>trueraw!D79</f>
        <v>DEN</v>
      </c>
      <c r="T80">
        <f>trueraw!E79</f>
        <v>64</v>
      </c>
      <c r="U80">
        <f>trueraw!F79</f>
        <v>26.4</v>
      </c>
      <c r="V80">
        <v>1</v>
      </c>
      <c r="W80">
        <f>IF(EXACT($P80, W$2), 1, 0)</f>
        <v>1</v>
      </c>
      <c r="X80">
        <f>IF(EXACT($P80, X$2), 1, 0)</f>
        <v>0</v>
      </c>
      <c r="Y80">
        <f>IF(EXACT($P80, Y$2), 1, 0)</f>
        <v>0</v>
      </c>
      <c r="Z80">
        <f>IF(EXACT($P80, Z$2), 1, 0)</f>
        <v>0</v>
      </c>
      <c r="AA80">
        <f>IF(EXACT($P80, AA$2), 1, 0)</f>
        <v>0</v>
      </c>
      <c r="AB80">
        <f>IF(EXACT($P80, AB$2), 1, 0)</f>
        <v>0</v>
      </c>
      <c r="AC80">
        <f>IF(EXACT($P80, AC$2), 1, 0)</f>
        <v>0</v>
      </c>
      <c r="AD80">
        <f>IF(EXACT($P80, AD$2), 1, 0)</f>
        <v>0</v>
      </c>
      <c r="AE80">
        <f>IF(EXACT($P80, AE$2), 1, 0)</f>
        <v>0</v>
      </c>
      <c r="AF80">
        <f>IF(EXACT($P80, AF$2), 1, 0)</f>
        <v>0</v>
      </c>
      <c r="AG80">
        <f>IF(EXACT($P80, AG$2), 1, 0)</f>
        <v>0</v>
      </c>
      <c r="AT80">
        <f>IF(EXACT($P80, W$2), $N80, 0)</f>
        <v>1.6000000000000003</v>
      </c>
      <c r="AU80">
        <f>IF(EXACT($P80, X$2), $N80, 0)</f>
        <v>0</v>
      </c>
      <c r="AV80">
        <f>IF(EXACT($P80, Y$2), $N80, 0)</f>
        <v>0</v>
      </c>
      <c r="AW80">
        <f>IF(EXACT($P80, Z$2), $N80, 0)</f>
        <v>0</v>
      </c>
      <c r="AX80">
        <f>IF(EXACT($P80, AA$2), $N80, 0)</f>
        <v>0</v>
      </c>
      <c r="AY80">
        <f>IF(EXACT($P80, AB$2), $N80, 0)</f>
        <v>0</v>
      </c>
      <c r="AZ80">
        <f>IF(EXACT($P80, AC$2), $N80, 0)</f>
        <v>0</v>
      </c>
      <c r="BA80">
        <f>IF(EXACT($P80, AD$2), $N80, 0)</f>
        <v>0</v>
      </c>
      <c r="BB80">
        <f>IF(EXACT($P80, AE$2), $N80, 0)</f>
        <v>0</v>
      </c>
      <c r="BC80">
        <f>IF(EXACT($P80, AF$2), $N80, 0)</f>
        <v>0</v>
      </c>
      <c r="BD80">
        <f>IF(EXACT($P80, AG$2), $N80, 0)</f>
        <v>0</v>
      </c>
    </row>
    <row r="81" spans="1:56" x14ac:dyDescent="0.35">
      <c r="A81" t="str">
        <f>trueraw!B80</f>
        <v>Wendell Carter Jr.</v>
      </c>
      <c r="B81">
        <f>trueraw!G80*$V81*$T81/72</f>
        <v>1.0422222222222224</v>
      </c>
      <c r="C81">
        <f>trueraw!H80*$V81*$T81/72</f>
        <v>-0.49319444444444449</v>
      </c>
      <c r="D81">
        <f>trueraw!I80*$V81*$T81/72</f>
        <v>-1.4144444444444444</v>
      </c>
      <c r="E81">
        <f>trueraw!J80*$V81*$T81/72</f>
        <v>-0.11166666666666665</v>
      </c>
      <c r="F81">
        <f>trueraw!K80*$V81*$T81/72</f>
        <v>1.9355555555555557</v>
      </c>
      <c r="G81">
        <f>trueraw!L80*$V81*$T81/72</f>
        <v>-0.61416666666666664</v>
      </c>
      <c r="H81">
        <f>trueraw!M80*$V81*$T81/72</f>
        <v>-4.6527777777777779E-2</v>
      </c>
      <c r="I81">
        <f>trueraw!N80*$V81*$T81/72</f>
        <v>1.5168055555555555</v>
      </c>
      <c r="J81">
        <f>trueraw!O80*$V81*$T81/72</f>
        <v>-0.25124999999999997</v>
      </c>
      <c r="K81">
        <f t="shared" si="5"/>
        <v>2.0565277777777782</v>
      </c>
      <c r="L81">
        <f t="shared" si="6"/>
        <v>1.8145833333333337</v>
      </c>
      <c r="M81">
        <f t="shared" si="7"/>
        <v>2.1775000000000002</v>
      </c>
      <c r="N81">
        <f t="shared" si="8"/>
        <v>1.5633333333333337</v>
      </c>
      <c r="O81">
        <f t="shared" si="9"/>
        <v>1.5633333333333337</v>
      </c>
      <c r="P81" s="1" t="str">
        <f>VLOOKUP($A81, 'auction in'!$A$2:$B$201, 2, FALSE)</f>
        <v>_______</v>
      </c>
      <c r="Q81" s="3">
        <f>VLOOKUP($A81, 'auction in'!$A$2:$C$201, 3, FALSE)</f>
        <v>11.458676724857151</v>
      </c>
      <c r="R81" t="str">
        <f>trueraw!C80</f>
        <v xml:space="preserve"> C</v>
      </c>
      <c r="S81" t="str">
        <f>trueraw!D80</f>
        <v>CHI</v>
      </c>
      <c r="T81">
        <f>trueraw!E80</f>
        <v>67</v>
      </c>
      <c r="U81">
        <f>trueraw!F80</f>
        <v>32.6</v>
      </c>
      <c r="V81">
        <v>1</v>
      </c>
      <c r="W81">
        <f>IF(EXACT($P81, W$2), 1, 0)</f>
        <v>1</v>
      </c>
      <c r="X81">
        <f>IF(EXACT($P81, X$2), 1, 0)</f>
        <v>0</v>
      </c>
      <c r="Y81">
        <f>IF(EXACT($P81, Y$2), 1, 0)</f>
        <v>0</v>
      </c>
      <c r="Z81">
        <f>IF(EXACT($P81, Z$2), 1, 0)</f>
        <v>0</v>
      </c>
      <c r="AA81">
        <f>IF(EXACT($P81, AA$2), 1, 0)</f>
        <v>0</v>
      </c>
      <c r="AB81">
        <f>IF(EXACT($P81, AB$2), 1, 0)</f>
        <v>0</v>
      </c>
      <c r="AC81">
        <f>IF(EXACT($P81, AC$2), 1, 0)</f>
        <v>0</v>
      </c>
      <c r="AD81">
        <f>IF(EXACT($P81, AD$2), 1, 0)</f>
        <v>0</v>
      </c>
      <c r="AE81">
        <f>IF(EXACT($P81, AE$2), 1, 0)</f>
        <v>0</v>
      </c>
      <c r="AF81">
        <f>IF(EXACT($P81, AF$2), 1, 0)</f>
        <v>0</v>
      </c>
      <c r="AG81">
        <f>IF(EXACT($P81, AG$2), 1, 0)</f>
        <v>0</v>
      </c>
      <c r="AT81">
        <f>IF(EXACT($P81, W$2), $N81, 0)</f>
        <v>1.5633333333333337</v>
      </c>
      <c r="AU81">
        <f>IF(EXACT($P81, X$2), $N81, 0)</f>
        <v>0</v>
      </c>
      <c r="AV81">
        <f>IF(EXACT($P81, Y$2), $N81, 0)</f>
        <v>0</v>
      </c>
      <c r="AW81">
        <f>IF(EXACT($P81, Z$2), $N81, 0)</f>
        <v>0</v>
      </c>
      <c r="AX81">
        <f>IF(EXACT($P81, AA$2), $N81, 0)</f>
        <v>0</v>
      </c>
      <c r="AY81">
        <f>IF(EXACT($P81, AB$2), $N81, 0)</f>
        <v>0</v>
      </c>
      <c r="AZ81">
        <f>IF(EXACT($P81, AC$2), $N81, 0)</f>
        <v>0</v>
      </c>
      <c r="BA81">
        <f>IF(EXACT($P81, AD$2), $N81, 0)</f>
        <v>0</v>
      </c>
      <c r="BB81">
        <f>IF(EXACT($P81, AE$2), $N81, 0)</f>
        <v>0</v>
      </c>
      <c r="BC81">
        <f>IF(EXACT($P81, AF$2), $N81, 0)</f>
        <v>0</v>
      </c>
      <c r="BD81">
        <f>IF(EXACT($P81, AG$2), $N81, 0)</f>
        <v>0</v>
      </c>
    </row>
    <row r="82" spans="1:56" x14ac:dyDescent="0.35">
      <c r="A82" t="str">
        <f>trueraw!B81</f>
        <v>Eric Bledsoe</v>
      </c>
      <c r="B82">
        <f>trueraw!G81*$V82*$T82/72</f>
        <v>0.42194444444444446</v>
      </c>
      <c r="C82">
        <f>trueraw!H81*$V82*$T82/72</f>
        <v>0.41333333333333333</v>
      </c>
      <c r="D82">
        <f>trueraw!I81*$V82*$T82/72</f>
        <v>-0.27555555555555555</v>
      </c>
      <c r="E82">
        <f>trueraw!J81*$V82*$T82/72</f>
        <v>0.31861111111111112</v>
      </c>
      <c r="F82">
        <f>trueraw!K81*$V82*$T82/72</f>
        <v>1.7222222222222222E-2</v>
      </c>
      <c r="G82">
        <f>trueraw!L81*$V82*$T82/72</f>
        <v>1.2744444444444445</v>
      </c>
      <c r="H82">
        <f>trueraw!M81*$V82*$T82/72</f>
        <v>0.42194444444444446</v>
      </c>
      <c r="I82">
        <f>trueraw!N81*$V82*$T82/72</f>
        <v>-0.24972222222222223</v>
      </c>
      <c r="J82">
        <f>trueraw!O81*$V82*$T82/72</f>
        <v>-0.93000000000000016</v>
      </c>
      <c r="K82">
        <f t="shared" si="5"/>
        <v>0.99888888888888894</v>
      </c>
      <c r="L82">
        <f t="shared" si="6"/>
        <v>2.3422222222222224</v>
      </c>
      <c r="M82">
        <f t="shared" si="7"/>
        <v>0.13777777777777778</v>
      </c>
      <c r="N82">
        <f t="shared" si="8"/>
        <v>1.4122222222222223</v>
      </c>
      <c r="O82">
        <f t="shared" si="9"/>
        <v>1.4122222222222223</v>
      </c>
      <c r="P82" s="1" t="str">
        <f>VLOOKUP($A82, 'auction in'!$A$2:$B$201, 2, FALSE)</f>
        <v>_______</v>
      </c>
      <c r="Q82" s="3">
        <f>VLOOKUP($A82, 'auction in'!$A$2:$C$201, 3, FALSE)</f>
        <v>10.447745641288867</v>
      </c>
      <c r="R82" t="str">
        <f>trueraw!C81</f>
        <v>PG</v>
      </c>
      <c r="S82" t="str">
        <f>trueraw!D81</f>
        <v>NOP</v>
      </c>
      <c r="T82">
        <f>trueraw!E81</f>
        <v>62</v>
      </c>
      <c r="U82">
        <f>trueraw!F81</f>
        <v>29</v>
      </c>
      <c r="V82">
        <v>1</v>
      </c>
      <c r="W82">
        <f>IF(EXACT($P82, W$2), 1, 0)</f>
        <v>1</v>
      </c>
      <c r="X82">
        <f>IF(EXACT($P82, X$2), 1, 0)</f>
        <v>0</v>
      </c>
      <c r="Y82">
        <f>IF(EXACT($P82, Y$2), 1, 0)</f>
        <v>0</v>
      </c>
      <c r="Z82">
        <f>IF(EXACT($P82, Z$2), 1, 0)</f>
        <v>0</v>
      </c>
      <c r="AA82">
        <f>IF(EXACT($P82, AA$2), 1, 0)</f>
        <v>0</v>
      </c>
      <c r="AB82">
        <f>IF(EXACT($P82, AB$2), 1, 0)</f>
        <v>0</v>
      </c>
      <c r="AC82">
        <f>IF(EXACT($P82, AC$2), 1, 0)</f>
        <v>0</v>
      </c>
      <c r="AD82">
        <f>IF(EXACT($P82, AD$2), 1, 0)</f>
        <v>0</v>
      </c>
      <c r="AE82">
        <f>IF(EXACT($P82, AE$2), 1, 0)</f>
        <v>0</v>
      </c>
      <c r="AF82">
        <f>IF(EXACT($P82, AF$2), 1, 0)</f>
        <v>0</v>
      </c>
      <c r="AG82">
        <f>IF(EXACT($P82, AG$2), 1, 0)</f>
        <v>0</v>
      </c>
      <c r="AT82">
        <f>IF(EXACT($P82, W$2), $N82, 0)</f>
        <v>1.4122222222222223</v>
      </c>
      <c r="AU82">
        <f>IF(EXACT($P82, X$2), $N82, 0)</f>
        <v>0</v>
      </c>
      <c r="AV82">
        <f>IF(EXACT($P82, Y$2), $N82, 0)</f>
        <v>0</v>
      </c>
      <c r="AW82">
        <f>IF(EXACT($P82, Z$2), $N82, 0)</f>
        <v>0</v>
      </c>
      <c r="AX82">
        <f>IF(EXACT($P82, AA$2), $N82, 0)</f>
        <v>0</v>
      </c>
      <c r="AY82">
        <f>IF(EXACT($P82, AB$2), $N82, 0)</f>
        <v>0</v>
      </c>
      <c r="AZ82">
        <f>IF(EXACT($P82, AC$2), $N82, 0)</f>
        <v>0</v>
      </c>
      <c r="BA82">
        <f>IF(EXACT($P82, AD$2), $N82, 0)</f>
        <v>0</v>
      </c>
      <c r="BB82">
        <f>IF(EXACT($P82, AE$2), $N82, 0)</f>
        <v>0</v>
      </c>
      <c r="BC82">
        <f>IF(EXACT($P82, AF$2), $N82, 0)</f>
        <v>0</v>
      </c>
      <c r="BD82">
        <f>IF(EXACT($P82, AG$2), $N82, 0)</f>
        <v>0</v>
      </c>
    </row>
    <row r="83" spans="1:56" x14ac:dyDescent="0.35">
      <c r="A83" t="str">
        <f>trueraw!B82</f>
        <v>Maxi Kleber</v>
      </c>
      <c r="B83">
        <f>trueraw!G82*$V83*$T83/72</f>
        <v>0.61250000000000004</v>
      </c>
      <c r="C83">
        <f>trueraw!H82*$V83*$T83/72</f>
        <v>0.36944444444444446</v>
      </c>
      <c r="D83">
        <f>trueraw!I82*$V83*$T83/72</f>
        <v>0.32083333333333336</v>
      </c>
      <c r="E83">
        <f>trueraw!J82*$V83*$T83/72</f>
        <v>-0.41805555555555551</v>
      </c>
      <c r="F83">
        <f>trueraw!K82*$V83*$T83/72</f>
        <v>0.34027777777777779</v>
      </c>
      <c r="G83">
        <f>trueraw!L82*$V83*$T83/72</f>
        <v>-0.58333333333333337</v>
      </c>
      <c r="H83">
        <f>trueraw!M82*$V83*$T83/72</f>
        <v>-1.4</v>
      </c>
      <c r="I83">
        <f>trueraw!N82*$V83*$T83/72</f>
        <v>1.6041666666666667</v>
      </c>
      <c r="J83">
        <f>trueraw!O82*$V83*$T83/72</f>
        <v>0.72916666666666663</v>
      </c>
      <c r="K83">
        <f t="shared" si="5"/>
        <v>1.2055555555555557</v>
      </c>
      <c r="L83">
        <f t="shared" si="6"/>
        <v>0.84583333333333355</v>
      </c>
      <c r="M83">
        <f t="shared" si="7"/>
        <v>2.1583333333333337</v>
      </c>
      <c r="N83">
        <f t="shared" si="8"/>
        <v>1.5750000000000002</v>
      </c>
      <c r="O83">
        <f t="shared" si="9"/>
        <v>1.5750000000000002</v>
      </c>
      <c r="P83" s="1" t="str">
        <f>VLOOKUP($A83, 'auction in'!$A$2:$B$201, 2, FALSE)</f>
        <v>_______</v>
      </c>
      <c r="Q83" s="3">
        <f>VLOOKUP($A83, 'auction in'!$A$2:$C$201, 3, FALSE)</f>
        <v>11.536726551162054</v>
      </c>
      <c r="R83" t="str">
        <f>trueraw!C82</f>
        <v>PF</v>
      </c>
      <c r="S83" t="str">
        <f>trueraw!D82</f>
        <v>DAL</v>
      </c>
      <c r="T83">
        <f>trueraw!E82</f>
        <v>70</v>
      </c>
      <c r="U83">
        <f>trueraw!F82</f>
        <v>27.1</v>
      </c>
      <c r="V83">
        <v>1</v>
      </c>
      <c r="W83">
        <f>IF(EXACT($P83, W$2), 1, 0)</f>
        <v>1</v>
      </c>
      <c r="X83">
        <f>IF(EXACT($P83, X$2), 1, 0)</f>
        <v>0</v>
      </c>
      <c r="Y83">
        <f>IF(EXACT($P83, Y$2), 1, 0)</f>
        <v>0</v>
      </c>
      <c r="Z83">
        <f>IF(EXACT($P83, Z$2), 1, 0)</f>
        <v>0</v>
      </c>
      <c r="AA83">
        <f>IF(EXACT($P83, AA$2), 1, 0)</f>
        <v>0</v>
      </c>
      <c r="AB83">
        <f>IF(EXACT($P83, AB$2), 1, 0)</f>
        <v>0</v>
      </c>
      <c r="AC83">
        <f>IF(EXACT($P83, AC$2), 1, 0)</f>
        <v>0</v>
      </c>
      <c r="AD83">
        <f>IF(EXACT($P83, AD$2), 1, 0)</f>
        <v>0</v>
      </c>
      <c r="AE83">
        <f>IF(EXACT($P83, AE$2), 1, 0)</f>
        <v>0</v>
      </c>
      <c r="AF83">
        <f>IF(EXACT($P83, AF$2), 1, 0)</f>
        <v>0</v>
      </c>
      <c r="AG83">
        <f>IF(EXACT($P83, AG$2), 1, 0)</f>
        <v>0</v>
      </c>
      <c r="AT83">
        <f>IF(EXACT($P83, W$2), $N83, 0)</f>
        <v>1.5750000000000002</v>
      </c>
      <c r="AU83">
        <f>IF(EXACT($P83, X$2), $N83, 0)</f>
        <v>0</v>
      </c>
      <c r="AV83">
        <f>IF(EXACT($P83, Y$2), $N83, 0)</f>
        <v>0</v>
      </c>
      <c r="AW83">
        <f>IF(EXACT($P83, Z$2), $N83, 0)</f>
        <v>0</v>
      </c>
      <c r="AX83">
        <f>IF(EXACT($P83, AA$2), $N83, 0)</f>
        <v>0</v>
      </c>
      <c r="AY83">
        <f>IF(EXACT($P83, AB$2), $N83, 0)</f>
        <v>0</v>
      </c>
      <c r="AZ83">
        <f>IF(EXACT($P83, AC$2), $N83, 0)</f>
        <v>0</v>
      </c>
      <c r="BA83">
        <f>IF(EXACT($P83, AD$2), $N83, 0)</f>
        <v>0</v>
      </c>
      <c r="BB83">
        <f>IF(EXACT($P83, AE$2), $N83, 0)</f>
        <v>0</v>
      </c>
      <c r="BC83">
        <f>IF(EXACT($P83, AF$2), $N83, 0)</f>
        <v>0</v>
      </c>
      <c r="BD83">
        <f>IF(EXACT($P83, AG$2), $N83, 0)</f>
        <v>0</v>
      </c>
    </row>
    <row r="84" spans="1:56" x14ac:dyDescent="0.35">
      <c r="A84" t="str">
        <f>trueraw!B83</f>
        <v>Kelly Oubre Jr.</v>
      </c>
      <c r="B84">
        <f>trueraw!G83*$V84*$T84/72</f>
        <v>-0.37333333333333329</v>
      </c>
      <c r="C84">
        <f>trueraw!H83*$V84*$T84/72</f>
        <v>-1.7777777777777778E-2</v>
      </c>
      <c r="D84">
        <f>trueraw!I83*$V84*$T84/72</f>
        <v>0.40888888888888891</v>
      </c>
      <c r="E84">
        <f>trueraw!J83*$V84*$T84/72</f>
        <v>0.57777777777777783</v>
      </c>
      <c r="F84">
        <f>trueraw!K83*$V84*$T84/72</f>
        <v>0.19555555555555557</v>
      </c>
      <c r="G84">
        <f>trueraw!L83*$V84*$T84/72</f>
        <v>-0.56000000000000005</v>
      </c>
      <c r="H84">
        <f>trueraw!M83*$V84*$T84/72</f>
        <v>0.69333333333333336</v>
      </c>
      <c r="I84">
        <f>trueraw!N83*$V84*$T84/72</f>
        <v>0.49777777777777782</v>
      </c>
      <c r="J84">
        <f>trueraw!O83*$V84*$T84/72</f>
        <v>8.8888888888888889E-3</v>
      </c>
      <c r="K84">
        <f t="shared" si="5"/>
        <v>1.4488888888888891</v>
      </c>
      <c r="L84">
        <f t="shared" si="6"/>
        <v>1.4222222222222223</v>
      </c>
      <c r="M84">
        <f t="shared" si="7"/>
        <v>1.9911111111111115</v>
      </c>
      <c r="N84">
        <f t="shared" si="8"/>
        <v>1.4311111111111112</v>
      </c>
      <c r="O84">
        <f t="shared" si="9"/>
        <v>1.4311111111111112</v>
      </c>
      <c r="P84" s="1" t="str">
        <f>VLOOKUP($A84, 'auction in'!$A$2:$B$201, 2, FALSE)</f>
        <v>_______</v>
      </c>
      <c r="Q84" s="3">
        <f>VLOOKUP($A84, 'auction in'!$A$2:$C$201, 3, FALSE)</f>
        <v>10.574112026734902</v>
      </c>
      <c r="R84" t="str">
        <f>trueraw!C83</f>
        <v xml:space="preserve"> PF, SF</v>
      </c>
      <c r="S84" t="str">
        <f>trueraw!D83</f>
        <v>GSW</v>
      </c>
      <c r="T84">
        <f>trueraw!E83</f>
        <v>64</v>
      </c>
      <c r="U84">
        <f>trueraw!F83</f>
        <v>31.6</v>
      </c>
      <c r="V84">
        <v>1</v>
      </c>
      <c r="W84">
        <f>IF(EXACT($P84, W$2), 1, 0)</f>
        <v>1</v>
      </c>
      <c r="X84">
        <f>IF(EXACT($P84, X$2), 1, 0)</f>
        <v>0</v>
      </c>
      <c r="Y84">
        <f>IF(EXACT($P84, Y$2), 1, 0)</f>
        <v>0</v>
      </c>
      <c r="Z84">
        <f>IF(EXACT($P84, Z$2), 1, 0)</f>
        <v>0</v>
      </c>
      <c r="AA84">
        <f>IF(EXACT($P84, AA$2), 1, 0)</f>
        <v>0</v>
      </c>
      <c r="AB84">
        <f>IF(EXACT($P84, AB$2), 1, 0)</f>
        <v>0</v>
      </c>
      <c r="AC84">
        <f>IF(EXACT($P84, AC$2), 1, 0)</f>
        <v>0</v>
      </c>
      <c r="AD84">
        <f>IF(EXACT($P84, AD$2), 1, 0)</f>
        <v>0</v>
      </c>
      <c r="AE84">
        <f>IF(EXACT($P84, AE$2), 1, 0)</f>
        <v>0</v>
      </c>
      <c r="AF84">
        <f>IF(EXACT($P84, AF$2), 1, 0)</f>
        <v>0</v>
      </c>
      <c r="AG84">
        <f>IF(EXACT($P84, AG$2), 1, 0)</f>
        <v>0</v>
      </c>
      <c r="AT84">
        <f>IF(EXACT($P84, W$2), $N84, 0)</f>
        <v>1.4311111111111112</v>
      </c>
      <c r="AU84">
        <f>IF(EXACT($P84, X$2), $N84, 0)</f>
        <v>0</v>
      </c>
      <c r="AV84">
        <f>IF(EXACT($P84, Y$2), $N84, 0)</f>
        <v>0</v>
      </c>
      <c r="AW84">
        <f>IF(EXACT($P84, Z$2), $N84, 0)</f>
        <v>0</v>
      </c>
      <c r="AX84">
        <f>IF(EXACT($P84, AA$2), $N84, 0)</f>
        <v>0</v>
      </c>
      <c r="AY84">
        <f>IF(EXACT($P84, AB$2), $N84, 0)</f>
        <v>0</v>
      </c>
      <c r="AZ84">
        <f>IF(EXACT($P84, AC$2), $N84, 0)</f>
        <v>0</v>
      </c>
      <c r="BA84">
        <f>IF(EXACT($P84, AD$2), $N84, 0)</f>
        <v>0</v>
      </c>
      <c r="BB84">
        <f>IF(EXACT($P84, AE$2), $N84, 0)</f>
        <v>0</v>
      </c>
      <c r="BC84">
        <f>IF(EXACT($P84, AF$2), $N84, 0)</f>
        <v>0</v>
      </c>
      <c r="BD84">
        <f>IF(EXACT($P84, AG$2), $N84, 0)</f>
        <v>0</v>
      </c>
    </row>
    <row r="85" spans="1:56" x14ac:dyDescent="0.35">
      <c r="A85" t="str">
        <f>trueraw!B84</f>
        <v>Kemba Walker</v>
      </c>
      <c r="B85">
        <f>trueraw!G84*$V85*$T85/72</f>
        <v>-0.77333333333333321</v>
      </c>
      <c r="C85">
        <f>trueraw!H84*$V85*$T85/72</f>
        <v>1.0333333333333334</v>
      </c>
      <c r="D85">
        <f>trueraw!I84*$V85*$T85/72</f>
        <v>0.98</v>
      </c>
      <c r="E85">
        <f>trueraw!J84*$V85*$T85/72</f>
        <v>0.48666666666666664</v>
      </c>
      <c r="F85">
        <f>trueraw!K84*$V85*$T85/72</f>
        <v>-0.38</v>
      </c>
      <c r="G85">
        <f>trueraw!L84*$V85*$T85/72</f>
        <v>0.45333333333333337</v>
      </c>
      <c r="H85">
        <f>trueraw!M84*$V85*$T85/72</f>
        <v>-0.18000000000000002</v>
      </c>
      <c r="I85">
        <f>trueraw!N84*$V85*$T85/72</f>
        <v>-0.26</v>
      </c>
      <c r="J85">
        <f>trueraw!O84*$V85*$T85/72</f>
        <v>-0.32666666666666666</v>
      </c>
      <c r="K85">
        <f t="shared" si="5"/>
        <v>0</v>
      </c>
      <c r="L85">
        <f t="shared" si="6"/>
        <v>1.36</v>
      </c>
      <c r="M85">
        <f t="shared" si="7"/>
        <v>0.57999999999999996</v>
      </c>
      <c r="N85">
        <f t="shared" si="8"/>
        <v>1.0333333333333334</v>
      </c>
      <c r="O85">
        <f t="shared" si="9"/>
        <v>1.0333333333333334</v>
      </c>
      <c r="P85" s="1" t="str">
        <f>VLOOKUP($A85, 'auction in'!$A$2:$B$201, 2, FALSE)</f>
        <v>_______</v>
      </c>
      <c r="Q85" s="3">
        <f>VLOOKUP($A85, 'auction in'!$A$2:$C$201, 3, FALSE)</f>
        <v>7.9129846155772201</v>
      </c>
      <c r="R85" t="str">
        <f>trueraw!C84</f>
        <v>PG</v>
      </c>
      <c r="S85" t="str">
        <f>trueraw!D84</f>
        <v>BOS</v>
      </c>
      <c r="T85">
        <f>trueraw!E84</f>
        <v>48</v>
      </c>
      <c r="U85">
        <f>trueraw!F84</f>
        <v>29.2</v>
      </c>
      <c r="V85">
        <v>1</v>
      </c>
      <c r="W85">
        <f>IF(EXACT($P85, W$2), 1, 0)</f>
        <v>1</v>
      </c>
      <c r="X85">
        <f>IF(EXACT($P85, X$2), 1, 0)</f>
        <v>0</v>
      </c>
      <c r="Y85">
        <f>IF(EXACT($P85, Y$2), 1, 0)</f>
        <v>0</v>
      </c>
      <c r="Z85">
        <f>IF(EXACT($P85, Z$2), 1, 0)</f>
        <v>0</v>
      </c>
      <c r="AA85">
        <f>IF(EXACT($P85, AA$2), 1, 0)</f>
        <v>0</v>
      </c>
      <c r="AB85">
        <f>IF(EXACT($P85, AB$2), 1, 0)</f>
        <v>0</v>
      </c>
      <c r="AC85">
        <f>IF(EXACT($P85, AC$2), 1, 0)</f>
        <v>0</v>
      </c>
      <c r="AD85">
        <f>IF(EXACT($P85, AD$2), 1, 0)</f>
        <v>0</v>
      </c>
      <c r="AE85">
        <f>IF(EXACT($P85, AE$2), 1, 0)</f>
        <v>0</v>
      </c>
      <c r="AF85">
        <f>IF(EXACT($P85, AF$2), 1, 0)</f>
        <v>0</v>
      </c>
      <c r="AG85">
        <f>IF(EXACT($P85, AG$2), 1, 0)</f>
        <v>0</v>
      </c>
      <c r="AT85">
        <f>IF(EXACT($P85, W$2), $N85, 0)</f>
        <v>1.0333333333333334</v>
      </c>
      <c r="AU85">
        <f>IF(EXACT($P85, X$2), $N85, 0)</f>
        <v>0</v>
      </c>
      <c r="AV85">
        <f>IF(EXACT($P85, Y$2), $N85, 0)</f>
        <v>0</v>
      </c>
      <c r="AW85">
        <f>IF(EXACT($P85, Z$2), $N85, 0)</f>
        <v>0</v>
      </c>
      <c r="AX85">
        <f>IF(EXACT($P85, AA$2), $N85, 0)</f>
        <v>0</v>
      </c>
      <c r="AY85">
        <f>IF(EXACT($P85, AB$2), $N85, 0)</f>
        <v>0</v>
      </c>
      <c r="AZ85">
        <f>IF(EXACT($P85, AC$2), $N85, 0)</f>
        <v>0</v>
      </c>
      <c r="BA85">
        <f>IF(EXACT($P85, AD$2), $N85, 0)</f>
        <v>0</v>
      </c>
      <c r="BB85">
        <f>IF(EXACT($P85, AE$2), $N85, 0)</f>
        <v>0</v>
      </c>
      <c r="BC85">
        <f>IF(EXACT($P85, AF$2), $N85, 0)</f>
        <v>0</v>
      </c>
      <c r="BD85">
        <f>IF(EXACT($P85, AG$2), $N85, 0)</f>
        <v>0</v>
      </c>
    </row>
    <row r="86" spans="1:56" x14ac:dyDescent="0.35">
      <c r="A86" t="str">
        <f>trueraw!B85</f>
        <v>Lonzo Ball</v>
      </c>
      <c r="B86">
        <f>trueraw!G85*$V86*$T86/72</f>
        <v>-1.3306944444444444</v>
      </c>
      <c r="C86">
        <f>trueraw!H85*$V86*$T86/72</f>
        <v>-1.0236111111111112</v>
      </c>
      <c r="D86">
        <f>trueraw!I85*$V86*$T86/72</f>
        <v>0.91194444444444445</v>
      </c>
      <c r="E86">
        <f>trueraw!J85*$V86*$T86/72</f>
        <v>-0.15819444444444444</v>
      </c>
      <c r="F86">
        <f>trueraw!K85*$V86*$T86/72</f>
        <v>0.57694444444444448</v>
      </c>
      <c r="G86">
        <f>trueraw!L85*$V86*$T86/72</f>
        <v>2.4101388888888891</v>
      </c>
      <c r="H86">
        <f>trueraw!M85*$V86*$T86/72</f>
        <v>1.4516666666666669</v>
      </c>
      <c r="I86">
        <f>trueraw!N85*$V86*$T86/72</f>
        <v>0.20472222222222222</v>
      </c>
      <c r="J86">
        <f>trueraw!O85*$V86*$T86/72</f>
        <v>-1.6936111111111112</v>
      </c>
      <c r="K86">
        <f t="shared" si="5"/>
        <v>2.3729166666666677</v>
      </c>
      <c r="L86">
        <f t="shared" si="6"/>
        <v>3.0429166666666672</v>
      </c>
      <c r="M86">
        <f t="shared" si="7"/>
        <v>-1.0608333333333331</v>
      </c>
      <c r="N86">
        <f t="shared" si="8"/>
        <v>1.349305555555556</v>
      </c>
      <c r="O86">
        <f t="shared" si="9"/>
        <v>1.349305555555556</v>
      </c>
      <c r="P86" s="1" t="str">
        <f>VLOOKUP($A86, 'auction in'!$A$2:$B$201, 2, FALSE)</f>
        <v>_______</v>
      </c>
      <c r="Q86" s="3">
        <f>VLOOKUP($A86, 'auction in'!$A$2:$C$201, 3, FALSE)</f>
        <v>10.026834078001709</v>
      </c>
      <c r="R86" t="str">
        <f>trueraw!C85</f>
        <v>PG</v>
      </c>
      <c r="S86" t="str">
        <f>trueraw!D85</f>
        <v>NOP</v>
      </c>
      <c r="T86">
        <f>trueraw!E85</f>
        <v>67</v>
      </c>
      <c r="U86">
        <f>trueraw!F85</f>
        <v>33.1</v>
      </c>
      <c r="V86">
        <v>1</v>
      </c>
      <c r="W86">
        <f>IF(EXACT($P86, W$2), 1, 0)</f>
        <v>1</v>
      </c>
      <c r="X86">
        <f>IF(EXACT($P86, X$2), 1, 0)</f>
        <v>0</v>
      </c>
      <c r="Y86">
        <f>IF(EXACT($P86, Y$2), 1, 0)</f>
        <v>0</v>
      </c>
      <c r="Z86">
        <f>IF(EXACT($P86, Z$2), 1, 0)</f>
        <v>0</v>
      </c>
      <c r="AA86">
        <f>IF(EXACT($P86, AA$2), 1, 0)</f>
        <v>0</v>
      </c>
      <c r="AB86">
        <f>IF(EXACT($P86, AB$2), 1, 0)</f>
        <v>0</v>
      </c>
      <c r="AC86">
        <f>IF(EXACT($P86, AC$2), 1, 0)</f>
        <v>0</v>
      </c>
      <c r="AD86">
        <f>IF(EXACT($P86, AD$2), 1, 0)</f>
        <v>0</v>
      </c>
      <c r="AE86">
        <f>IF(EXACT($P86, AE$2), 1, 0)</f>
        <v>0</v>
      </c>
      <c r="AF86">
        <f>IF(EXACT($P86, AF$2), 1, 0)</f>
        <v>0</v>
      </c>
      <c r="AG86">
        <f>IF(EXACT($P86, AG$2), 1, 0)</f>
        <v>0</v>
      </c>
      <c r="AT86">
        <f>IF(EXACT($P86, W$2), $N86, 0)</f>
        <v>1.349305555555556</v>
      </c>
      <c r="AU86">
        <f>IF(EXACT($P86, X$2), $N86, 0)</f>
        <v>0</v>
      </c>
      <c r="AV86">
        <f>IF(EXACT($P86, Y$2), $N86, 0)</f>
        <v>0</v>
      </c>
      <c r="AW86">
        <f>IF(EXACT($P86, Z$2), $N86, 0)</f>
        <v>0</v>
      </c>
      <c r="AX86">
        <f>IF(EXACT($P86, AA$2), $N86, 0)</f>
        <v>0</v>
      </c>
      <c r="AY86">
        <f>IF(EXACT($P86, AB$2), $N86, 0)</f>
        <v>0</v>
      </c>
      <c r="AZ86">
        <f>IF(EXACT($P86, AC$2), $N86, 0)</f>
        <v>0</v>
      </c>
      <c r="BA86">
        <f>IF(EXACT($P86, AD$2), $N86, 0)</f>
        <v>0</v>
      </c>
      <c r="BB86">
        <f>IF(EXACT($P86, AE$2), $N86, 0)</f>
        <v>0</v>
      </c>
      <c r="BC86">
        <f>IF(EXACT($P86, AF$2), $N86, 0)</f>
        <v>0</v>
      </c>
      <c r="BD86">
        <f>IF(EXACT($P86, AG$2), $N86, 0)</f>
        <v>0</v>
      </c>
    </row>
    <row r="87" spans="1:56" x14ac:dyDescent="0.35">
      <c r="A87" t="str">
        <f>trueraw!B86</f>
        <v>Marcus Smart</v>
      </c>
      <c r="B87">
        <f>trueraw!G86*$V87*$T87/72</f>
        <v>-2.0286111111111111</v>
      </c>
      <c r="C87">
        <f>trueraw!H86*$V87*$T87/72</f>
        <v>0.66069444444444447</v>
      </c>
      <c r="D87">
        <f>trueraw!I86*$V87*$T87/72</f>
        <v>0.84680555555555559</v>
      </c>
      <c r="E87">
        <f>trueraw!J86*$V87*$T87/72</f>
        <v>-9.3055555555555565E-3</v>
      </c>
      <c r="F87">
        <f>trueraw!K86*$V87*$T87/72</f>
        <v>-0.37222222222222223</v>
      </c>
      <c r="G87">
        <f>trueraw!L86*$V87*$T87/72</f>
        <v>1.0980555555555556</v>
      </c>
      <c r="H87">
        <f>trueraw!M86*$V87*$T87/72</f>
        <v>1.5912499999999998</v>
      </c>
      <c r="I87">
        <f>trueraw!N86*$V87*$T87/72</f>
        <v>-6.5138888888888899E-2</v>
      </c>
      <c r="J87">
        <f>trueraw!O86*$V87*$T87/72</f>
        <v>-0.38152777777777774</v>
      </c>
      <c r="K87">
        <f t="shared" si="5"/>
        <v>0.67930555555555516</v>
      </c>
      <c r="L87">
        <f t="shared" si="6"/>
        <v>1.7215277777777778</v>
      </c>
      <c r="M87">
        <f t="shared" si="7"/>
        <v>0.24194444444444441</v>
      </c>
      <c r="N87">
        <f t="shared" si="8"/>
        <v>1.34</v>
      </c>
      <c r="O87">
        <f t="shared" si="9"/>
        <v>1.34</v>
      </c>
      <c r="P87" s="1" t="str">
        <f>VLOOKUP($A87, 'auction in'!$A$2:$B$201, 2, FALSE)</f>
        <v>_______</v>
      </c>
      <c r="Q87" s="3">
        <f>VLOOKUP($A87, 'auction in'!$A$2:$C$201, 3, FALSE)</f>
        <v>9.9645800498775561</v>
      </c>
      <c r="R87" t="str">
        <f>trueraw!C86</f>
        <v>SG, PG</v>
      </c>
      <c r="S87" t="str">
        <f>trueraw!D86</f>
        <v>BOS</v>
      </c>
      <c r="T87">
        <f>trueraw!E86</f>
        <v>67</v>
      </c>
      <c r="U87">
        <f>trueraw!F86</f>
        <v>32.1</v>
      </c>
      <c r="V87">
        <v>1</v>
      </c>
      <c r="W87">
        <f>IF(EXACT($P87, W$2), 1, 0)</f>
        <v>1</v>
      </c>
      <c r="X87">
        <f>IF(EXACT($P87, X$2), 1, 0)</f>
        <v>0</v>
      </c>
      <c r="Y87">
        <f>IF(EXACT($P87, Y$2), 1, 0)</f>
        <v>0</v>
      </c>
      <c r="Z87">
        <f>IF(EXACT($P87, Z$2), 1, 0)</f>
        <v>0</v>
      </c>
      <c r="AA87">
        <f>IF(EXACT($P87, AA$2), 1, 0)</f>
        <v>0</v>
      </c>
      <c r="AB87">
        <f>IF(EXACT($P87, AB$2), 1, 0)</f>
        <v>0</v>
      </c>
      <c r="AC87">
        <f>IF(EXACT($P87, AC$2), 1, 0)</f>
        <v>0</v>
      </c>
      <c r="AD87">
        <f>IF(EXACT($P87, AD$2), 1, 0)</f>
        <v>0</v>
      </c>
      <c r="AE87">
        <f>IF(EXACT($P87, AE$2), 1, 0)</f>
        <v>0</v>
      </c>
      <c r="AF87">
        <f>IF(EXACT($P87, AF$2), 1, 0)</f>
        <v>0</v>
      </c>
      <c r="AG87">
        <f>IF(EXACT($P87, AG$2), 1, 0)</f>
        <v>0</v>
      </c>
      <c r="AT87">
        <f>IF(EXACT($P87, W$2), $N87, 0)</f>
        <v>1.34</v>
      </c>
      <c r="AU87">
        <f>IF(EXACT($P87, X$2), $N87, 0)</f>
        <v>0</v>
      </c>
      <c r="AV87">
        <f>IF(EXACT($P87, Y$2), $N87, 0)</f>
        <v>0</v>
      </c>
      <c r="AW87">
        <f>IF(EXACT($P87, Z$2), $N87, 0)</f>
        <v>0</v>
      </c>
      <c r="AX87">
        <f>IF(EXACT($P87, AA$2), $N87, 0)</f>
        <v>0</v>
      </c>
      <c r="AY87">
        <f>IF(EXACT($P87, AB$2), $N87, 0)</f>
        <v>0</v>
      </c>
      <c r="AZ87">
        <f>IF(EXACT($P87, AC$2), $N87, 0)</f>
        <v>0</v>
      </c>
      <c r="BA87">
        <f>IF(EXACT($P87, AD$2), $N87, 0)</f>
        <v>0</v>
      </c>
      <c r="BB87">
        <f>IF(EXACT($P87, AE$2), $N87, 0)</f>
        <v>0</v>
      </c>
      <c r="BC87">
        <f>IF(EXACT($P87, AF$2), $N87, 0)</f>
        <v>0</v>
      </c>
      <c r="BD87">
        <f>IF(EXACT($P87, AG$2), $N87, 0)</f>
        <v>0</v>
      </c>
    </row>
    <row r="88" spans="1:56" x14ac:dyDescent="0.35">
      <c r="A88" t="str">
        <f>trueraw!B87</f>
        <v>Bojan Bogdanovic</v>
      </c>
      <c r="B88">
        <f>trueraw!G87*$V88*$T88/72</f>
        <v>-0.22222222222222221</v>
      </c>
      <c r="C88">
        <f>trueraw!H87*$V88*$T88/72</f>
        <v>2.2488888888888887</v>
      </c>
      <c r="D88">
        <f>trueraw!I87*$V88*$T88/72</f>
        <v>1.5022222222222221</v>
      </c>
      <c r="E88">
        <f>trueraw!J87*$V88*$T88/72</f>
        <v>0.96000000000000008</v>
      </c>
      <c r="F88">
        <f>trueraw!K87*$V88*$T88/72</f>
        <v>-0.24888888888888891</v>
      </c>
      <c r="G88">
        <f>trueraw!L87*$V88*$T88/72</f>
        <v>-0.20444444444444446</v>
      </c>
      <c r="H88">
        <f>trueraw!M87*$V88*$T88/72</f>
        <v>-0.87111111111111106</v>
      </c>
      <c r="I88">
        <f>trueraw!N87*$V88*$T88/72</f>
        <v>-0.93333333333333335</v>
      </c>
      <c r="J88">
        <f>trueraw!O87*$V88*$T88/72</f>
        <v>-0.9866666666666668</v>
      </c>
      <c r="K88">
        <f t="shared" si="5"/>
        <v>-1.0044444444444443</v>
      </c>
      <c r="L88">
        <f t="shared" si="6"/>
        <v>2.2311111111111117</v>
      </c>
      <c r="M88">
        <f t="shared" si="7"/>
        <v>1.4488888888888889</v>
      </c>
      <c r="N88">
        <f t="shared" si="8"/>
        <v>1.2444444444444449</v>
      </c>
      <c r="O88">
        <f t="shared" si="9"/>
        <v>1.2444444444444449</v>
      </c>
      <c r="P88" s="1" t="str">
        <f>VLOOKUP($A88, 'auction in'!$A$2:$B$201, 2, FALSE)</f>
        <v>_______</v>
      </c>
      <c r="Q88" s="3">
        <f>VLOOKUP($A88, 'auction in'!$A$2:$C$201, 3, FALSE)</f>
        <v>9.3253148058564399</v>
      </c>
      <c r="R88" t="str">
        <f>trueraw!C87</f>
        <v>SF, PF</v>
      </c>
      <c r="S88" t="str">
        <f>trueraw!D87</f>
        <v>UTA</v>
      </c>
      <c r="T88">
        <f>trueraw!E87</f>
        <v>64</v>
      </c>
      <c r="U88">
        <f>trueraw!F87</f>
        <v>32.9</v>
      </c>
      <c r="V88">
        <v>1</v>
      </c>
      <c r="W88">
        <f>IF(EXACT($P88, W$2), 1, 0)</f>
        <v>1</v>
      </c>
      <c r="X88">
        <f>IF(EXACT($P88, X$2), 1, 0)</f>
        <v>0</v>
      </c>
      <c r="Y88">
        <f>IF(EXACT($P88, Y$2), 1, 0)</f>
        <v>0</v>
      </c>
      <c r="Z88">
        <f>IF(EXACT($P88, Z$2), 1, 0)</f>
        <v>0</v>
      </c>
      <c r="AA88">
        <f>IF(EXACT($P88, AA$2), 1, 0)</f>
        <v>0</v>
      </c>
      <c r="AB88">
        <f>IF(EXACT($P88, AB$2), 1, 0)</f>
        <v>0</v>
      </c>
      <c r="AC88">
        <f>IF(EXACT($P88, AC$2), 1, 0)</f>
        <v>0</v>
      </c>
      <c r="AD88">
        <f>IF(EXACT($P88, AD$2), 1, 0)</f>
        <v>0</v>
      </c>
      <c r="AE88">
        <f>IF(EXACT($P88, AE$2), 1, 0)</f>
        <v>0</v>
      </c>
      <c r="AF88">
        <f>IF(EXACT($P88, AF$2), 1, 0)</f>
        <v>0</v>
      </c>
      <c r="AG88">
        <f>IF(EXACT($P88, AG$2), 1, 0)</f>
        <v>0</v>
      </c>
      <c r="AT88">
        <f>IF(EXACT($P88, W$2), $N88, 0)</f>
        <v>1.2444444444444449</v>
      </c>
      <c r="AU88">
        <f>IF(EXACT($P88, X$2), $N88, 0)</f>
        <v>0</v>
      </c>
      <c r="AV88">
        <f>IF(EXACT($P88, Y$2), $N88, 0)</f>
        <v>0</v>
      </c>
      <c r="AW88">
        <f>IF(EXACT($P88, Z$2), $N88, 0)</f>
        <v>0</v>
      </c>
      <c r="AX88">
        <f>IF(EXACT($P88, AA$2), $N88, 0)</f>
        <v>0</v>
      </c>
      <c r="AY88">
        <f>IF(EXACT($P88, AB$2), $N88, 0)</f>
        <v>0</v>
      </c>
      <c r="AZ88">
        <f>IF(EXACT($P88, AC$2), $N88, 0)</f>
        <v>0</v>
      </c>
      <c r="BA88">
        <f>IF(EXACT($P88, AD$2), $N88, 0)</f>
        <v>0</v>
      </c>
      <c r="BB88">
        <f>IF(EXACT($P88, AE$2), $N88, 0)</f>
        <v>0</v>
      </c>
      <c r="BC88">
        <f>IF(EXACT($P88, AF$2), $N88, 0)</f>
        <v>0</v>
      </c>
      <c r="BD88">
        <f>IF(EXACT($P88, AG$2), $N88, 0)</f>
        <v>0</v>
      </c>
    </row>
    <row r="89" spans="1:56" x14ac:dyDescent="0.35">
      <c r="A89" t="str">
        <f>trueraw!B88</f>
        <v>Delon Wright</v>
      </c>
      <c r="B89">
        <f>trueraw!G88*$V89*$T89/72</f>
        <v>0.19833333333333333</v>
      </c>
      <c r="C89">
        <f>trueraw!H88*$V89*$T89/72</f>
        <v>8.5000000000000006E-2</v>
      </c>
      <c r="D89">
        <f>trueraw!I88*$V89*$T89/72</f>
        <v>-0.68944444444444442</v>
      </c>
      <c r="E89">
        <f>trueraw!J88*$V89*$T89/72</f>
        <v>-0.5855555555555555</v>
      </c>
      <c r="F89">
        <f>trueraw!K88*$V89*$T89/72</f>
        <v>0.14166666666666666</v>
      </c>
      <c r="G89">
        <f>trueraw!L88*$V89*$T89/72</f>
        <v>0.86888888888888893</v>
      </c>
      <c r="H89">
        <f>trueraw!M88*$V89*$T89/72</f>
        <v>1.4355555555555555</v>
      </c>
      <c r="I89">
        <f>trueraw!N88*$V89*$T89/72</f>
        <v>-0.255</v>
      </c>
      <c r="J89">
        <f>trueraw!O88*$V89*$T89/72</f>
        <v>0.13222222222222224</v>
      </c>
      <c r="K89">
        <f t="shared" si="5"/>
        <v>1.2466666666666666</v>
      </c>
      <c r="L89">
        <f t="shared" si="6"/>
        <v>1.1994444444444445</v>
      </c>
      <c r="M89">
        <f t="shared" si="7"/>
        <v>0.46277777777777773</v>
      </c>
      <c r="N89">
        <f t="shared" si="8"/>
        <v>1.3316666666666668</v>
      </c>
      <c r="O89">
        <f t="shared" si="9"/>
        <v>1.3316666666666668</v>
      </c>
      <c r="P89" s="1" t="str">
        <f>VLOOKUP($A89, 'auction in'!$A$2:$B$201, 2, FALSE)</f>
        <v>_______</v>
      </c>
      <c r="Q89" s="3">
        <f>VLOOKUP($A89, 'auction in'!$A$2:$C$201, 3, FALSE)</f>
        <v>9.908830173945482</v>
      </c>
      <c r="R89" t="str">
        <f>trueraw!C88</f>
        <v>SG, PG</v>
      </c>
      <c r="S89" t="str">
        <f>trueraw!D88</f>
        <v>DET</v>
      </c>
      <c r="T89">
        <f>trueraw!E88</f>
        <v>68</v>
      </c>
      <c r="U89">
        <f>trueraw!F88</f>
        <v>27.8</v>
      </c>
      <c r="V89">
        <v>1</v>
      </c>
      <c r="W89">
        <f>IF(EXACT($P89, W$2), 1, 0)</f>
        <v>1</v>
      </c>
      <c r="X89">
        <f>IF(EXACT($P89, X$2), 1, 0)</f>
        <v>0</v>
      </c>
      <c r="Y89">
        <f>IF(EXACT($P89, Y$2), 1, 0)</f>
        <v>0</v>
      </c>
      <c r="Z89">
        <f>IF(EXACT($P89, Z$2), 1, 0)</f>
        <v>0</v>
      </c>
      <c r="AA89">
        <f>IF(EXACT($P89, AA$2), 1, 0)</f>
        <v>0</v>
      </c>
      <c r="AB89">
        <f>IF(EXACT($P89, AB$2), 1, 0)</f>
        <v>0</v>
      </c>
      <c r="AC89">
        <f>IF(EXACT($P89, AC$2), 1, 0)</f>
        <v>0</v>
      </c>
      <c r="AD89">
        <f>IF(EXACT($P89, AD$2), 1, 0)</f>
        <v>0</v>
      </c>
      <c r="AE89">
        <f>IF(EXACT($P89, AE$2), 1, 0)</f>
        <v>0</v>
      </c>
      <c r="AF89">
        <f>IF(EXACT($P89, AF$2), 1, 0)</f>
        <v>0</v>
      </c>
      <c r="AG89">
        <f>IF(EXACT($P89, AG$2), 1, 0)</f>
        <v>0</v>
      </c>
      <c r="AT89">
        <f>IF(EXACT($P89, W$2), $N89, 0)</f>
        <v>1.3316666666666668</v>
      </c>
      <c r="AU89">
        <f>IF(EXACT($P89, X$2), $N89, 0)</f>
        <v>0</v>
      </c>
      <c r="AV89">
        <f>IF(EXACT($P89, Y$2), $N89, 0)</f>
        <v>0</v>
      </c>
      <c r="AW89">
        <f>IF(EXACT($P89, Z$2), $N89, 0)</f>
        <v>0</v>
      </c>
      <c r="AX89">
        <f>IF(EXACT($P89, AA$2), $N89, 0)</f>
        <v>0</v>
      </c>
      <c r="AY89">
        <f>IF(EXACT($P89, AB$2), $N89, 0)</f>
        <v>0</v>
      </c>
      <c r="AZ89">
        <f>IF(EXACT($P89, AC$2), $N89, 0)</f>
        <v>0</v>
      </c>
      <c r="BA89">
        <f>IF(EXACT($P89, AD$2), $N89, 0)</f>
        <v>0</v>
      </c>
      <c r="BB89">
        <f>IF(EXACT($P89, AE$2), $N89, 0)</f>
        <v>0</v>
      </c>
      <c r="BC89">
        <f>IF(EXACT($P89, AF$2), $N89, 0)</f>
        <v>0</v>
      </c>
      <c r="BD89">
        <f>IF(EXACT($P89, AG$2), $N89, 0)</f>
        <v>0</v>
      </c>
    </row>
    <row r="90" spans="1:56" x14ac:dyDescent="0.35">
      <c r="A90" t="str">
        <f>trueraw!B89</f>
        <v>OG Anunoby</v>
      </c>
      <c r="B90">
        <f>trueraw!G89*$V90*$T90/72</f>
        <v>0.24305555555555555</v>
      </c>
      <c r="C90">
        <f>trueraw!H89*$V90*$T90/72</f>
        <v>-0.50555555555555554</v>
      </c>
      <c r="D90">
        <f>trueraw!I89*$V90*$T90/72</f>
        <v>-8.7499999999999994E-2</v>
      </c>
      <c r="E90">
        <f>trueraw!J89*$V90*$T90/72</f>
        <v>-0.28194444444444439</v>
      </c>
      <c r="F90">
        <f>trueraw!K89*$V90*$T90/72</f>
        <v>0.23333333333333334</v>
      </c>
      <c r="G90">
        <f>trueraw!L89*$V90*$T90/72</f>
        <v>-0.4375</v>
      </c>
      <c r="H90">
        <f>trueraw!M89*$V90*$T90/72</f>
        <v>1.5458333333333334</v>
      </c>
      <c r="I90">
        <f>trueraw!N89*$V90*$T90/72</f>
        <v>0.49583333333333335</v>
      </c>
      <c r="J90">
        <f>trueraw!O89*$V90*$T90/72</f>
        <v>0.14583333333333334</v>
      </c>
      <c r="K90">
        <f t="shared" si="5"/>
        <v>1.8569444444444445</v>
      </c>
      <c r="L90">
        <f t="shared" si="6"/>
        <v>1.2055555555555557</v>
      </c>
      <c r="M90">
        <f t="shared" si="7"/>
        <v>1.7888888888888894</v>
      </c>
      <c r="N90">
        <f t="shared" si="8"/>
        <v>1.351388888888889</v>
      </c>
      <c r="O90">
        <f t="shared" si="9"/>
        <v>1.351388888888889</v>
      </c>
      <c r="P90" s="1" t="str">
        <f>VLOOKUP($A90, 'auction in'!$A$2:$B$201, 2, FALSE)</f>
        <v>_______</v>
      </c>
      <c r="Q90" s="3">
        <f>VLOOKUP($A90, 'auction in'!$A$2:$C$201, 3, FALSE)</f>
        <v>10.040771546984725</v>
      </c>
      <c r="R90" t="str">
        <f>trueraw!C89</f>
        <v>SF</v>
      </c>
      <c r="S90" t="str">
        <f>trueraw!D89</f>
        <v>TOR</v>
      </c>
      <c r="T90">
        <f>trueraw!E89</f>
        <v>70</v>
      </c>
      <c r="U90">
        <f>trueraw!F89</f>
        <v>30.8</v>
      </c>
      <c r="V90">
        <v>1</v>
      </c>
      <c r="W90">
        <f>IF(EXACT($P90, W$2), 1, 0)</f>
        <v>1</v>
      </c>
      <c r="X90">
        <f>IF(EXACT($P90, X$2), 1, 0)</f>
        <v>0</v>
      </c>
      <c r="Y90">
        <f>IF(EXACT($P90, Y$2), 1, 0)</f>
        <v>0</v>
      </c>
      <c r="Z90">
        <f>IF(EXACT($P90, Z$2), 1, 0)</f>
        <v>0</v>
      </c>
      <c r="AA90">
        <f>IF(EXACT($P90, AA$2), 1, 0)</f>
        <v>0</v>
      </c>
      <c r="AB90">
        <f>IF(EXACT($P90, AB$2), 1, 0)</f>
        <v>0</v>
      </c>
      <c r="AC90">
        <f>IF(EXACT($P90, AC$2), 1, 0)</f>
        <v>0</v>
      </c>
      <c r="AD90">
        <f>IF(EXACT($P90, AD$2), 1, 0)</f>
        <v>0</v>
      </c>
      <c r="AE90">
        <f>IF(EXACT($P90, AE$2), 1, 0)</f>
        <v>0</v>
      </c>
      <c r="AF90">
        <f>IF(EXACT($P90, AF$2), 1, 0)</f>
        <v>0</v>
      </c>
      <c r="AG90">
        <f>IF(EXACT($P90, AG$2), 1, 0)</f>
        <v>0</v>
      </c>
      <c r="AT90">
        <f>IF(EXACT($P90, W$2), $N90, 0)</f>
        <v>1.351388888888889</v>
      </c>
      <c r="AU90">
        <f>IF(EXACT($P90, X$2), $N90, 0)</f>
        <v>0</v>
      </c>
      <c r="AV90">
        <f>IF(EXACT($P90, Y$2), $N90, 0)</f>
        <v>0</v>
      </c>
      <c r="AW90">
        <f>IF(EXACT($P90, Z$2), $N90, 0)</f>
        <v>0</v>
      </c>
      <c r="AX90">
        <f>IF(EXACT($P90, AA$2), $N90, 0)</f>
        <v>0</v>
      </c>
      <c r="AY90">
        <f>IF(EXACT($P90, AB$2), $N90, 0)</f>
        <v>0</v>
      </c>
      <c r="AZ90">
        <f>IF(EXACT($P90, AC$2), $N90, 0)</f>
        <v>0</v>
      </c>
      <c r="BA90">
        <f>IF(EXACT($P90, AD$2), $N90, 0)</f>
        <v>0</v>
      </c>
      <c r="BB90">
        <f>IF(EXACT($P90, AE$2), $N90, 0)</f>
        <v>0</v>
      </c>
      <c r="BC90">
        <f>IF(EXACT($P90, AF$2), $N90, 0)</f>
        <v>0</v>
      </c>
      <c r="BD90">
        <f>IF(EXACT($P90, AG$2), $N90, 0)</f>
        <v>0</v>
      </c>
    </row>
    <row r="91" spans="1:56" x14ac:dyDescent="0.35">
      <c r="A91" t="str">
        <f>trueraw!B90</f>
        <v>Nerlens Noel</v>
      </c>
      <c r="B91">
        <f>trueraw!G90*$V91*$T91/72</f>
        <v>1.1194444444444445</v>
      </c>
      <c r="C91">
        <f>trueraw!H90*$V91*$T91/72</f>
        <v>-0.55972222222222223</v>
      </c>
      <c r="D91">
        <f>trueraw!I90*$V91*$T91/72</f>
        <v>-1.5798611111111112</v>
      </c>
      <c r="E91">
        <f>trueraw!J90*$V91*$T91/72</f>
        <v>-0.80347222222222225</v>
      </c>
      <c r="F91">
        <f>trueraw!K90*$V91*$T91/72</f>
        <v>0.40625</v>
      </c>
      <c r="G91">
        <f>trueraw!L90*$V91*$T91/72</f>
        <v>-0.72222222222222221</v>
      </c>
      <c r="H91">
        <f>trueraw!M90*$V91*$T91/72</f>
        <v>0.64097222222222217</v>
      </c>
      <c r="I91">
        <f>trueraw!N90*$V91*$T91/72</f>
        <v>2.4826388888888888</v>
      </c>
      <c r="J91">
        <f>trueraw!O90*$V91*$T91/72</f>
        <v>0.24375000000000002</v>
      </c>
      <c r="K91">
        <f t="shared" si="5"/>
        <v>1.7874999999999996</v>
      </c>
      <c r="L91">
        <f t="shared" si="6"/>
        <v>0.9840277777777775</v>
      </c>
      <c r="M91">
        <f t="shared" si="7"/>
        <v>1.9499999999999997</v>
      </c>
      <c r="N91">
        <f t="shared" si="8"/>
        <v>1.2277777777777774</v>
      </c>
      <c r="O91">
        <f t="shared" si="9"/>
        <v>1.2277777777777774</v>
      </c>
      <c r="P91" s="1" t="str">
        <f>VLOOKUP($A91, 'auction in'!$A$2:$B$201, 2, FALSE)</f>
        <v>_______</v>
      </c>
      <c r="Q91" s="3">
        <f>VLOOKUP($A91, 'auction in'!$A$2:$C$201, 3, FALSE)</f>
        <v>9.2138150539922847</v>
      </c>
      <c r="R91" t="str">
        <f>trueraw!C90</f>
        <v>C</v>
      </c>
      <c r="S91" t="str">
        <f>trueraw!D90</f>
        <v>NYK</v>
      </c>
      <c r="T91">
        <f>trueraw!E90</f>
        <v>65</v>
      </c>
      <c r="U91">
        <f>trueraw!F90</f>
        <v>23</v>
      </c>
      <c r="V91">
        <v>1</v>
      </c>
      <c r="W91">
        <f>IF(EXACT($P91, W$2), 1, 0)</f>
        <v>1</v>
      </c>
      <c r="X91">
        <f>IF(EXACT($P91, X$2), 1, 0)</f>
        <v>0</v>
      </c>
      <c r="Y91">
        <f>IF(EXACT($P91, Y$2), 1, 0)</f>
        <v>0</v>
      </c>
      <c r="Z91">
        <f>IF(EXACT($P91, Z$2), 1, 0)</f>
        <v>0</v>
      </c>
      <c r="AA91">
        <f>IF(EXACT($P91, AA$2), 1, 0)</f>
        <v>0</v>
      </c>
      <c r="AB91">
        <f>IF(EXACT($P91, AB$2), 1, 0)</f>
        <v>0</v>
      </c>
      <c r="AC91">
        <f>IF(EXACT($P91, AC$2), 1, 0)</f>
        <v>0</v>
      </c>
      <c r="AD91">
        <f>IF(EXACT($P91, AD$2), 1, 0)</f>
        <v>0</v>
      </c>
      <c r="AE91">
        <f>IF(EXACT($P91, AE$2), 1, 0)</f>
        <v>0</v>
      </c>
      <c r="AF91">
        <f>IF(EXACT($P91, AF$2), 1, 0)</f>
        <v>0</v>
      </c>
      <c r="AG91">
        <f>IF(EXACT($P91, AG$2), 1, 0)</f>
        <v>0</v>
      </c>
      <c r="AT91">
        <f>IF(EXACT($P91, W$2), $N91, 0)</f>
        <v>1.2277777777777774</v>
      </c>
      <c r="AU91">
        <f>IF(EXACT($P91, X$2), $N91, 0)</f>
        <v>0</v>
      </c>
      <c r="AV91">
        <f>IF(EXACT($P91, Y$2), $N91, 0)</f>
        <v>0</v>
      </c>
      <c r="AW91">
        <f>IF(EXACT($P91, Z$2), $N91, 0)</f>
        <v>0</v>
      </c>
      <c r="AX91">
        <f>IF(EXACT($P91, AA$2), $N91, 0)</f>
        <v>0</v>
      </c>
      <c r="AY91">
        <f>IF(EXACT($P91, AB$2), $N91, 0)</f>
        <v>0</v>
      </c>
      <c r="AZ91">
        <f>IF(EXACT($P91, AC$2), $N91, 0)</f>
        <v>0</v>
      </c>
      <c r="BA91">
        <f>IF(EXACT($P91, AD$2), $N91, 0)</f>
        <v>0</v>
      </c>
      <c r="BB91">
        <f>IF(EXACT($P91, AE$2), $N91, 0)</f>
        <v>0</v>
      </c>
      <c r="BC91">
        <f>IF(EXACT($P91, AF$2), $N91, 0)</f>
        <v>0</v>
      </c>
      <c r="BD91">
        <f>IF(EXACT($P91, AG$2), $N91, 0)</f>
        <v>0</v>
      </c>
    </row>
    <row r="92" spans="1:56" x14ac:dyDescent="0.35">
      <c r="A92" t="str">
        <f>trueraw!B91</f>
        <v>Jerami Grant</v>
      </c>
      <c r="B92">
        <f>trueraw!G91*$V92*$T92/72</f>
        <v>0.32083333333333336</v>
      </c>
      <c r="C92">
        <f>trueraw!H91*$V92*$T92/72</f>
        <v>-0.20416666666666666</v>
      </c>
      <c r="D92">
        <f>trueraw!I91*$V92*$T92/72</f>
        <v>0.19444444444444445</v>
      </c>
      <c r="E92">
        <f>trueraw!J91*$V92*$T92/72</f>
        <v>0.14583333333333334</v>
      </c>
      <c r="F92">
        <f>trueraw!K91*$V92*$T92/72</f>
        <v>-0.14583333333333334</v>
      </c>
      <c r="G92">
        <f>trueraw!L91*$V92*$T92/72</f>
        <v>-0.59305555555555545</v>
      </c>
      <c r="H92">
        <f>trueraw!M91*$V92*$T92/72</f>
        <v>-0.21388888888888891</v>
      </c>
      <c r="I92">
        <f>trueraw!N91*$V92*$T92/72</f>
        <v>1.1375</v>
      </c>
      <c r="J92">
        <f>trueraw!O91*$V92*$T92/72</f>
        <v>0.50555555555555554</v>
      </c>
      <c r="K92">
        <f t="shared" si="5"/>
        <v>1.3513888888888888</v>
      </c>
      <c r="L92">
        <f t="shared" si="6"/>
        <v>0.64166666666666672</v>
      </c>
      <c r="M92">
        <f t="shared" si="7"/>
        <v>1.7402777777777778</v>
      </c>
      <c r="N92">
        <f t="shared" si="8"/>
        <v>1.1472222222222221</v>
      </c>
      <c r="O92">
        <f t="shared" si="9"/>
        <v>1.1472222222222221</v>
      </c>
      <c r="P92" s="1" t="str">
        <f>VLOOKUP($A92, 'auction in'!$A$2:$B$201, 2, FALSE)</f>
        <v>_______</v>
      </c>
      <c r="Q92" s="3">
        <f>VLOOKUP($A92, 'auction in'!$A$2:$C$201, 3, FALSE)</f>
        <v>8.6748995866489018</v>
      </c>
      <c r="R92" t="str">
        <f>trueraw!C91</f>
        <v>SF, PF</v>
      </c>
      <c r="S92" t="str">
        <f>trueraw!D91</f>
        <v>DET</v>
      </c>
      <c r="T92">
        <f>trueraw!E91</f>
        <v>70</v>
      </c>
      <c r="U92">
        <f>trueraw!F91</f>
        <v>30.4</v>
      </c>
      <c r="V92">
        <v>1</v>
      </c>
      <c r="W92">
        <f>IF(EXACT($P92, W$2), 1, 0)</f>
        <v>1</v>
      </c>
      <c r="X92">
        <f>IF(EXACT($P92, X$2), 1, 0)</f>
        <v>0</v>
      </c>
      <c r="Y92">
        <f>IF(EXACT($P92, Y$2), 1, 0)</f>
        <v>0</v>
      </c>
      <c r="Z92">
        <f>IF(EXACT($P92, Z$2), 1, 0)</f>
        <v>0</v>
      </c>
      <c r="AA92">
        <f>IF(EXACT($P92, AA$2), 1, 0)</f>
        <v>0</v>
      </c>
      <c r="AB92">
        <f>IF(EXACT($P92, AB$2), 1, 0)</f>
        <v>0</v>
      </c>
      <c r="AC92">
        <f>IF(EXACT($P92, AC$2), 1, 0)</f>
        <v>0</v>
      </c>
      <c r="AD92">
        <f>IF(EXACT($P92, AD$2), 1, 0)</f>
        <v>0</v>
      </c>
      <c r="AE92">
        <f>IF(EXACT($P92, AE$2), 1, 0)</f>
        <v>0</v>
      </c>
      <c r="AF92">
        <f>IF(EXACT($P92, AF$2), 1, 0)</f>
        <v>0</v>
      </c>
      <c r="AG92">
        <f>IF(EXACT($P92, AG$2), 1, 0)</f>
        <v>0</v>
      </c>
      <c r="AT92">
        <f>IF(EXACT($P92, W$2), $N92, 0)</f>
        <v>1.1472222222222221</v>
      </c>
      <c r="AU92">
        <f>IF(EXACT($P92, X$2), $N92, 0)</f>
        <v>0</v>
      </c>
      <c r="AV92">
        <f>IF(EXACT($P92, Y$2), $N92, 0)</f>
        <v>0</v>
      </c>
      <c r="AW92">
        <f>IF(EXACT($P92, Z$2), $N92, 0)</f>
        <v>0</v>
      </c>
      <c r="AX92">
        <f>IF(EXACT($P92, AA$2), $N92, 0)</f>
        <v>0</v>
      </c>
      <c r="AY92">
        <f>IF(EXACT($P92, AB$2), $N92, 0)</f>
        <v>0</v>
      </c>
      <c r="AZ92">
        <f>IF(EXACT($P92, AC$2), $N92, 0)</f>
        <v>0</v>
      </c>
      <c r="BA92">
        <f>IF(EXACT($P92, AD$2), $N92, 0)</f>
        <v>0</v>
      </c>
      <c r="BB92">
        <f>IF(EXACT($P92, AE$2), $N92, 0)</f>
        <v>0</v>
      </c>
      <c r="BC92">
        <f>IF(EXACT($P92, AF$2), $N92, 0)</f>
        <v>0</v>
      </c>
      <c r="BD92">
        <f>IF(EXACT($P92, AG$2), $N92, 0)</f>
        <v>0</v>
      </c>
    </row>
    <row r="93" spans="1:56" x14ac:dyDescent="0.35">
      <c r="A93" t="str">
        <f>trueraw!B92</f>
        <v>JJ Redick</v>
      </c>
      <c r="B93">
        <f>trueraw!G92*$V93*$T93/72</f>
        <v>-3.5555555555555556E-2</v>
      </c>
      <c r="C93">
        <f>trueraw!H92*$V93*$T93/72</f>
        <v>1.5644444444444445</v>
      </c>
      <c r="D93">
        <f>trueraw!I92*$V93*$T93/72</f>
        <v>1.7333333333333334</v>
      </c>
      <c r="E93">
        <f>trueraw!J92*$V93*$T93/72</f>
        <v>0.39111111111111113</v>
      </c>
      <c r="F93">
        <f>trueraw!K92*$V93*$T93/72</f>
        <v>-0.7911111111111111</v>
      </c>
      <c r="G93">
        <f>trueraw!L92*$V93*$T93/72</f>
        <v>-0.21333333333333332</v>
      </c>
      <c r="H93">
        <f>trueraw!M92*$V93*$T93/72</f>
        <v>-1.28</v>
      </c>
      <c r="I93">
        <f>trueraw!N92*$V93*$T93/72</f>
        <v>-0.69333333333333336</v>
      </c>
      <c r="J93">
        <f>trueraw!O92*$V93*$T93/72</f>
        <v>0.32</v>
      </c>
      <c r="K93">
        <f t="shared" si="5"/>
        <v>-0.568888888888889</v>
      </c>
      <c r="L93">
        <f t="shared" si="6"/>
        <v>0.67555555555555524</v>
      </c>
      <c r="M93">
        <f t="shared" si="7"/>
        <v>1.2088888888888887</v>
      </c>
      <c r="N93">
        <f t="shared" si="8"/>
        <v>0.9955555555555553</v>
      </c>
      <c r="O93">
        <f t="shared" si="9"/>
        <v>0.9955555555555553</v>
      </c>
      <c r="P93" s="1" t="str">
        <f>VLOOKUP($A93, 'auction in'!$A$2:$B$201, 2, FALSE)</f>
        <v>_______</v>
      </c>
      <c r="Q93" s="3">
        <f>VLOOKUP($A93, 'auction in'!$A$2:$C$201, 3, FALSE)</f>
        <v>7.6602518446851473</v>
      </c>
      <c r="R93" t="str">
        <f>trueraw!C92</f>
        <v>SG</v>
      </c>
      <c r="S93" t="str">
        <f>trueraw!D92</f>
        <v>NOP</v>
      </c>
      <c r="T93">
        <f>trueraw!E92</f>
        <v>64</v>
      </c>
      <c r="U93">
        <f>trueraw!F92</f>
        <v>26.4</v>
      </c>
      <c r="V93">
        <v>1</v>
      </c>
      <c r="W93">
        <f>IF(EXACT($P93, W$2), 1, 0)</f>
        <v>1</v>
      </c>
      <c r="X93">
        <f>IF(EXACT($P93, X$2), 1, 0)</f>
        <v>0</v>
      </c>
      <c r="Y93">
        <f>IF(EXACT($P93, Y$2), 1, 0)</f>
        <v>0</v>
      </c>
      <c r="Z93">
        <f>IF(EXACT($P93, Z$2), 1, 0)</f>
        <v>0</v>
      </c>
      <c r="AA93">
        <f>IF(EXACT($P93, AA$2), 1, 0)</f>
        <v>0</v>
      </c>
      <c r="AB93">
        <f>IF(EXACT($P93, AB$2), 1, 0)</f>
        <v>0</v>
      </c>
      <c r="AC93">
        <f>IF(EXACT($P93, AC$2), 1, 0)</f>
        <v>0</v>
      </c>
      <c r="AD93">
        <f>IF(EXACT($P93, AD$2), 1, 0)</f>
        <v>0</v>
      </c>
      <c r="AE93">
        <f>IF(EXACT($P93, AE$2), 1, 0)</f>
        <v>0</v>
      </c>
      <c r="AF93">
        <f>IF(EXACT($P93, AF$2), 1, 0)</f>
        <v>0</v>
      </c>
      <c r="AG93">
        <f>IF(EXACT($P93, AG$2), 1, 0)</f>
        <v>0</v>
      </c>
      <c r="AT93">
        <f>IF(EXACT($P93, W$2), $N93, 0)</f>
        <v>0.9955555555555553</v>
      </c>
      <c r="AU93">
        <f>IF(EXACT($P93, X$2), $N93, 0)</f>
        <v>0</v>
      </c>
      <c r="AV93">
        <f>IF(EXACT($P93, Y$2), $N93, 0)</f>
        <v>0</v>
      </c>
      <c r="AW93">
        <f>IF(EXACT($P93, Z$2), $N93, 0)</f>
        <v>0</v>
      </c>
      <c r="AX93">
        <f>IF(EXACT($P93, AA$2), $N93, 0)</f>
        <v>0</v>
      </c>
      <c r="AY93">
        <f>IF(EXACT($P93, AB$2), $N93, 0)</f>
        <v>0</v>
      </c>
      <c r="AZ93">
        <f>IF(EXACT($P93, AC$2), $N93, 0)</f>
        <v>0</v>
      </c>
      <c r="BA93">
        <f>IF(EXACT($P93, AD$2), $N93, 0)</f>
        <v>0</v>
      </c>
      <c r="BB93">
        <f>IF(EXACT($P93, AE$2), $N93, 0)</f>
        <v>0</v>
      </c>
      <c r="BC93">
        <f>IF(EXACT($P93, AF$2), $N93, 0)</f>
        <v>0</v>
      </c>
      <c r="BD93">
        <f>IF(EXACT($P93, AG$2), $N93, 0)</f>
        <v>0</v>
      </c>
    </row>
    <row r="94" spans="1:56" x14ac:dyDescent="0.35">
      <c r="A94" t="str">
        <f>trueraw!B93</f>
        <v>Draymond Green</v>
      </c>
      <c r="B94">
        <f>trueraw!G93*$V94*$T94/72</f>
        <v>-0.58625000000000005</v>
      </c>
      <c r="C94">
        <f>trueraw!H93*$V94*$T94/72</f>
        <v>-0.32569444444444445</v>
      </c>
      <c r="D94">
        <f>trueraw!I93*$V94*$T94/72</f>
        <v>-0.71652777777777787</v>
      </c>
      <c r="E94">
        <f>trueraw!J93*$V94*$T94/72</f>
        <v>-0.61416666666666664</v>
      </c>
      <c r="F94">
        <f>trueraw!K93*$V94*$T94/72</f>
        <v>0.6793055555555555</v>
      </c>
      <c r="G94">
        <f>trueraw!L93*$V94*$T94/72</f>
        <v>1.8518055555555557</v>
      </c>
      <c r="H94">
        <f>trueraw!M93*$V94*$T94/72</f>
        <v>1.0887500000000001</v>
      </c>
      <c r="I94">
        <f>trueraw!N93*$V94*$T94/72</f>
        <v>0.72583333333333344</v>
      </c>
      <c r="J94">
        <f>trueraw!O93*$V94*$T94/72</f>
        <v>-1.0794444444444444</v>
      </c>
      <c r="K94">
        <f t="shared" si="5"/>
        <v>1.3493055555555555</v>
      </c>
      <c r="L94">
        <f t="shared" si="6"/>
        <v>2.1030555555555557</v>
      </c>
      <c r="M94">
        <f t="shared" si="7"/>
        <v>-0.82819444444444423</v>
      </c>
      <c r="N94">
        <f t="shared" si="8"/>
        <v>1.0236111111111112</v>
      </c>
      <c r="O94">
        <f t="shared" si="9"/>
        <v>1.0236111111111112</v>
      </c>
      <c r="P94" s="1" t="str">
        <f>VLOOKUP($A94, 'auction in'!$A$2:$B$201, 2, FALSE)</f>
        <v>_______</v>
      </c>
      <c r="Q94" s="3">
        <f>VLOOKUP($A94, 'auction in'!$A$2:$C$201, 3, FALSE)</f>
        <v>7.8479430936564665</v>
      </c>
      <c r="R94" t="str">
        <f>trueraw!C93</f>
        <v>PF</v>
      </c>
      <c r="S94" t="str">
        <f>trueraw!D93</f>
        <v>GSW</v>
      </c>
      <c r="T94">
        <f>trueraw!E93</f>
        <v>67</v>
      </c>
      <c r="U94">
        <f>trueraw!F93</f>
        <v>31.2</v>
      </c>
      <c r="V94">
        <v>1</v>
      </c>
      <c r="W94">
        <f>IF(EXACT($P94, W$2), 1, 0)</f>
        <v>1</v>
      </c>
      <c r="X94">
        <f>IF(EXACT($P94, X$2), 1, 0)</f>
        <v>0</v>
      </c>
      <c r="Y94">
        <f>IF(EXACT($P94, Y$2), 1, 0)</f>
        <v>0</v>
      </c>
      <c r="Z94">
        <f>IF(EXACT($P94, Z$2), 1, 0)</f>
        <v>0</v>
      </c>
      <c r="AA94">
        <f>IF(EXACT($P94, AA$2), 1, 0)</f>
        <v>0</v>
      </c>
      <c r="AB94">
        <f>IF(EXACT($P94, AB$2), 1, 0)</f>
        <v>0</v>
      </c>
      <c r="AC94">
        <f>IF(EXACT($P94, AC$2), 1, 0)</f>
        <v>0</v>
      </c>
      <c r="AD94">
        <f>IF(EXACT($P94, AD$2), 1, 0)</f>
        <v>0</v>
      </c>
      <c r="AE94">
        <f>IF(EXACT($P94, AE$2), 1, 0)</f>
        <v>0</v>
      </c>
      <c r="AF94">
        <f>IF(EXACT($P94, AF$2), 1, 0)</f>
        <v>0</v>
      </c>
      <c r="AG94">
        <f>IF(EXACT($P94, AG$2), 1, 0)</f>
        <v>0</v>
      </c>
      <c r="AT94">
        <f>IF(EXACT($P94, W$2), $N94, 0)</f>
        <v>1.0236111111111112</v>
      </c>
      <c r="AU94">
        <f>IF(EXACT($P94, X$2), $N94, 0)</f>
        <v>0</v>
      </c>
      <c r="AV94">
        <f>IF(EXACT($P94, Y$2), $N94, 0)</f>
        <v>0</v>
      </c>
      <c r="AW94">
        <f>IF(EXACT($P94, Z$2), $N94, 0)</f>
        <v>0</v>
      </c>
      <c r="AX94">
        <f>IF(EXACT($P94, AA$2), $N94, 0)</f>
        <v>0</v>
      </c>
      <c r="AY94">
        <f>IF(EXACT($P94, AB$2), $N94, 0)</f>
        <v>0</v>
      </c>
      <c r="AZ94">
        <f>IF(EXACT($P94, AC$2), $N94, 0)</f>
        <v>0</v>
      </c>
      <c r="BA94">
        <f>IF(EXACT($P94, AD$2), $N94, 0)</f>
        <v>0</v>
      </c>
      <c r="BB94">
        <f>IF(EXACT($P94, AE$2), $N94, 0)</f>
        <v>0</v>
      </c>
      <c r="BC94">
        <f>IF(EXACT($P94, AF$2), $N94, 0)</f>
        <v>0</v>
      </c>
      <c r="BD94">
        <f>IF(EXACT($P94, AG$2), $N94, 0)</f>
        <v>0</v>
      </c>
    </row>
    <row r="95" spans="1:56" x14ac:dyDescent="0.35">
      <c r="A95" t="str">
        <f>trueraw!B94</f>
        <v>Elfrid Payton</v>
      </c>
      <c r="B95">
        <f>trueraw!G94*$V95*$T95/72</f>
        <v>-0.51180555555555562</v>
      </c>
      <c r="C95">
        <f>trueraw!H94*$V95*$T95/72</f>
        <v>-0.83750000000000002</v>
      </c>
      <c r="D95">
        <f>trueraw!I94*$V95*$T95/72</f>
        <v>-1.0329166666666667</v>
      </c>
      <c r="E95">
        <f>trueraw!J94*$V95*$T95/72</f>
        <v>-0.27916666666666662</v>
      </c>
      <c r="F95">
        <f>trueraw!K94*$V95*$T95/72</f>
        <v>0.11166666666666665</v>
      </c>
      <c r="G95">
        <f>trueraw!L94*$V95*$T95/72</f>
        <v>2.6986111111111111</v>
      </c>
      <c r="H95">
        <f>trueraw!M94*$V95*$T95/72</f>
        <v>2.0286111111111111</v>
      </c>
      <c r="I95">
        <f>trueraw!N94*$V95*$T95/72</f>
        <v>-0.11166666666666665</v>
      </c>
      <c r="J95">
        <f>trueraw!O94*$V95*$T95/72</f>
        <v>-1.0422222222222224</v>
      </c>
      <c r="K95">
        <f t="shared" si="5"/>
        <v>1.8611111111111112</v>
      </c>
      <c r="L95">
        <f t="shared" si="6"/>
        <v>2.065833333333333</v>
      </c>
      <c r="M95">
        <f t="shared" si="7"/>
        <v>-1.6750000000000003</v>
      </c>
      <c r="N95">
        <f t="shared" si="8"/>
        <v>1.0236111111111106</v>
      </c>
      <c r="O95">
        <f t="shared" si="9"/>
        <v>1.0236111111111106</v>
      </c>
      <c r="P95" s="1" t="str">
        <f>VLOOKUP($A95, 'auction in'!$A$2:$B$201, 2, FALSE)</f>
        <v>_______</v>
      </c>
      <c r="Q95" s="3">
        <f>VLOOKUP($A95, 'auction in'!$A$2:$C$201, 3, FALSE)</f>
        <v>7.8479430936564629</v>
      </c>
      <c r="R95" t="str">
        <f>trueraw!C94</f>
        <v>PG</v>
      </c>
      <c r="S95" t="str">
        <f>trueraw!D94</f>
        <v>NYK</v>
      </c>
      <c r="T95">
        <f>trueraw!E94</f>
        <v>67</v>
      </c>
      <c r="U95">
        <f>trueraw!F94</f>
        <v>32.5</v>
      </c>
      <c r="V95">
        <v>1</v>
      </c>
      <c r="W95">
        <f>IF(EXACT($P95, W$2), 1, 0)</f>
        <v>1</v>
      </c>
      <c r="X95">
        <f>IF(EXACT($P95, X$2), 1, 0)</f>
        <v>0</v>
      </c>
      <c r="Y95">
        <f>IF(EXACT($P95, Y$2), 1, 0)</f>
        <v>0</v>
      </c>
      <c r="Z95">
        <f>IF(EXACT($P95, Z$2), 1, 0)</f>
        <v>0</v>
      </c>
      <c r="AA95">
        <f>IF(EXACT($P95, AA$2), 1, 0)</f>
        <v>0</v>
      </c>
      <c r="AB95">
        <f>IF(EXACT($P95, AB$2), 1, 0)</f>
        <v>0</v>
      </c>
      <c r="AC95">
        <f>IF(EXACT($P95, AC$2), 1, 0)</f>
        <v>0</v>
      </c>
      <c r="AD95">
        <f>IF(EXACT($P95, AD$2), 1, 0)</f>
        <v>0</v>
      </c>
      <c r="AE95">
        <f>IF(EXACT($P95, AE$2), 1, 0)</f>
        <v>0</v>
      </c>
      <c r="AF95">
        <f>IF(EXACT($P95, AF$2), 1, 0)</f>
        <v>0</v>
      </c>
      <c r="AG95">
        <f>IF(EXACT($P95, AG$2), 1, 0)</f>
        <v>0</v>
      </c>
      <c r="AT95">
        <f>IF(EXACT($P95, W$2), $N95, 0)</f>
        <v>1.0236111111111106</v>
      </c>
      <c r="AU95">
        <f>IF(EXACT($P95, X$2), $N95, 0)</f>
        <v>0</v>
      </c>
      <c r="AV95">
        <f>IF(EXACT($P95, Y$2), $N95, 0)</f>
        <v>0</v>
      </c>
      <c r="AW95">
        <f>IF(EXACT($P95, Z$2), $N95, 0)</f>
        <v>0</v>
      </c>
      <c r="AX95">
        <f>IF(EXACT($P95, AA$2), $N95, 0)</f>
        <v>0</v>
      </c>
      <c r="AY95">
        <f>IF(EXACT($P95, AB$2), $N95, 0)</f>
        <v>0</v>
      </c>
      <c r="AZ95">
        <f>IF(EXACT($P95, AC$2), $N95, 0)</f>
        <v>0</v>
      </c>
      <c r="BA95">
        <f>IF(EXACT($P95, AD$2), $N95, 0)</f>
        <v>0</v>
      </c>
      <c r="BB95">
        <f>IF(EXACT($P95, AE$2), $N95, 0)</f>
        <v>0</v>
      </c>
      <c r="BC95">
        <f>IF(EXACT($P95, AF$2), $N95, 0)</f>
        <v>0</v>
      </c>
      <c r="BD95">
        <f>IF(EXACT($P95, AG$2), $N95, 0)</f>
        <v>0</v>
      </c>
    </row>
    <row r="96" spans="1:56" x14ac:dyDescent="0.35">
      <c r="A96" t="str">
        <f>trueraw!B95</f>
        <v>Otto Porter Jr.</v>
      </c>
      <c r="B96">
        <f>trueraw!G95*$V96*$T96/72</f>
        <v>-1.3888888888888888E-2</v>
      </c>
      <c r="C96">
        <f>trueraw!H95*$V96*$T96/72</f>
        <v>6.25E-2</v>
      </c>
      <c r="D96">
        <f>trueraw!I95*$V96*$T96/72</f>
        <v>0.30555555555555558</v>
      </c>
      <c r="E96">
        <f>trueraw!J95*$V96*$T96/72</f>
        <v>8.3333333333333329E-2</v>
      </c>
      <c r="F96">
        <f>trueraw!K95*$V96*$T96/72</f>
        <v>-0.27083333333333331</v>
      </c>
      <c r="G96">
        <f>trueraw!L95*$V96*$T96/72</f>
        <v>-0.15277777777777779</v>
      </c>
      <c r="H96">
        <f>trueraw!M95*$V96*$T96/72</f>
        <v>0.49305555555555558</v>
      </c>
      <c r="I96">
        <f>trueraw!N95*$V96*$T96/72</f>
        <v>-8.3333333333333329E-2</v>
      </c>
      <c r="J96">
        <f>trueraw!O95*$V96*$T96/72</f>
        <v>0.34027777777777779</v>
      </c>
      <c r="K96">
        <f t="shared" si="5"/>
        <v>0.70138888888888906</v>
      </c>
      <c r="L96">
        <f t="shared" si="6"/>
        <v>0.4236111111111111</v>
      </c>
      <c r="M96">
        <f t="shared" si="7"/>
        <v>0.91666666666666674</v>
      </c>
      <c r="N96">
        <f t="shared" si="8"/>
        <v>0.76388888888888884</v>
      </c>
      <c r="O96">
        <f t="shared" si="9"/>
        <v>0.76388888888888884</v>
      </c>
      <c r="P96" s="1" t="str">
        <f>VLOOKUP($A96, 'auction in'!$A$2:$B$201, 2, FALSE)</f>
        <v>_______</v>
      </c>
      <c r="Q96" s="3">
        <f>VLOOKUP($A96, 'auction in'!$A$2:$C$201, 3, FALSE)</f>
        <v>6.1104052937734812</v>
      </c>
      <c r="R96" t="str">
        <f>trueraw!C95</f>
        <v xml:space="preserve"> SF</v>
      </c>
      <c r="S96" t="str">
        <f>trueraw!D95</f>
        <v>CHI</v>
      </c>
      <c r="T96">
        <f>trueraw!E95</f>
        <v>50</v>
      </c>
      <c r="U96">
        <f>trueraw!F95</f>
        <v>28.4</v>
      </c>
      <c r="V96">
        <v>1</v>
      </c>
      <c r="W96">
        <f>IF(EXACT($P96, W$2), 1, 0)</f>
        <v>1</v>
      </c>
      <c r="X96">
        <f>IF(EXACT($P96, X$2), 1, 0)</f>
        <v>0</v>
      </c>
      <c r="Y96">
        <f>IF(EXACT($P96, Y$2), 1, 0)</f>
        <v>0</v>
      </c>
      <c r="Z96">
        <f>IF(EXACT($P96, Z$2), 1, 0)</f>
        <v>0</v>
      </c>
      <c r="AA96">
        <f>IF(EXACT($P96, AA$2), 1, 0)</f>
        <v>0</v>
      </c>
      <c r="AB96">
        <f>IF(EXACT($P96, AB$2), 1, 0)</f>
        <v>0</v>
      </c>
      <c r="AC96">
        <f>IF(EXACT($P96, AC$2), 1, 0)</f>
        <v>0</v>
      </c>
      <c r="AD96">
        <f>IF(EXACT($P96, AD$2), 1, 0)</f>
        <v>0</v>
      </c>
      <c r="AE96">
        <f>IF(EXACT($P96, AE$2), 1, 0)</f>
        <v>0</v>
      </c>
      <c r="AF96">
        <f>IF(EXACT($P96, AF$2), 1, 0)</f>
        <v>0</v>
      </c>
      <c r="AG96">
        <f>IF(EXACT($P96, AG$2), 1, 0)</f>
        <v>0</v>
      </c>
      <c r="AT96">
        <f>IF(EXACT($P96, W$2), $N96, 0)</f>
        <v>0.76388888888888884</v>
      </c>
      <c r="AU96">
        <f>IF(EXACT($P96, X$2), $N96, 0)</f>
        <v>0</v>
      </c>
      <c r="AV96">
        <f>IF(EXACT($P96, Y$2), $N96, 0)</f>
        <v>0</v>
      </c>
      <c r="AW96">
        <f>IF(EXACT($P96, Z$2), $N96, 0)</f>
        <v>0</v>
      </c>
      <c r="AX96">
        <f>IF(EXACT($P96, AA$2), $N96, 0)</f>
        <v>0</v>
      </c>
      <c r="AY96">
        <f>IF(EXACT($P96, AB$2), $N96, 0)</f>
        <v>0</v>
      </c>
      <c r="AZ96">
        <f>IF(EXACT($P96, AC$2), $N96, 0)</f>
        <v>0</v>
      </c>
      <c r="BA96">
        <f>IF(EXACT($P96, AD$2), $N96, 0)</f>
        <v>0</v>
      </c>
      <c r="BB96">
        <f>IF(EXACT($P96, AE$2), $N96, 0)</f>
        <v>0</v>
      </c>
      <c r="BC96">
        <f>IF(EXACT($P96, AF$2), $N96, 0)</f>
        <v>0</v>
      </c>
      <c r="BD96">
        <f>IF(EXACT($P96, AG$2), $N96, 0)</f>
        <v>0</v>
      </c>
    </row>
    <row r="97" spans="1:56" x14ac:dyDescent="0.35">
      <c r="A97" t="str">
        <f>trueraw!B96</f>
        <v>Zion Williamson</v>
      </c>
      <c r="B97">
        <f>trueraw!G96*$V97*$T97/72</f>
        <v>4.3916666666666666</v>
      </c>
      <c r="C97">
        <f>trueraw!H96*$V97*$T97/72</f>
        <v>-3.8249999999999997</v>
      </c>
      <c r="D97">
        <f>trueraw!I96*$V97*$T97/72</f>
        <v>-1.0416666666666667</v>
      </c>
      <c r="E97">
        <f>trueraw!J96*$V97*$T97/72</f>
        <v>1.6666666666666667</v>
      </c>
      <c r="F97">
        <f>trueraw!K96*$V97*$T97/72</f>
        <v>1.0416666666666667</v>
      </c>
      <c r="G97">
        <f>trueraw!L96*$V97*$T97/72</f>
        <v>1.6666666666666666E-2</v>
      </c>
      <c r="H97">
        <f>trueraw!M96*$V97*$T97/72</f>
        <v>-4.1666666666666664E-2</v>
      </c>
      <c r="I97">
        <f>trueraw!N96*$V97*$T97/72</f>
        <v>4.1666666666666664E-2</v>
      </c>
      <c r="J97">
        <f>trueraw!O96*$V97*$T97/72</f>
        <v>-1.4083333333333332</v>
      </c>
      <c r="K97">
        <f t="shared" si="5"/>
        <v>4.666666666666667</v>
      </c>
      <c r="L97">
        <f t="shared" si="6"/>
        <v>2.25</v>
      </c>
      <c r="M97">
        <f t="shared" si="7"/>
        <v>0.82500000000000018</v>
      </c>
      <c r="N97">
        <f t="shared" si="8"/>
        <v>0.84166666666666679</v>
      </c>
      <c r="O97">
        <f t="shared" si="9"/>
        <v>0.84166666666666679</v>
      </c>
      <c r="P97" s="1" t="str">
        <f>VLOOKUP($A97, 'auction in'!$A$2:$B$201, 2, FALSE)</f>
        <v>_______</v>
      </c>
      <c r="Q97" s="3">
        <f>VLOOKUP($A97, 'auction in'!$A$2:$C$201, 3, FALSE)</f>
        <v>6.6307374691395102</v>
      </c>
      <c r="R97" t="str">
        <f>trueraw!C96</f>
        <v>PF</v>
      </c>
      <c r="S97" t="str">
        <f>trueraw!D96</f>
        <v>NOP</v>
      </c>
      <c r="T97">
        <f>trueraw!E96</f>
        <v>60</v>
      </c>
      <c r="U97">
        <f>trueraw!F96</f>
        <v>31.5</v>
      </c>
      <c r="V97">
        <v>1</v>
      </c>
      <c r="W97">
        <f>IF(EXACT($P97, W$2), 1, 0)</f>
        <v>1</v>
      </c>
      <c r="X97">
        <f>IF(EXACT($P97, X$2), 1, 0)</f>
        <v>0</v>
      </c>
      <c r="Y97">
        <f>IF(EXACT($P97, Y$2), 1, 0)</f>
        <v>0</v>
      </c>
      <c r="Z97">
        <f>IF(EXACT($P97, Z$2), 1, 0)</f>
        <v>0</v>
      </c>
      <c r="AA97">
        <f>IF(EXACT($P97, AA$2), 1, 0)</f>
        <v>0</v>
      </c>
      <c r="AB97">
        <f>IF(EXACT($P97, AB$2), 1, 0)</f>
        <v>0</v>
      </c>
      <c r="AC97">
        <f>IF(EXACT($P97, AC$2), 1, 0)</f>
        <v>0</v>
      </c>
      <c r="AD97">
        <f>IF(EXACT($P97, AD$2), 1, 0)</f>
        <v>0</v>
      </c>
      <c r="AE97">
        <f>IF(EXACT($P97, AE$2), 1, 0)</f>
        <v>0</v>
      </c>
      <c r="AF97">
        <f>IF(EXACT($P97, AF$2), 1, 0)</f>
        <v>0</v>
      </c>
      <c r="AG97">
        <f>IF(EXACT($P97, AG$2), 1, 0)</f>
        <v>0</v>
      </c>
      <c r="AT97">
        <f>IF(EXACT($P97, W$2), $N97, 0)</f>
        <v>0.84166666666666679</v>
      </c>
      <c r="AU97">
        <f>IF(EXACT($P97, X$2), $N97, 0)</f>
        <v>0</v>
      </c>
      <c r="AV97">
        <f>IF(EXACT($P97, Y$2), $N97, 0)</f>
        <v>0</v>
      </c>
      <c r="AW97">
        <f>IF(EXACT($P97, Z$2), $N97, 0)</f>
        <v>0</v>
      </c>
      <c r="AX97">
        <f>IF(EXACT($P97, AA$2), $N97, 0)</f>
        <v>0</v>
      </c>
      <c r="AY97">
        <f>IF(EXACT($P97, AB$2), $N97, 0)</f>
        <v>0</v>
      </c>
      <c r="AZ97">
        <f>IF(EXACT($P97, AC$2), $N97, 0)</f>
        <v>0</v>
      </c>
      <c r="BA97">
        <f>IF(EXACT($P97, AD$2), $N97, 0)</f>
        <v>0</v>
      </c>
      <c r="BB97">
        <f>IF(EXACT($P97, AE$2), $N97, 0)</f>
        <v>0</v>
      </c>
      <c r="BC97">
        <f>IF(EXACT($P97, AF$2), $N97, 0)</f>
        <v>0</v>
      </c>
      <c r="BD97">
        <f>IF(EXACT($P97, AG$2), $N97, 0)</f>
        <v>0</v>
      </c>
    </row>
    <row r="98" spans="1:56" x14ac:dyDescent="0.35">
      <c r="A98" t="str">
        <f>trueraw!B97</f>
        <v>Evan Fournier</v>
      </c>
      <c r="B98">
        <f>trueraw!G97*$V98*$T98/72</f>
        <v>-0.32569444444444445</v>
      </c>
      <c r="C98">
        <f>trueraw!H97*$V98*$T98/72</f>
        <v>0.59555555555555562</v>
      </c>
      <c r="D98">
        <f>trueraw!I97*$V98*$T98/72</f>
        <v>1.1818055555555556</v>
      </c>
      <c r="E98">
        <f>trueraw!J97*$V98*$T98/72</f>
        <v>0.63277777777777777</v>
      </c>
      <c r="F98">
        <f>trueraw!K97*$V98*$T98/72</f>
        <v>-0.83750000000000002</v>
      </c>
      <c r="G98">
        <f>trueraw!L97*$V98*$T98/72</f>
        <v>0.3536111111111111</v>
      </c>
      <c r="H98">
        <f>trueraw!M97*$V98*$T98/72</f>
        <v>0.42805555555555558</v>
      </c>
      <c r="I98">
        <f>trueraw!N97*$V98*$T98/72</f>
        <v>-0.74444444444444446</v>
      </c>
      <c r="J98">
        <f>trueraw!O97*$V98*$T98/72</f>
        <v>-0.36291666666666672</v>
      </c>
      <c r="K98">
        <f t="shared" si="5"/>
        <v>0.32569444444444412</v>
      </c>
      <c r="L98">
        <f t="shared" si="6"/>
        <v>1.2841666666666667</v>
      </c>
      <c r="M98">
        <f t="shared" si="7"/>
        <v>0.5676388888888888</v>
      </c>
      <c r="N98">
        <f t="shared" si="8"/>
        <v>0.9212499999999999</v>
      </c>
      <c r="O98">
        <f t="shared" si="9"/>
        <v>0.9212499999999999</v>
      </c>
      <c r="P98" s="1" t="str">
        <f>VLOOKUP($A98, 'auction in'!$A$2:$B$201, 2, FALSE)</f>
        <v>_______</v>
      </c>
      <c r="Q98" s="3">
        <f>VLOOKUP($A98, 'auction in'!$A$2:$C$201, 3, FALSE)</f>
        <v>7.1631487842908186</v>
      </c>
      <c r="R98" t="str">
        <f>trueraw!C97</f>
        <v>SG</v>
      </c>
      <c r="S98" t="str">
        <f>trueraw!D97</f>
        <v>ORL</v>
      </c>
      <c r="T98">
        <f>trueraw!E97</f>
        <v>67</v>
      </c>
      <c r="U98">
        <f>trueraw!F97</f>
        <v>31.1</v>
      </c>
      <c r="V98">
        <v>1</v>
      </c>
      <c r="W98">
        <f>IF(EXACT($P98, W$2), 1, 0)</f>
        <v>1</v>
      </c>
      <c r="X98">
        <f>IF(EXACT($P98, X$2), 1, 0)</f>
        <v>0</v>
      </c>
      <c r="Y98">
        <f>IF(EXACT($P98, Y$2), 1, 0)</f>
        <v>0</v>
      </c>
      <c r="Z98">
        <f>IF(EXACT($P98, Z$2), 1, 0)</f>
        <v>0</v>
      </c>
      <c r="AA98">
        <f>IF(EXACT($P98, AA$2), 1, 0)</f>
        <v>0</v>
      </c>
      <c r="AB98">
        <f>IF(EXACT($P98, AB$2), 1, 0)</f>
        <v>0</v>
      </c>
      <c r="AC98">
        <f>IF(EXACT($P98, AC$2), 1, 0)</f>
        <v>0</v>
      </c>
      <c r="AD98">
        <f>IF(EXACT($P98, AD$2), 1, 0)</f>
        <v>0</v>
      </c>
      <c r="AE98">
        <f>IF(EXACT($P98, AE$2), 1, 0)</f>
        <v>0</v>
      </c>
      <c r="AF98">
        <f>IF(EXACT($P98, AF$2), 1, 0)</f>
        <v>0</v>
      </c>
      <c r="AG98">
        <f>IF(EXACT($P98, AG$2), 1, 0)</f>
        <v>0</v>
      </c>
      <c r="AT98">
        <f>IF(EXACT($P98, W$2), $N98, 0)</f>
        <v>0.9212499999999999</v>
      </c>
      <c r="AU98">
        <f>IF(EXACT($P98, X$2), $N98, 0)</f>
        <v>0</v>
      </c>
      <c r="AV98">
        <f>IF(EXACT($P98, Y$2), $N98, 0)</f>
        <v>0</v>
      </c>
      <c r="AW98">
        <f>IF(EXACT($P98, Z$2), $N98, 0)</f>
        <v>0</v>
      </c>
      <c r="AX98">
        <f>IF(EXACT($P98, AA$2), $N98, 0)</f>
        <v>0</v>
      </c>
      <c r="AY98">
        <f>IF(EXACT($P98, AB$2), $N98, 0)</f>
        <v>0</v>
      </c>
      <c r="AZ98">
        <f>IF(EXACT($P98, AC$2), $N98, 0)</f>
        <v>0</v>
      </c>
      <c r="BA98">
        <f>IF(EXACT($P98, AD$2), $N98, 0)</f>
        <v>0</v>
      </c>
      <c r="BB98">
        <f>IF(EXACT($P98, AE$2), $N98, 0)</f>
        <v>0</v>
      </c>
      <c r="BC98">
        <f>IF(EXACT($P98, AF$2), $N98, 0)</f>
        <v>0</v>
      </c>
      <c r="BD98">
        <f>IF(EXACT($P98, AG$2), $N98, 0)</f>
        <v>0</v>
      </c>
    </row>
    <row r="99" spans="1:56" x14ac:dyDescent="0.35">
      <c r="A99" t="str">
        <f>trueraw!B98</f>
        <v>Victor Oladipo</v>
      </c>
      <c r="B99">
        <f>trueraw!G98*$V99*$T99/72</f>
        <v>-0.97499999999999987</v>
      </c>
      <c r="C99">
        <f>trueraw!H98*$V99*$T99/72</f>
        <v>0.65833333333333344</v>
      </c>
      <c r="D99">
        <f>trueraw!I98*$V99*$T99/72</f>
        <v>0.46666666666666667</v>
      </c>
      <c r="E99">
        <f>trueraw!J98*$V99*$T99/72</f>
        <v>0.70833333333333337</v>
      </c>
      <c r="F99">
        <f>trueraw!K98*$V99*$T99/72</f>
        <v>0</v>
      </c>
      <c r="G99">
        <f>trueraw!L98*$V99*$T99/72</f>
        <v>0.85000000000000009</v>
      </c>
      <c r="H99">
        <f>trueraw!M98*$V99*$T99/72</f>
        <v>1.0833333333333333</v>
      </c>
      <c r="I99">
        <f>trueraw!N98*$V99*$T99/72</f>
        <v>-0.60833333333333328</v>
      </c>
      <c r="J99">
        <f>trueraw!O98*$V99*$T99/72</f>
        <v>-1.3833333333333333</v>
      </c>
      <c r="K99">
        <f t="shared" si="5"/>
        <v>0.14166666666666683</v>
      </c>
      <c r="L99">
        <f t="shared" si="6"/>
        <v>2.1833333333333336</v>
      </c>
      <c r="M99">
        <f t="shared" si="7"/>
        <v>-4.9999999999999711E-2</v>
      </c>
      <c r="N99">
        <f t="shared" si="8"/>
        <v>0.80000000000000027</v>
      </c>
      <c r="O99">
        <f t="shared" si="9"/>
        <v>0.80000000000000027</v>
      </c>
      <c r="P99" s="1" t="str">
        <f>VLOOKUP($A99, 'auction in'!$A$2:$B$201, 2, FALSE)</f>
        <v>_______</v>
      </c>
      <c r="Q99" s="3">
        <f>VLOOKUP($A99, 'auction in'!$A$2:$C$201, 3, FALSE)</f>
        <v>6.3519880894791392</v>
      </c>
      <c r="R99" t="str">
        <f>trueraw!C98</f>
        <v>SG</v>
      </c>
      <c r="S99" t="str">
        <f>trueraw!D98</f>
        <v>IND</v>
      </c>
      <c r="T99">
        <f>trueraw!E98</f>
        <v>60</v>
      </c>
      <c r="U99">
        <f>trueraw!F98</f>
        <v>31.7</v>
      </c>
      <c r="V99">
        <v>1</v>
      </c>
      <c r="W99">
        <f>IF(EXACT($P99, W$2), 1, 0)</f>
        <v>1</v>
      </c>
      <c r="X99">
        <f>IF(EXACT($P99, X$2), 1, 0)</f>
        <v>0</v>
      </c>
      <c r="Y99">
        <f>IF(EXACT($P99, Y$2), 1, 0)</f>
        <v>0</v>
      </c>
      <c r="Z99">
        <f>IF(EXACT($P99, Z$2), 1, 0)</f>
        <v>0</v>
      </c>
      <c r="AA99">
        <f>IF(EXACT($P99, AA$2), 1, 0)</f>
        <v>0</v>
      </c>
      <c r="AB99">
        <f>IF(EXACT($P99, AB$2), 1, 0)</f>
        <v>0</v>
      </c>
      <c r="AC99">
        <f>IF(EXACT($P99, AC$2), 1, 0)</f>
        <v>0</v>
      </c>
      <c r="AD99">
        <f>IF(EXACT($P99, AD$2), 1, 0)</f>
        <v>0</v>
      </c>
      <c r="AE99">
        <f>IF(EXACT($P99, AE$2), 1, 0)</f>
        <v>0</v>
      </c>
      <c r="AF99">
        <f>IF(EXACT($P99, AF$2), 1, 0)</f>
        <v>0</v>
      </c>
      <c r="AG99">
        <f>IF(EXACT($P99, AG$2), 1, 0)</f>
        <v>0</v>
      </c>
      <c r="AT99">
        <f>IF(EXACT($P99, W$2), $N99, 0)</f>
        <v>0.80000000000000027</v>
      </c>
      <c r="AU99">
        <f>IF(EXACT($P99, X$2), $N99, 0)</f>
        <v>0</v>
      </c>
      <c r="AV99">
        <f>IF(EXACT($P99, Y$2), $N99, 0)</f>
        <v>0</v>
      </c>
      <c r="AW99">
        <f>IF(EXACT($P99, Z$2), $N99, 0)</f>
        <v>0</v>
      </c>
      <c r="AX99">
        <f>IF(EXACT($P99, AA$2), $N99, 0)</f>
        <v>0</v>
      </c>
      <c r="AY99">
        <f>IF(EXACT($P99, AB$2), $N99, 0)</f>
        <v>0</v>
      </c>
      <c r="AZ99">
        <f>IF(EXACT($P99, AC$2), $N99, 0)</f>
        <v>0</v>
      </c>
      <c r="BA99">
        <f>IF(EXACT($P99, AD$2), $N99, 0)</f>
        <v>0</v>
      </c>
      <c r="BB99">
        <f>IF(EXACT($P99, AE$2), $N99, 0)</f>
        <v>0</v>
      </c>
      <c r="BC99">
        <f>IF(EXACT($P99, AF$2), $N99, 0)</f>
        <v>0</v>
      </c>
      <c r="BD99">
        <f>IF(EXACT($P99, AG$2), $N99, 0)</f>
        <v>0</v>
      </c>
    </row>
    <row r="100" spans="1:56" x14ac:dyDescent="0.35">
      <c r="A100" t="str">
        <f>trueraw!B99</f>
        <v>Davis Bertans</v>
      </c>
      <c r="B100">
        <f>trueraw!G99*$V100*$T100/72</f>
        <v>-0.47499999999999992</v>
      </c>
      <c r="C100">
        <f>trueraw!H99*$V100*$T100/72</f>
        <v>0.36666666666666664</v>
      </c>
      <c r="D100">
        <f>trueraw!I99*$V100*$T100/72</f>
        <v>1.6083333333333334</v>
      </c>
      <c r="E100">
        <f>trueraw!J99*$V100*$T100/72</f>
        <v>3.3333333333333333E-2</v>
      </c>
      <c r="F100">
        <f>trueraw!K99*$V100*$T100/72</f>
        <v>-0.3</v>
      </c>
      <c r="G100">
        <f>trueraw!L99*$V100*$T100/72</f>
        <v>-0.48333333333333328</v>
      </c>
      <c r="H100">
        <f>trueraw!M99*$V100*$T100/72</f>
        <v>-0.59166666666666656</v>
      </c>
      <c r="I100">
        <f>trueraw!N99*$V100*$T100/72</f>
        <v>-1.6666666666666666E-2</v>
      </c>
      <c r="J100">
        <f>trueraw!O99*$V100*$T100/72</f>
        <v>0.59166666666666656</v>
      </c>
      <c r="K100">
        <f t="shared" si="5"/>
        <v>0.36666666666666686</v>
      </c>
      <c r="L100">
        <f t="shared" si="6"/>
        <v>0.14166666666666689</v>
      </c>
      <c r="M100">
        <f t="shared" si="7"/>
        <v>1.2166666666666668</v>
      </c>
      <c r="N100">
        <f t="shared" si="8"/>
        <v>0.73333333333333339</v>
      </c>
      <c r="O100">
        <f t="shared" si="9"/>
        <v>0.73333333333333339</v>
      </c>
      <c r="P100" s="1" t="str">
        <f>VLOOKUP($A100, 'auction in'!$A$2:$B$201, 2, FALSE)</f>
        <v>_______</v>
      </c>
      <c r="Q100" s="3">
        <f>VLOOKUP($A100, 'auction in'!$A$2:$C$201, 3, FALSE)</f>
        <v>5.9059890820225434</v>
      </c>
      <c r="R100" t="str">
        <f>trueraw!C99</f>
        <v>PF</v>
      </c>
      <c r="S100" t="str">
        <f>trueraw!D99</f>
        <v>WAS</v>
      </c>
      <c r="T100">
        <f>trueraw!E99</f>
        <v>60</v>
      </c>
      <c r="U100">
        <f>trueraw!F99</f>
        <v>27.1</v>
      </c>
      <c r="V100">
        <v>1</v>
      </c>
      <c r="W100">
        <f>IF(EXACT($P100, W$2), 1, 0)</f>
        <v>1</v>
      </c>
      <c r="X100">
        <f>IF(EXACT($P100, X$2), 1, 0)</f>
        <v>0</v>
      </c>
      <c r="Y100">
        <f>IF(EXACT($P100, Y$2), 1, 0)</f>
        <v>0</v>
      </c>
      <c r="Z100">
        <f>IF(EXACT($P100, Z$2), 1, 0)</f>
        <v>0</v>
      </c>
      <c r="AA100">
        <f>IF(EXACT($P100, AA$2), 1, 0)</f>
        <v>0</v>
      </c>
      <c r="AB100">
        <f>IF(EXACT($P100, AB$2), 1, 0)</f>
        <v>0</v>
      </c>
      <c r="AC100">
        <f>IF(EXACT($P100, AC$2), 1, 0)</f>
        <v>0</v>
      </c>
      <c r="AD100">
        <f>IF(EXACT($P100, AD$2), 1, 0)</f>
        <v>0</v>
      </c>
      <c r="AE100">
        <f>IF(EXACT($P100, AE$2), 1, 0)</f>
        <v>0</v>
      </c>
      <c r="AF100">
        <f>IF(EXACT($P100, AF$2), 1, 0)</f>
        <v>0</v>
      </c>
      <c r="AG100">
        <f>IF(EXACT($P100, AG$2), 1, 0)</f>
        <v>0</v>
      </c>
      <c r="AT100">
        <f>IF(EXACT($P100, W$2), $N100, 0)</f>
        <v>0.73333333333333339</v>
      </c>
      <c r="AU100">
        <f>IF(EXACT($P100, X$2), $N100, 0)</f>
        <v>0</v>
      </c>
      <c r="AV100">
        <f>IF(EXACT($P100, Y$2), $N100, 0)</f>
        <v>0</v>
      </c>
      <c r="AW100">
        <f>IF(EXACT($P100, Z$2), $N100, 0)</f>
        <v>0</v>
      </c>
      <c r="AX100">
        <f>IF(EXACT($P100, AA$2), $N100, 0)</f>
        <v>0</v>
      </c>
      <c r="AY100">
        <f>IF(EXACT($P100, AB$2), $N100, 0)</f>
        <v>0</v>
      </c>
      <c r="AZ100">
        <f>IF(EXACT($P100, AC$2), $N100, 0)</f>
        <v>0</v>
      </c>
      <c r="BA100">
        <f>IF(EXACT($P100, AD$2), $N100, 0)</f>
        <v>0</v>
      </c>
      <c r="BB100">
        <f>IF(EXACT($P100, AE$2), $N100, 0)</f>
        <v>0</v>
      </c>
      <c r="BC100">
        <f>IF(EXACT($P100, AF$2), $N100, 0)</f>
        <v>0</v>
      </c>
      <c r="BD100">
        <f>IF(EXACT($P100, AG$2), $N100, 0)</f>
        <v>0</v>
      </c>
    </row>
    <row r="101" spans="1:56" x14ac:dyDescent="0.35">
      <c r="A101" t="str">
        <f>trueraw!B100</f>
        <v>Rui Hachimura</v>
      </c>
      <c r="B101">
        <f>trueraw!G100*$V101*$T101/72</f>
        <v>0.2326388888888889</v>
      </c>
      <c r="C101">
        <f>trueraw!H100*$V101*$T101/72</f>
        <v>0.75375000000000003</v>
      </c>
      <c r="D101">
        <f>trueraw!I100*$V101*$T101/72</f>
        <v>-0.80958333333333332</v>
      </c>
      <c r="E101">
        <f>trueraw!J100*$V101*$T101/72</f>
        <v>0.25124999999999997</v>
      </c>
      <c r="F101">
        <f>trueraw!K100*$V101*$T101/72</f>
        <v>0.86541666666666672</v>
      </c>
      <c r="G101">
        <f>trueraw!L100*$V101*$T101/72</f>
        <v>-0.2233333333333333</v>
      </c>
      <c r="H101">
        <f>trueraw!M100*$V101*$T101/72</f>
        <v>0.26986111111111111</v>
      </c>
      <c r="I101">
        <f>trueraw!N100*$V101*$T101/72</f>
        <v>-0.6793055555555555</v>
      </c>
      <c r="J101">
        <f>trueraw!O100*$V101*$T101/72</f>
        <v>0.1302777777777778</v>
      </c>
      <c r="K101">
        <f t="shared" si="5"/>
        <v>3.7222222222222406E-2</v>
      </c>
      <c r="L101">
        <f t="shared" si="6"/>
        <v>0.66069444444444458</v>
      </c>
      <c r="M101">
        <f t="shared" si="7"/>
        <v>1.0143055555555558</v>
      </c>
      <c r="N101">
        <f t="shared" si="8"/>
        <v>0.79097222222222241</v>
      </c>
      <c r="O101">
        <f t="shared" si="9"/>
        <v>0.79097222222222241</v>
      </c>
      <c r="P101" s="1" t="str">
        <f>VLOOKUP($A101, 'auction in'!$A$2:$B$201, 2, FALSE)</f>
        <v>_______</v>
      </c>
      <c r="Q101" s="3">
        <f>VLOOKUP($A101, 'auction in'!$A$2:$C$201, 3, FALSE)</f>
        <v>6.2915923905527249</v>
      </c>
      <c r="R101" t="str">
        <f>trueraw!C100</f>
        <v>PF, SF</v>
      </c>
      <c r="S101" t="str">
        <f>trueraw!D100</f>
        <v>WAS</v>
      </c>
      <c r="T101">
        <f>trueraw!E100</f>
        <v>67</v>
      </c>
      <c r="U101">
        <f>trueraw!F100</f>
        <v>32.4</v>
      </c>
      <c r="V101">
        <v>1</v>
      </c>
      <c r="W101">
        <f>IF(EXACT($P101, W$2), 1, 0)</f>
        <v>1</v>
      </c>
      <c r="X101">
        <f>IF(EXACT($P101, X$2), 1, 0)</f>
        <v>0</v>
      </c>
      <c r="Y101">
        <f>IF(EXACT($P101, Y$2), 1, 0)</f>
        <v>0</v>
      </c>
      <c r="Z101">
        <f>IF(EXACT($P101, Z$2), 1, 0)</f>
        <v>0</v>
      </c>
      <c r="AA101">
        <f>IF(EXACT($P101, AA$2), 1, 0)</f>
        <v>0</v>
      </c>
      <c r="AB101">
        <f>IF(EXACT($P101, AB$2), 1, 0)</f>
        <v>0</v>
      </c>
      <c r="AC101">
        <f>IF(EXACT($P101, AC$2), 1, 0)</f>
        <v>0</v>
      </c>
      <c r="AD101">
        <f>IF(EXACT($P101, AD$2), 1, 0)</f>
        <v>0</v>
      </c>
      <c r="AE101">
        <f>IF(EXACT($P101, AE$2), 1, 0)</f>
        <v>0</v>
      </c>
      <c r="AF101">
        <f>IF(EXACT($P101, AF$2), 1, 0)</f>
        <v>0</v>
      </c>
      <c r="AG101">
        <f>IF(EXACT($P101, AG$2), 1, 0)</f>
        <v>0</v>
      </c>
      <c r="AT101">
        <f>IF(EXACT($P101, W$2), $N101, 0)</f>
        <v>0.79097222222222241</v>
      </c>
      <c r="AU101">
        <f>IF(EXACT($P101, X$2), $N101, 0)</f>
        <v>0</v>
      </c>
      <c r="AV101">
        <f>IF(EXACT($P101, Y$2), $N101, 0)</f>
        <v>0</v>
      </c>
      <c r="AW101">
        <f>IF(EXACT($P101, Z$2), $N101, 0)</f>
        <v>0</v>
      </c>
      <c r="AX101">
        <f>IF(EXACT($P101, AA$2), $N101, 0)</f>
        <v>0</v>
      </c>
      <c r="AY101">
        <f>IF(EXACT($P101, AB$2), $N101, 0)</f>
        <v>0</v>
      </c>
      <c r="AZ101">
        <f>IF(EXACT($P101, AC$2), $N101, 0)</f>
        <v>0</v>
      </c>
      <c r="BA101">
        <f>IF(EXACT($P101, AD$2), $N101, 0)</f>
        <v>0</v>
      </c>
      <c r="BB101">
        <f>IF(EXACT($P101, AE$2), $N101, 0)</f>
        <v>0</v>
      </c>
      <c r="BC101">
        <f>IF(EXACT($P101, AF$2), $N101, 0)</f>
        <v>0</v>
      </c>
      <c r="BD101">
        <f>IF(EXACT($P101, AG$2), $N101, 0)</f>
        <v>0</v>
      </c>
    </row>
    <row r="102" spans="1:56" x14ac:dyDescent="0.35">
      <c r="A102" t="str">
        <f>trueraw!B101</f>
        <v>Ivica Zubac</v>
      </c>
      <c r="B102">
        <f>trueraw!G101*$V102*$T102/72</f>
        <v>2.0966666666666667</v>
      </c>
      <c r="C102">
        <f>trueraw!H101*$V102*$T102/72</f>
        <v>-0.43444444444444447</v>
      </c>
      <c r="D102">
        <f>trueraw!I101*$V102*$T102/72</f>
        <v>-1.6527777777777777</v>
      </c>
      <c r="E102">
        <f>trueraw!J101*$V102*$T102/72</f>
        <v>-0.34</v>
      </c>
      <c r="F102">
        <f>trueraw!K101*$V102*$T102/72</f>
        <v>1.4261111111111111</v>
      </c>
      <c r="G102">
        <f>trueraw!L101*$V102*$T102/72</f>
        <v>-0.56666666666666665</v>
      </c>
      <c r="H102">
        <f>trueraw!M101*$V102*$T102/72</f>
        <v>-1.4733333333333334</v>
      </c>
      <c r="I102">
        <f>trueraw!N101*$V102*$T102/72</f>
        <v>1.2372222222222222</v>
      </c>
      <c r="J102">
        <f>trueraw!O101*$V102*$T102/72</f>
        <v>0.44388888888888883</v>
      </c>
      <c r="K102">
        <f t="shared" si="5"/>
        <v>1.1711111111111112</v>
      </c>
      <c r="L102">
        <f t="shared" si="6"/>
        <v>0.2927777777777778</v>
      </c>
      <c r="M102">
        <f t="shared" si="7"/>
        <v>1.3033333333333332</v>
      </c>
      <c r="N102">
        <f t="shared" si="8"/>
        <v>0.73666666666666658</v>
      </c>
      <c r="O102">
        <f t="shared" si="9"/>
        <v>0.73666666666666658</v>
      </c>
      <c r="P102" s="1" t="str">
        <f>VLOOKUP($A102, 'auction in'!$A$2:$B$201, 2, FALSE)</f>
        <v>_______</v>
      </c>
      <c r="Q102" s="3">
        <f>VLOOKUP($A102, 'auction in'!$A$2:$C$201, 3, FALSE)</f>
        <v>5.9282890323953721</v>
      </c>
      <c r="R102" t="str">
        <f>trueraw!C101</f>
        <v>C</v>
      </c>
      <c r="S102" t="str">
        <f>trueraw!D101</f>
        <v>LAC</v>
      </c>
      <c r="T102">
        <f>trueraw!E101</f>
        <v>68</v>
      </c>
      <c r="U102">
        <f>trueraw!F101</f>
        <v>24.1</v>
      </c>
      <c r="V102">
        <v>1</v>
      </c>
      <c r="W102">
        <f>IF(EXACT($P102, W$2), 1, 0)</f>
        <v>1</v>
      </c>
      <c r="X102">
        <f>IF(EXACT($P102, X$2), 1, 0)</f>
        <v>0</v>
      </c>
      <c r="Y102">
        <f>IF(EXACT($P102, Y$2), 1, 0)</f>
        <v>0</v>
      </c>
      <c r="Z102">
        <f>IF(EXACT($P102, Z$2), 1, 0)</f>
        <v>0</v>
      </c>
      <c r="AA102">
        <f>IF(EXACT($P102, AA$2), 1, 0)</f>
        <v>0</v>
      </c>
      <c r="AB102">
        <f>IF(EXACT($P102, AB$2), 1, 0)</f>
        <v>0</v>
      </c>
      <c r="AC102">
        <f>IF(EXACT($P102, AC$2), 1, 0)</f>
        <v>0</v>
      </c>
      <c r="AD102">
        <f>IF(EXACT($P102, AD$2), 1, 0)</f>
        <v>0</v>
      </c>
      <c r="AE102">
        <f>IF(EXACT($P102, AE$2), 1, 0)</f>
        <v>0</v>
      </c>
      <c r="AF102">
        <f>IF(EXACT($P102, AF$2), 1, 0)</f>
        <v>0</v>
      </c>
      <c r="AG102">
        <f>IF(EXACT($P102, AG$2), 1, 0)</f>
        <v>0</v>
      </c>
      <c r="AT102">
        <f>IF(EXACT($P102, W$2), $N102, 0)</f>
        <v>0.73666666666666658</v>
      </c>
      <c r="AU102">
        <f>IF(EXACT($P102, X$2), $N102, 0)</f>
        <v>0</v>
      </c>
      <c r="AV102">
        <f>IF(EXACT($P102, Y$2), $N102, 0)</f>
        <v>0</v>
      </c>
      <c r="AW102">
        <f>IF(EXACT($P102, Z$2), $N102, 0)</f>
        <v>0</v>
      </c>
      <c r="AX102">
        <f>IF(EXACT($P102, AA$2), $N102, 0)</f>
        <v>0</v>
      </c>
      <c r="AY102">
        <f>IF(EXACT($P102, AB$2), $N102, 0)</f>
        <v>0</v>
      </c>
      <c r="AZ102">
        <f>IF(EXACT($P102, AC$2), $N102, 0)</f>
        <v>0</v>
      </c>
      <c r="BA102">
        <f>IF(EXACT($P102, AD$2), $N102, 0)</f>
        <v>0</v>
      </c>
      <c r="BB102">
        <f>IF(EXACT($P102, AE$2), $N102, 0)</f>
        <v>0</v>
      </c>
      <c r="BC102">
        <f>IF(EXACT($P102, AF$2), $N102, 0)</f>
        <v>0</v>
      </c>
      <c r="BD102">
        <f>IF(EXACT($P102, AG$2), $N102, 0)</f>
        <v>0</v>
      </c>
    </row>
    <row r="103" spans="1:56" x14ac:dyDescent="0.35">
      <c r="A103" t="str">
        <f>trueraw!B102</f>
        <v>Serge Ibaka</v>
      </c>
      <c r="B103">
        <f>trueraw!G102*$V103*$T103/72</f>
        <v>1.2916666666666667</v>
      </c>
      <c r="C103">
        <f>trueraw!H102*$V103*$T103/72</f>
        <v>-0.71472222222222226</v>
      </c>
      <c r="D103">
        <f>trueraw!I102*$V103*$T103/72</f>
        <v>-0.20666666666666667</v>
      </c>
      <c r="E103">
        <f>trueraw!J102*$V103*$T103/72</f>
        <v>0.31861111111111112</v>
      </c>
      <c r="F103">
        <f>trueraw!K102*$V103*$T103/72</f>
        <v>1.2313888888888889</v>
      </c>
      <c r="G103">
        <f>trueraw!L102*$V103*$T103/72</f>
        <v>-0.52527777777777773</v>
      </c>
      <c r="H103">
        <f>trueraw!M102*$V103*$T103/72</f>
        <v>-0.84388888888888891</v>
      </c>
      <c r="I103">
        <f>trueraw!N102*$V103*$T103/72</f>
        <v>0.58555555555555561</v>
      </c>
      <c r="J103">
        <f>trueraw!O102*$V103*$T103/72</f>
        <v>-0.46500000000000008</v>
      </c>
      <c r="K103">
        <f t="shared" si="5"/>
        <v>1.3863888888888889</v>
      </c>
      <c r="L103">
        <f t="shared" si="6"/>
        <v>1.1366666666666667</v>
      </c>
      <c r="M103">
        <f t="shared" si="7"/>
        <v>1.1969444444444444</v>
      </c>
      <c r="N103">
        <f t="shared" si="8"/>
        <v>0.67166666666666663</v>
      </c>
      <c r="O103">
        <f t="shared" si="9"/>
        <v>0.67166666666666663</v>
      </c>
      <c r="P103" s="1" t="str">
        <f>VLOOKUP($A103, 'auction in'!$A$2:$B$201, 2, FALSE)</f>
        <v>_______</v>
      </c>
      <c r="Q103" s="3">
        <f>VLOOKUP($A103, 'auction in'!$A$2:$C$201, 3, FALSE)</f>
        <v>5.493440000125192</v>
      </c>
      <c r="R103" t="str">
        <f>trueraw!C102</f>
        <v>C, PF</v>
      </c>
      <c r="S103" t="str">
        <f>trueraw!D102</f>
        <v>LAC</v>
      </c>
      <c r="T103">
        <f>trueraw!E102</f>
        <v>62</v>
      </c>
      <c r="U103">
        <f>trueraw!F102</f>
        <v>28.2</v>
      </c>
      <c r="V103">
        <v>1</v>
      </c>
      <c r="W103">
        <f>IF(EXACT($P103, W$2), 1, 0)</f>
        <v>1</v>
      </c>
      <c r="X103">
        <f>IF(EXACT($P103, X$2), 1, 0)</f>
        <v>0</v>
      </c>
      <c r="Y103">
        <f>IF(EXACT($P103, Y$2), 1, 0)</f>
        <v>0</v>
      </c>
      <c r="Z103">
        <f>IF(EXACT($P103, Z$2), 1, 0)</f>
        <v>0</v>
      </c>
      <c r="AA103">
        <f>IF(EXACT($P103, AA$2), 1, 0)</f>
        <v>0</v>
      </c>
      <c r="AB103">
        <f>IF(EXACT($P103, AB$2), 1, 0)</f>
        <v>0</v>
      </c>
      <c r="AC103">
        <f>IF(EXACT($P103, AC$2), 1, 0)</f>
        <v>0</v>
      </c>
      <c r="AD103">
        <f>IF(EXACT($P103, AD$2), 1, 0)</f>
        <v>0</v>
      </c>
      <c r="AE103">
        <f>IF(EXACT($P103, AE$2), 1, 0)</f>
        <v>0</v>
      </c>
      <c r="AF103">
        <f>IF(EXACT($P103, AF$2), 1, 0)</f>
        <v>0</v>
      </c>
      <c r="AG103">
        <f>IF(EXACT($P103, AG$2), 1, 0)</f>
        <v>0</v>
      </c>
      <c r="AT103">
        <f>IF(EXACT($P103, W$2), $N103, 0)</f>
        <v>0.67166666666666663</v>
      </c>
      <c r="AU103">
        <f>IF(EXACT($P103, X$2), $N103, 0)</f>
        <v>0</v>
      </c>
      <c r="AV103">
        <f>IF(EXACT($P103, Y$2), $N103, 0)</f>
        <v>0</v>
      </c>
      <c r="AW103">
        <f>IF(EXACT($P103, Z$2), $N103, 0)</f>
        <v>0</v>
      </c>
      <c r="AX103">
        <f>IF(EXACT($P103, AA$2), $N103, 0)</f>
        <v>0</v>
      </c>
      <c r="AY103">
        <f>IF(EXACT($P103, AB$2), $N103, 0)</f>
        <v>0</v>
      </c>
      <c r="AZ103">
        <f>IF(EXACT($P103, AC$2), $N103, 0)</f>
        <v>0</v>
      </c>
      <c r="BA103">
        <f>IF(EXACT($P103, AD$2), $N103, 0)</f>
        <v>0</v>
      </c>
      <c r="BB103">
        <f>IF(EXACT($P103, AE$2), $N103, 0)</f>
        <v>0</v>
      </c>
      <c r="BC103">
        <f>IF(EXACT($P103, AF$2), $N103, 0)</f>
        <v>0</v>
      </c>
      <c r="BD103">
        <f>IF(EXACT($P103, AG$2), $N103, 0)</f>
        <v>0</v>
      </c>
    </row>
    <row r="104" spans="1:56" x14ac:dyDescent="0.35">
      <c r="A104" t="str">
        <f>trueraw!B103</f>
        <v>Mike Conley</v>
      </c>
      <c r="B104">
        <f>trueraw!G103*$V104*$T104/72</f>
        <v>-0.97472222222222216</v>
      </c>
      <c r="C104">
        <f>trueraw!H103*$V104*$T104/72</f>
        <v>0.63638888888888889</v>
      </c>
      <c r="D104">
        <f>trueraw!I103*$V104*$T104/72</f>
        <v>0.74916666666666676</v>
      </c>
      <c r="E104">
        <f>trueraw!J103*$V104*$T104/72</f>
        <v>0.51555555555555554</v>
      </c>
      <c r="F104">
        <f>trueraw!K103*$V104*$T104/72</f>
        <v>-0.34638888888888891</v>
      </c>
      <c r="G104">
        <f>trueraw!L103*$V104*$T104/72</f>
        <v>1.1922222222222223</v>
      </c>
      <c r="H104">
        <f>trueraw!M103*$V104*$T104/72</f>
        <v>0.37055555555555553</v>
      </c>
      <c r="I104">
        <f>trueraw!N103*$V104*$T104/72</f>
        <v>-0.80555555555555558</v>
      </c>
      <c r="J104">
        <f>trueraw!O103*$V104*$T104/72</f>
        <v>-0.74111111111111105</v>
      </c>
      <c r="K104">
        <f t="shared" si="5"/>
        <v>-4.027777777777708E-2</v>
      </c>
      <c r="L104">
        <f t="shared" si="6"/>
        <v>1.3372222222222223</v>
      </c>
      <c r="M104">
        <f t="shared" si="7"/>
        <v>-0.59611111111111104</v>
      </c>
      <c r="N104">
        <f t="shared" si="8"/>
        <v>0.59611111111111126</v>
      </c>
      <c r="O104">
        <f t="shared" si="9"/>
        <v>0.59611111111111126</v>
      </c>
      <c r="P104" s="1" t="str">
        <f>VLOOKUP($A104, 'auction in'!$A$2:$B$201, 2, FALSE)</f>
        <v>_______</v>
      </c>
      <c r="Q104" s="3">
        <f>VLOOKUP($A104, 'auction in'!$A$2:$C$201, 3, FALSE)</f>
        <v>4.9879744583410526</v>
      </c>
      <c r="R104" t="str">
        <f>trueraw!C103</f>
        <v>PG</v>
      </c>
      <c r="S104" t="str">
        <f>trueraw!D103</f>
        <v>UTA</v>
      </c>
      <c r="T104">
        <f>trueraw!E103</f>
        <v>58</v>
      </c>
      <c r="U104">
        <f>trueraw!F103</f>
        <v>33.799999999999997</v>
      </c>
      <c r="V104">
        <v>1</v>
      </c>
      <c r="W104">
        <f>IF(EXACT($P104, W$2), 1, 0)</f>
        <v>1</v>
      </c>
      <c r="X104">
        <f>IF(EXACT($P104, X$2), 1, 0)</f>
        <v>0</v>
      </c>
      <c r="Y104">
        <f>IF(EXACT($P104, Y$2), 1, 0)</f>
        <v>0</v>
      </c>
      <c r="Z104">
        <f>IF(EXACT($P104, Z$2), 1, 0)</f>
        <v>0</v>
      </c>
      <c r="AA104">
        <f>IF(EXACT($P104, AA$2), 1, 0)</f>
        <v>0</v>
      </c>
      <c r="AB104">
        <f>IF(EXACT($P104, AB$2), 1, 0)</f>
        <v>0</v>
      </c>
      <c r="AC104">
        <f>IF(EXACT($P104, AC$2), 1, 0)</f>
        <v>0</v>
      </c>
      <c r="AD104">
        <f>IF(EXACT($P104, AD$2), 1, 0)</f>
        <v>0</v>
      </c>
      <c r="AE104">
        <f>IF(EXACT($P104, AE$2), 1, 0)</f>
        <v>0</v>
      </c>
      <c r="AF104">
        <f>IF(EXACT($P104, AF$2), 1, 0)</f>
        <v>0</v>
      </c>
      <c r="AG104">
        <f>IF(EXACT($P104, AG$2), 1, 0)</f>
        <v>0</v>
      </c>
      <c r="AT104">
        <f>IF(EXACT($P104, W$2), $N104, 0)</f>
        <v>0.59611111111111126</v>
      </c>
      <c r="AU104">
        <f>IF(EXACT($P104, X$2), $N104, 0)</f>
        <v>0</v>
      </c>
      <c r="AV104">
        <f>IF(EXACT($P104, Y$2), $N104, 0)</f>
        <v>0</v>
      </c>
      <c r="AW104">
        <f>IF(EXACT($P104, Z$2), $N104, 0)</f>
        <v>0</v>
      </c>
      <c r="AX104">
        <f>IF(EXACT($P104, AA$2), $N104, 0)</f>
        <v>0</v>
      </c>
      <c r="AY104">
        <f>IF(EXACT($P104, AB$2), $N104, 0)</f>
        <v>0</v>
      </c>
      <c r="AZ104">
        <f>IF(EXACT($P104, AC$2), $N104, 0)</f>
        <v>0</v>
      </c>
      <c r="BA104">
        <f>IF(EXACT($P104, AD$2), $N104, 0)</f>
        <v>0</v>
      </c>
      <c r="BB104">
        <f>IF(EXACT($P104, AE$2), $N104, 0)</f>
        <v>0</v>
      </c>
      <c r="BC104">
        <f>IF(EXACT($P104, AF$2), $N104, 0)</f>
        <v>0</v>
      </c>
      <c r="BD104">
        <f>IF(EXACT($P104, AG$2), $N104, 0)</f>
        <v>0</v>
      </c>
    </row>
    <row r="105" spans="1:56" x14ac:dyDescent="0.35">
      <c r="A105" t="str">
        <f>trueraw!B104</f>
        <v>Josh Richardson</v>
      </c>
      <c r="B105">
        <f>trueraw!G104*$V105*$T105/72</f>
        <v>-0.50416666666666676</v>
      </c>
      <c r="C105">
        <f>trueraw!H104*$V105*$T105/72</f>
        <v>0.39416666666666667</v>
      </c>
      <c r="D105">
        <f>trueraw!I104*$V105*$T105/72</f>
        <v>0.55916666666666659</v>
      </c>
      <c r="E105">
        <f>trueraw!J104*$V105*$T105/72</f>
        <v>0.26583333333333331</v>
      </c>
      <c r="F105">
        <f>trueraw!K104*$V105*$T105/72</f>
        <v>-0.54083333333333328</v>
      </c>
      <c r="G105">
        <f>trueraw!L104*$V105*$T105/72</f>
        <v>0.11</v>
      </c>
      <c r="H105">
        <f>trueraw!M104*$V105*$T105/72</f>
        <v>0.4491666666666666</v>
      </c>
      <c r="I105">
        <f>trueraw!N104*$V105*$T105/72</f>
        <v>0.65083333333333337</v>
      </c>
      <c r="J105">
        <f>trueraw!O104*$V105*$T105/72</f>
        <v>-0.70583333333333331</v>
      </c>
      <c r="K105">
        <f t="shared" si="5"/>
        <v>0.28416666666666657</v>
      </c>
      <c r="L105">
        <f t="shared" si="6"/>
        <v>1.3841666666666665</v>
      </c>
      <c r="M105">
        <f t="shared" si="7"/>
        <v>0.56833333333333336</v>
      </c>
      <c r="N105">
        <f t="shared" si="8"/>
        <v>0.67833333333333323</v>
      </c>
      <c r="O105">
        <f t="shared" si="9"/>
        <v>0.67833333333333323</v>
      </c>
      <c r="P105" s="1" t="str">
        <f>VLOOKUP($A105, 'auction in'!$A$2:$B$201, 2, FALSE)</f>
        <v>_______</v>
      </c>
      <c r="Q105" s="3">
        <f>VLOOKUP($A105, 'auction in'!$A$2:$C$201, 3, FALSE)</f>
        <v>5.5380399008708512</v>
      </c>
      <c r="R105" t="str">
        <f>trueraw!C104</f>
        <v>SG, SF</v>
      </c>
      <c r="S105" t="str">
        <f>trueraw!D104</f>
        <v>DAL</v>
      </c>
      <c r="T105">
        <f>trueraw!E104</f>
        <v>66</v>
      </c>
      <c r="U105">
        <f>trueraw!F104</f>
        <v>32.299999999999997</v>
      </c>
      <c r="V105">
        <v>1</v>
      </c>
      <c r="W105">
        <f>IF(EXACT($P105, W$2), 1, 0)</f>
        <v>1</v>
      </c>
      <c r="X105">
        <f>IF(EXACT($P105, X$2), 1, 0)</f>
        <v>0</v>
      </c>
      <c r="Y105">
        <f>IF(EXACT($P105, Y$2), 1, 0)</f>
        <v>0</v>
      </c>
      <c r="Z105">
        <f>IF(EXACT($P105, Z$2), 1, 0)</f>
        <v>0</v>
      </c>
      <c r="AA105">
        <f>IF(EXACT($P105, AA$2), 1, 0)</f>
        <v>0</v>
      </c>
      <c r="AB105">
        <f>IF(EXACT($P105, AB$2), 1, 0)</f>
        <v>0</v>
      </c>
      <c r="AC105">
        <f>IF(EXACT($P105, AC$2), 1, 0)</f>
        <v>0</v>
      </c>
      <c r="AD105">
        <f>IF(EXACT($P105, AD$2), 1, 0)</f>
        <v>0</v>
      </c>
      <c r="AE105">
        <f>IF(EXACT($P105, AE$2), 1, 0)</f>
        <v>0</v>
      </c>
      <c r="AF105">
        <f>IF(EXACT($P105, AF$2), 1, 0)</f>
        <v>0</v>
      </c>
      <c r="AG105">
        <f>IF(EXACT($P105, AG$2), 1, 0)</f>
        <v>0</v>
      </c>
      <c r="AT105">
        <f>IF(EXACT($P105, W$2), $N105, 0)</f>
        <v>0.67833333333333323</v>
      </c>
      <c r="AU105">
        <f>IF(EXACT($P105, X$2), $N105, 0)</f>
        <v>0</v>
      </c>
      <c r="AV105">
        <f>IF(EXACT($P105, Y$2), $N105, 0)</f>
        <v>0</v>
      </c>
      <c r="AW105">
        <f>IF(EXACT($P105, Z$2), $N105, 0)</f>
        <v>0</v>
      </c>
      <c r="AX105">
        <f>IF(EXACT($P105, AA$2), $N105, 0)</f>
        <v>0</v>
      </c>
      <c r="AY105">
        <f>IF(EXACT($P105, AB$2), $N105, 0)</f>
        <v>0</v>
      </c>
      <c r="AZ105">
        <f>IF(EXACT($P105, AC$2), $N105, 0)</f>
        <v>0</v>
      </c>
      <c r="BA105">
        <f>IF(EXACT($P105, AD$2), $N105, 0)</f>
        <v>0</v>
      </c>
      <c r="BB105">
        <f>IF(EXACT($P105, AE$2), $N105, 0)</f>
        <v>0</v>
      </c>
      <c r="BC105">
        <f>IF(EXACT($P105, AF$2), $N105, 0)</f>
        <v>0</v>
      </c>
      <c r="BD105">
        <f>IF(EXACT($P105, AG$2), $N105, 0)</f>
        <v>0</v>
      </c>
    </row>
    <row r="106" spans="1:56" x14ac:dyDescent="0.35">
      <c r="A106" t="str">
        <f>trueraw!B105</f>
        <v>Steven Adams</v>
      </c>
      <c r="B106">
        <f>trueraw!G105*$V106*$T106/72</f>
        <v>2.4986111111111109</v>
      </c>
      <c r="C106">
        <f>trueraw!H105*$V106*$T106/72</f>
        <v>-2.625</v>
      </c>
      <c r="D106">
        <f>trueraw!I105*$V106*$T106/72</f>
        <v>-1.7013888888888888</v>
      </c>
      <c r="E106">
        <f>trueraw!J105*$V106*$T106/72</f>
        <v>-0.28194444444444439</v>
      </c>
      <c r="F106">
        <f>trueraw!K105*$V106*$T106/72</f>
        <v>1.8666666666666667</v>
      </c>
      <c r="G106">
        <f>trueraw!L105*$V106*$T106/72</f>
        <v>-7.7777777777777779E-2</v>
      </c>
      <c r="H106">
        <f>trueraw!M105*$V106*$T106/72</f>
        <v>-0.19444444444444445</v>
      </c>
      <c r="I106">
        <f>trueraw!N105*$V106*$T106/72</f>
        <v>1.4194444444444445</v>
      </c>
      <c r="J106">
        <f>trueraw!O105*$V106*$T106/72</f>
        <v>-0.23333333333333334</v>
      </c>
      <c r="K106">
        <f t="shared" si="5"/>
        <v>3.2958333333333334</v>
      </c>
      <c r="L106">
        <f t="shared" si="6"/>
        <v>0.90416666666666645</v>
      </c>
      <c r="M106">
        <f t="shared" si="7"/>
        <v>0.74861111111111089</v>
      </c>
      <c r="N106">
        <f t="shared" si="8"/>
        <v>0.67083333333333317</v>
      </c>
      <c r="O106">
        <f t="shared" si="9"/>
        <v>0.67083333333333317</v>
      </c>
      <c r="P106" s="1" t="str">
        <f>VLOOKUP($A106, 'auction in'!$A$2:$B$201, 2, FALSE)</f>
        <v>_______</v>
      </c>
      <c r="Q106" s="3">
        <f>VLOOKUP($A106, 'auction in'!$A$2:$C$201, 3, FALSE)</f>
        <v>5.4878650125319846</v>
      </c>
      <c r="R106" t="str">
        <f>trueraw!C105</f>
        <v>C</v>
      </c>
      <c r="S106" t="str">
        <f>trueraw!D105</f>
        <v>NOP</v>
      </c>
      <c r="T106">
        <f>trueraw!E105</f>
        <v>70</v>
      </c>
      <c r="U106">
        <f>trueraw!F105</f>
        <v>27.4</v>
      </c>
      <c r="V106">
        <v>1</v>
      </c>
      <c r="W106">
        <f>IF(EXACT($P106, W$2), 1, 0)</f>
        <v>1</v>
      </c>
      <c r="X106">
        <f>IF(EXACT($P106, X$2), 1, 0)</f>
        <v>0</v>
      </c>
      <c r="Y106">
        <f>IF(EXACT($P106, Y$2), 1, 0)</f>
        <v>0</v>
      </c>
      <c r="Z106">
        <f>IF(EXACT($P106, Z$2), 1, 0)</f>
        <v>0</v>
      </c>
      <c r="AA106">
        <f>IF(EXACT($P106, AA$2), 1, 0)</f>
        <v>0</v>
      </c>
      <c r="AB106">
        <f>IF(EXACT($P106, AB$2), 1, 0)</f>
        <v>0</v>
      </c>
      <c r="AC106">
        <f>IF(EXACT($P106, AC$2), 1, 0)</f>
        <v>0</v>
      </c>
      <c r="AD106">
        <f>IF(EXACT($P106, AD$2), 1, 0)</f>
        <v>0</v>
      </c>
      <c r="AE106">
        <f>IF(EXACT($P106, AE$2), 1, 0)</f>
        <v>0</v>
      </c>
      <c r="AF106">
        <f>IF(EXACT($P106, AF$2), 1, 0)</f>
        <v>0</v>
      </c>
      <c r="AG106">
        <f>IF(EXACT($P106, AG$2), 1, 0)</f>
        <v>0</v>
      </c>
      <c r="AT106">
        <f>IF(EXACT($P106, W$2), $N106, 0)</f>
        <v>0.67083333333333317</v>
      </c>
      <c r="AU106">
        <f>IF(EXACT($P106, X$2), $N106, 0)</f>
        <v>0</v>
      </c>
      <c r="AV106">
        <f>IF(EXACT($P106, Y$2), $N106, 0)</f>
        <v>0</v>
      </c>
      <c r="AW106">
        <f>IF(EXACT($P106, Z$2), $N106, 0)</f>
        <v>0</v>
      </c>
      <c r="AX106">
        <f>IF(EXACT($P106, AA$2), $N106, 0)</f>
        <v>0</v>
      </c>
      <c r="AY106">
        <f>IF(EXACT($P106, AB$2), $N106, 0)</f>
        <v>0</v>
      </c>
      <c r="AZ106">
        <f>IF(EXACT($P106, AC$2), $N106, 0)</f>
        <v>0</v>
      </c>
      <c r="BA106">
        <f>IF(EXACT($P106, AD$2), $N106, 0)</f>
        <v>0</v>
      </c>
      <c r="BB106">
        <f>IF(EXACT($P106, AE$2), $N106, 0)</f>
        <v>0</v>
      </c>
      <c r="BC106">
        <f>IF(EXACT($P106, AF$2), $N106, 0)</f>
        <v>0</v>
      </c>
      <c r="BD106">
        <f>IF(EXACT($P106, AG$2), $N106, 0)</f>
        <v>0</v>
      </c>
    </row>
    <row r="107" spans="1:56" x14ac:dyDescent="0.35">
      <c r="A107" t="str">
        <f>trueraw!B106</f>
        <v>Danilo Gallinari</v>
      </c>
      <c r="B107">
        <f>trueraw!G106*$V107*$T107/72</f>
        <v>-0.2336111111111111</v>
      </c>
      <c r="C107">
        <f>trueraw!H106*$V107*$T107/72</f>
        <v>1.7319444444444443</v>
      </c>
      <c r="D107">
        <f>trueraw!I106*$V107*$T107/72</f>
        <v>0.74916666666666676</v>
      </c>
      <c r="E107">
        <f>trueraw!J106*$V107*$T107/72</f>
        <v>0.15305555555555556</v>
      </c>
      <c r="F107">
        <f>trueraw!K106*$V107*$T107/72</f>
        <v>-0.24972222222222223</v>
      </c>
      <c r="G107">
        <f>trueraw!L106*$V107*$T107/72</f>
        <v>-0.435</v>
      </c>
      <c r="H107">
        <f>trueraw!M106*$V107*$T107/72</f>
        <v>-0.69277777777777783</v>
      </c>
      <c r="I107">
        <f>trueraw!N106*$V107*$T107/72</f>
        <v>-0.86194444444444451</v>
      </c>
      <c r="J107">
        <f>trueraw!O106*$V107*$T107/72</f>
        <v>0.37861111111111106</v>
      </c>
      <c r="K107">
        <f t="shared" si="5"/>
        <v>-1.1922222222222225</v>
      </c>
      <c r="L107">
        <f t="shared" si="6"/>
        <v>0.16111111111111065</v>
      </c>
      <c r="M107">
        <f t="shared" si="7"/>
        <v>0.9747222222222216</v>
      </c>
      <c r="N107">
        <f t="shared" si="8"/>
        <v>0.53972222222222177</v>
      </c>
      <c r="O107">
        <f t="shared" si="9"/>
        <v>0.53972222222222177</v>
      </c>
      <c r="P107" s="1" t="str">
        <f>VLOOKUP($A107, 'auction in'!$A$2:$B$201, 2, FALSE)</f>
        <v>_______</v>
      </c>
      <c r="Q107" s="3">
        <f>VLOOKUP($A107, 'auction in'!$A$2:$C$201, 3, FALSE)</f>
        <v>4.610733631200679</v>
      </c>
      <c r="R107" t="str">
        <f>trueraw!C106</f>
        <v>PF, SF</v>
      </c>
      <c r="S107" t="str">
        <f>trueraw!D106</f>
        <v>ATL</v>
      </c>
      <c r="T107">
        <f>trueraw!E106</f>
        <v>58</v>
      </c>
      <c r="U107">
        <f>trueraw!F106</f>
        <v>26.2</v>
      </c>
      <c r="V107">
        <v>1</v>
      </c>
      <c r="W107">
        <f>IF(EXACT($P107, W$2), 1, 0)</f>
        <v>1</v>
      </c>
      <c r="X107">
        <f>IF(EXACT($P107, X$2), 1, 0)</f>
        <v>0</v>
      </c>
      <c r="Y107">
        <f>IF(EXACT($P107, Y$2), 1, 0)</f>
        <v>0</v>
      </c>
      <c r="Z107">
        <f>IF(EXACT($P107, Z$2), 1, 0)</f>
        <v>0</v>
      </c>
      <c r="AA107">
        <f>IF(EXACT($P107, AA$2), 1, 0)</f>
        <v>0</v>
      </c>
      <c r="AB107">
        <f>IF(EXACT($P107, AB$2), 1, 0)</f>
        <v>0</v>
      </c>
      <c r="AC107">
        <f>IF(EXACT($P107, AC$2), 1, 0)</f>
        <v>0</v>
      </c>
      <c r="AD107">
        <f>IF(EXACT($P107, AD$2), 1, 0)</f>
        <v>0</v>
      </c>
      <c r="AE107">
        <f>IF(EXACT($P107, AE$2), 1, 0)</f>
        <v>0</v>
      </c>
      <c r="AF107">
        <f>IF(EXACT($P107, AF$2), 1, 0)</f>
        <v>0</v>
      </c>
      <c r="AG107">
        <f>IF(EXACT($P107, AG$2), 1, 0)</f>
        <v>0</v>
      </c>
      <c r="AT107">
        <f>IF(EXACT($P107, W$2), $N107, 0)</f>
        <v>0.53972222222222177</v>
      </c>
      <c r="AU107">
        <f>IF(EXACT($P107, X$2), $N107, 0)</f>
        <v>0</v>
      </c>
      <c r="AV107">
        <f>IF(EXACT($P107, Y$2), $N107, 0)</f>
        <v>0</v>
      </c>
      <c r="AW107">
        <f>IF(EXACT($P107, Z$2), $N107, 0)</f>
        <v>0</v>
      </c>
      <c r="AX107">
        <f>IF(EXACT($P107, AA$2), $N107, 0)</f>
        <v>0</v>
      </c>
      <c r="AY107">
        <f>IF(EXACT($P107, AB$2), $N107, 0)</f>
        <v>0</v>
      </c>
      <c r="AZ107">
        <f>IF(EXACT($P107, AC$2), $N107, 0)</f>
        <v>0</v>
      </c>
      <c r="BA107">
        <f>IF(EXACT($P107, AD$2), $N107, 0)</f>
        <v>0</v>
      </c>
      <c r="BB107">
        <f>IF(EXACT($P107, AE$2), $N107, 0)</f>
        <v>0</v>
      </c>
      <c r="BC107">
        <f>IF(EXACT($P107, AF$2), $N107, 0)</f>
        <v>0</v>
      </c>
      <c r="BD107">
        <f>IF(EXACT($P107, AG$2), $N107, 0)</f>
        <v>0</v>
      </c>
    </row>
    <row r="108" spans="1:56" x14ac:dyDescent="0.35">
      <c r="A108" t="str">
        <f>trueraw!B107</f>
        <v>DeAndre Jordan</v>
      </c>
      <c r="B108">
        <f>trueraw!G107*$V108*$T108/72</f>
        <v>2.5027777777777778</v>
      </c>
      <c r="C108">
        <f>trueraw!H107*$V108*$T108/72</f>
        <v>-0.85000000000000009</v>
      </c>
      <c r="D108">
        <f>trueraw!I107*$V108*$T108/72</f>
        <v>-1.6527777777777777</v>
      </c>
      <c r="E108">
        <f>trueraw!J107*$V108*$T108/72</f>
        <v>-0.69888888888888889</v>
      </c>
      <c r="F108">
        <f>trueraw!K107*$V108*$T108/72</f>
        <v>1.9833333333333334</v>
      </c>
      <c r="G108">
        <f>trueraw!L107*$V108*$T108/72</f>
        <v>-0.37777777777777782</v>
      </c>
      <c r="H108">
        <f>trueraw!M107*$V108*$T108/72</f>
        <v>-1.3883333333333332</v>
      </c>
      <c r="I108">
        <f>trueraw!N107*$V108*$T108/72</f>
        <v>0.96333333333333337</v>
      </c>
      <c r="J108">
        <f>trueraw!O107*$V108*$T108/72</f>
        <v>0.16055555555555556</v>
      </c>
      <c r="K108">
        <f t="shared" si="5"/>
        <v>1.4922222222222226</v>
      </c>
      <c r="L108">
        <f t="shared" si="6"/>
        <v>0.48166666666666691</v>
      </c>
      <c r="M108">
        <f t="shared" si="7"/>
        <v>1.0200000000000002</v>
      </c>
      <c r="N108">
        <f t="shared" si="8"/>
        <v>0.64222222222222247</v>
      </c>
      <c r="O108">
        <f t="shared" si="9"/>
        <v>0.64222222222222247</v>
      </c>
      <c r="P108" s="1" t="str">
        <f>VLOOKUP($A108, 'auction in'!$A$2:$B$201, 2, FALSE)</f>
        <v>_______</v>
      </c>
      <c r="Q108" s="3">
        <f>VLOOKUP($A108, 'auction in'!$A$2:$C$201, 3, FALSE)</f>
        <v>5.2964571051651976</v>
      </c>
      <c r="R108" t="str">
        <f>trueraw!C107</f>
        <v>C</v>
      </c>
      <c r="S108" t="str">
        <f>trueraw!D107</f>
        <v>BRO</v>
      </c>
      <c r="T108">
        <f>trueraw!E107</f>
        <v>68</v>
      </c>
      <c r="U108">
        <f>trueraw!F107</f>
        <v>22</v>
      </c>
      <c r="V108">
        <v>1</v>
      </c>
      <c r="W108">
        <f>IF(EXACT($P108, W$2), 1, 0)</f>
        <v>1</v>
      </c>
      <c r="X108">
        <f>IF(EXACT($P108, X$2), 1, 0)</f>
        <v>0</v>
      </c>
      <c r="Y108">
        <f>IF(EXACT($P108, Y$2), 1, 0)</f>
        <v>0</v>
      </c>
      <c r="Z108">
        <f>IF(EXACT($P108, Z$2), 1, 0)</f>
        <v>0</v>
      </c>
      <c r="AA108">
        <f>IF(EXACT($P108, AA$2), 1, 0)</f>
        <v>0</v>
      </c>
      <c r="AB108">
        <f>IF(EXACT($P108, AB$2), 1, 0)</f>
        <v>0</v>
      </c>
      <c r="AC108">
        <f>IF(EXACT($P108, AC$2), 1, 0)</f>
        <v>0</v>
      </c>
      <c r="AD108">
        <f>IF(EXACT($P108, AD$2), 1, 0)</f>
        <v>0</v>
      </c>
      <c r="AE108">
        <f>IF(EXACT($P108, AE$2), 1, 0)</f>
        <v>0</v>
      </c>
      <c r="AF108">
        <f>IF(EXACT($P108, AF$2), 1, 0)</f>
        <v>0</v>
      </c>
      <c r="AG108">
        <f>IF(EXACT($P108, AG$2), 1, 0)</f>
        <v>0</v>
      </c>
      <c r="AT108">
        <f>IF(EXACT($P108, W$2), $N108, 0)</f>
        <v>0.64222222222222247</v>
      </c>
      <c r="AU108">
        <f>IF(EXACT($P108, X$2), $N108, 0)</f>
        <v>0</v>
      </c>
      <c r="AV108">
        <f>IF(EXACT($P108, Y$2), $N108, 0)</f>
        <v>0</v>
      </c>
      <c r="AW108">
        <f>IF(EXACT($P108, Z$2), $N108, 0)</f>
        <v>0</v>
      </c>
      <c r="AX108">
        <f>IF(EXACT($P108, AA$2), $N108, 0)</f>
        <v>0</v>
      </c>
      <c r="AY108">
        <f>IF(EXACT($P108, AB$2), $N108, 0)</f>
        <v>0</v>
      </c>
      <c r="AZ108">
        <f>IF(EXACT($P108, AC$2), $N108, 0)</f>
        <v>0</v>
      </c>
      <c r="BA108">
        <f>IF(EXACT($P108, AD$2), $N108, 0)</f>
        <v>0</v>
      </c>
      <c r="BB108">
        <f>IF(EXACT($P108, AE$2), $N108, 0)</f>
        <v>0</v>
      </c>
      <c r="BC108">
        <f>IF(EXACT($P108, AF$2), $N108, 0)</f>
        <v>0</v>
      </c>
      <c r="BD108">
        <f>IF(EXACT($P108, AG$2), $N108, 0)</f>
        <v>0</v>
      </c>
    </row>
    <row r="109" spans="1:56" x14ac:dyDescent="0.35">
      <c r="A109" t="str">
        <f>trueraw!B108</f>
        <v>Terrence Ross</v>
      </c>
      <c r="B109">
        <f>trueraw!G108*$V109*$T109/72</f>
        <v>-0.96777777777777785</v>
      </c>
      <c r="C109">
        <f>trueraw!H108*$V109*$T109/72</f>
        <v>0.88402777777777775</v>
      </c>
      <c r="D109">
        <f>trueraw!I108*$V109*$T109/72</f>
        <v>1.153888888888889</v>
      </c>
      <c r="E109">
        <f>trueraw!J108*$V109*$T109/72</f>
        <v>0.24194444444444446</v>
      </c>
      <c r="F109">
        <f>trueraw!K108*$V109*$T109/72</f>
        <v>-0.59555555555555562</v>
      </c>
      <c r="G109">
        <f>trueraw!L108*$V109*$T109/72</f>
        <v>-0.6793055555555555</v>
      </c>
      <c r="H109">
        <f>trueraw!M108*$V109*$T109/72</f>
        <v>0.45597222222222222</v>
      </c>
      <c r="I109">
        <f>trueraw!N108*$V109*$T109/72</f>
        <v>-0.52111111111111119</v>
      </c>
      <c r="J109">
        <f>trueraw!O108*$V109*$T109/72</f>
        <v>0.60486111111111118</v>
      </c>
      <c r="K109">
        <f t="shared" si="5"/>
        <v>-0.30708333333333326</v>
      </c>
      <c r="L109">
        <f t="shared" si="6"/>
        <v>-2.7916666666666812E-2</v>
      </c>
      <c r="M109">
        <f t="shared" si="7"/>
        <v>1.2562499999999999</v>
      </c>
      <c r="N109">
        <f t="shared" si="8"/>
        <v>0.57694444444444437</v>
      </c>
      <c r="O109">
        <f t="shared" si="9"/>
        <v>0.57694444444444437</v>
      </c>
      <c r="P109" s="1" t="str">
        <f>VLOOKUP($A109, 'auction in'!$A$2:$B$201, 2, FALSE)</f>
        <v>_______</v>
      </c>
      <c r="Q109" s="3">
        <f>VLOOKUP($A109, 'auction in'!$A$2:$C$201, 3, FALSE)</f>
        <v>4.8597497436972805</v>
      </c>
      <c r="R109" t="str">
        <f>trueraw!C108</f>
        <v>SG, SF</v>
      </c>
      <c r="S109" t="str">
        <f>trueraw!D108</f>
        <v>ORL</v>
      </c>
      <c r="T109">
        <f>trueraw!E108</f>
        <v>67</v>
      </c>
      <c r="U109">
        <f>trueraw!F108</f>
        <v>27.4</v>
      </c>
      <c r="V109">
        <v>1</v>
      </c>
      <c r="W109">
        <f>IF(EXACT($P109, W$2), 1, 0)</f>
        <v>1</v>
      </c>
      <c r="X109">
        <f>IF(EXACT($P109, X$2), 1, 0)</f>
        <v>0</v>
      </c>
      <c r="Y109">
        <f>IF(EXACT($P109, Y$2), 1, 0)</f>
        <v>0</v>
      </c>
      <c r="Z109">
        <f>IF(EXACT($P109, Z$2), 1, 0)</f>
        <v>0</v>
      </c>
      <c r="AA109">
        <f>IF(EXACT($P109, AA$2), 1, 0)</f>
        <v>0</v>
      </c>
      <c r="AB109">
        <f>IF(EXACT($P109, AB$2), 1, 0)</f>
        <v>0</v>
      </c>
      <c r="AC109">
        <f>IF(EXACT($P109, AC$2), 1, 0)</f>
        <v>0</v>
      </c>
      <c r="AD109">
        <f>IF(EXACT($P109, AD$2), 1, 0)</f>
        <v>0</v>
      </c>
      <c r="AE109">
        <f>IF(EXACT($P109, AE$2), 1, 0)</f>
        <v>0</v>
      </c>
      <c r="AF109">
        <f>IF(EXACT($P109, AF$2), 1, 0)</f>
        <v>0</v>
      </c>
      <c r="AG109">
        <f>IF(EXACT($P109, AG$2), 1, 0)</f>
        <v>0</v>
      </c>
      <c r="AT109">
        <f>IF(EXACT($P109, W$2), $N109, 0)</f>
        <v>0.57694444444444437</v>
      </c>
      <c r="AU109">
        <f>IF(EXACT($P109, X$2), $N109, 0)</f>
        <v>0</v>
      </c>
      <c r="AV109">
        <f>IF(EXACT($P109, Y$2), $N109, 0)</f>
        <v>0</v>
      </c>
      <c r="AW109">
        <f>IF(EXACT($P109, Z$2), $N109, 0)</f>
        <v>0</v>
      </c>
      <c r="AX109">
        <f>IF(EXACT($P109, AA$2), $N109, 0)</f>
        <v>0</v>
      </c>
      <c r="AY109">
        <f>IF(EXACT($P109, AB$2), $N109, 0)</f>
        <v>0</v>
      </c>
      <c r="AZ109">
        <f>IF(EXACT($P109, AC$2), $N109, 0)</f>
        <v>0</v>
      </c>
      <c r="BA109">
        <f>IF(EXACT($P109, AD$2), $N109, 0)</f>
        <v>0</v>
      </c>
      <c r="BB109">
        <f>IF(EXACT($P109, AE$2), $N109, 0)</f>
        <v>0</v>
      </c>
      <c r="BC109">
        <f>IF(EXACT($P109, AF$2), $N109, 0)</f>
        <v>0</v>
      </c>
      <c r="BD109">
        <f>IF(EXACT($P109, AG$2), $N109, 0)</f>
        <v>0</v>
      </c>
    </row>
    <row r="110" spans="1:56" x14ac:dyDescent="0.35">
      <c r="A110" t="str">
        <f>trueraw!B109</f>
        <v>Kevon Looney</v>
      </c>
      <c r="B110">
        <f>trueraw!G109*$V110*$T110/72</f>
        <v>0.99555555555555564</v>
      </c>
      <c r="C110">
        <f>trueraw!H109*$V110*$T110/72</f>
        <v>-0.28444444444444444</v>
      </c>
      <c r="D110">
        <f>trueraw!I109*$V110*$T110/72</f>
        <v>-1.5555555555555556</v>
      </c>
      <c r="E110">
        <f>trueraw!J109*$V110*$T110/72</f>
        <v>-0.66666666666666663</v>
      </c>
      <c r="F110">
        <f>trueraw!K109*$V110*$T110/72</f>
        <v>0.77333333333333332</v>
      </c>
      <c r="G110">
        <f>trueraw!L109*$V110*$T110/72</f>
        <v>-0.16</v>
      </c>
      <c r="H110">
        <f>trueraw!M109*$V110*$T110/72</f>
        <v>0.88888888888888884</v>
      </c>
      <c r="I110">
        <f>trueraw!N109*$V110*$T110/72</f>
        <v>0.25777777777777777</v>
      </c>
      <c r="J110">
        <f>trueraw!O109*$V110*$T110/72</f>
        <v>0.24888888888888891</v>
      </c>
      <c r="K110">
        <f t="shared" si="5"/>
        <v>0.78222222222222237</v>
      </c>
      <c r="L110">
        <f t="shared" si="6"/>
        <v>0.24888888888888883</v>
      </c>
      <c r="M110">
        <f t="shared" si="7"/>
        <v>0.65777777777777768</v>
      </c>
      <c r="N110">
        <f t="shared" si="8"/>
        <v>0.49777777777777776</v>
      </c>
      <c r="O110">
        <f t="shared" si="9"/>
        <v>0.49777777777777776</v>
      </c>
      <c r="P110" s="1" t="str">
        <f>VLOOKUP($A110, 'auction in'!$A$2:$B$201, 2, FALSE)</f>
        <v>_______</v>
      </c>
      <c r="Q110" s="3">
        <f>VLOOKUP($A110, 'auction in'!$A$2:$C$201, 3, FALSE)</f>
        <v>4.3301259223425745</v>
      </c>
      <c r="R110" t="str">
        <f>trueraw!C109</f>
        <v>PF, C</v>
      </c>
      <c r="S110" t="str">
        <f>trueraw!D109</f>
        <v>GSW</v>
      </c>
      <c r="T110">
        <f>trueraw!E109</f>
        <v>64</v>
      </c>
      <c r="U110">
        <f>trueraw!F109</f>
        <v>22.7</v>
      </c>
      <c r="V110">
        <v>1</v>
      </c>
      <c r="W110">
        <f>IF(EXACT($P110, W$2), 1, 0)</f>
        <v>1</v>
      </c>
      <c r="X110">
        <f>IF(EXACT($P110, X$2), 1, 0)</f>
        <v>0</v>
      </c>
      <c r="Y110">
        <f>IF(EXACT($P110, Y$2), 1, 0)</f>
        <v>0</v>
      </c>
      <c r="Z110">
        <f>IF(EXACT($P110, Z$2), 1, 0)</f>
        <v>0</v>
      </c>
      <c r="AA110">
        <f>IF(EXACT($P110, AA$2), 1, 0)</f>
        <v>0</v>
      </c>
      <c r="AB110">
        <f>IF(EXACT($P110, AB$2), 1, 0)</f>
        <v>0</v>
      </c>
      <c r="AC110">
        <f>IF(EXACT($P110, AC$2), 1, 0)</f>
        <v>0</v>
      </c>
      <c r="AD110">
        <f>IF(EXACT($P110, AD$2), 1, 0)</f>
        <v>0</v>
      </c>
      <c r="AE110">
        <f>IF(EXACT($P110, AE$2), 1, 0)</f>
        <v>0</v>
      </c>
      <c r="AF110">
        <f>IF(EXACT($P110, AF$2), 1, 0)</f>
        <v>0</v>
      </c>
      <c r="AG110">
        <f>IF(EXACT($P110, AG$2), 1, 0)</f>
        <v>0</v>
      </c>
      <c r="AT110">
        <f>IF(EXACT($P110, W$2), $N110, 0)</f>
        <v>0.49777777777777776</v>
      </c>
      <c r="AU110">
        <f>IF(EXACT($P110, X$2), $N110, 0)</f>
        <v>0</v>
      </c>
      <c r="AV110">
        <f>IF(EXACT($P110, Y$2), $N110, 0)</f>
        <v>0</v>
      </c>
      <c r="AW110">
        <f>IF(EXACT($P110, Z$2), $N110, 0)</f>
        <v>0</v>
      </c>
      <c r="AX110">
        <f>IF(EXACT($P110, AA$2), $N110, 0)</f>
        <v>0</v>
      </c>
      <c r="AY110">
        <f>IF(EXACT($P110, AB$2), $N110, 0)</f>
        <v>0</v>
      </c>
      <c r="AZ110">
        <f>IF(EXACT($P110, AC$2), $N110, 0)</f>
        <v>0</v>
      </c>
      <c r="BA110">
        <f>IF(EXACT($P110, AD$2), $N110, 0)</f>
        <v>0</v>
      </c>
      <c r="BB110">
        <f>IF(EXACT($P110, AE$2), $N110, 0)</f>
        <v>0</v>
      </c>
      <c r="BC110">
        <f>IF(EXACT($P110, AF$2), $N110, 0)</f>
        <v>0</v>
      </c>
      <c r="BD110">
        <f>IF(EXACT($P110, AG$2), $N110, 0)</f>
        <v>0</v>
      </c>
    </row>
    <row r="111" spans="1:56" x14ac:dyDescent="0.35">
      <c r="A111" t="str">
        <f>trueraw!B110</f>
        <v>Chris Boucher</v>
      </c>
      <c r="B111">
        <f>trueraw!G110*$V111*$T111/72</f>
        <v>5.333333333333333E-2</v>
      </c>
      <c r="C111">
        <f>trueraw!H110*$V111*$T111/72</f>
        <v>0.17777777777777778</v>
      </c>
      <c r="D111">
        <f>trueraw!I110*$V111*$T111/72</f>
        <v>-0.7022222222222223</v>
      </c>
      <c r="E111">
        <f>trueraw!J110*$V111*$T111/72</f>
        <v>-0.56000000000000005</v>
      </c>
      <c r="F111">
        <f>trueraw!K110*$V111*$T111/72</f>
        <v>0.48888888888888893</v>
      </c>
      <c r="G111">
        <f>trueraw!L110*$V111*$T111/72</f>
        <v>-0.96888888888888891</v>
      </c>
      <c r="H111">
        <f>trueraw!M110*$V111*$T111/72</f>
        <v>-0.76444444444444448</v>
      </c>
      <c r="I111">
        <f>trueraw!N110*$V111*$T111/72</f>
        <v>1.8577777777777778</v>
      </c>
      <c r="J111">
        <f>trueraw!O110*$V111*$T111/72</f>
        <v>0.90666666666666673</v>
      </c>
      <c r="K111">
        <f t="shared" si="5"/>
        <v>0.31111111111111101</v>
      </c>
      <c r="L111">
        <f t="shared" si="6"/>
        <v>-0.41777777777777825</v>
      </c>
      <c r="M111">
        <f t="shared" si="7"/>
        <v>1.4577777777777776</v>
      </c>
      <c r="N111">
        <f t="shared" si="8"/>
        <v>0.48888888888888848</v>
      </c>
      <c r="O111">
        <f t="shared" si="9"/>
        <v>0.48888888888888848</v>
      </c>
      <c r="P111" s="1" t="str">
        <f>VLOOKUP($A111, 'auction in'!$A$2:$B$201, 2, FALSE)</f>
        <v>_______</v>
      </c>
      <c r="Q111" s="3">
        <f>VLOOKUP($A111, 'auction in'!$A$2:$C$201, 3, FALSE)</f>
        <v>4.2706593880150265</v>
      </c>
      <c r="R111" t="str">
        <f>trueraw!C110</f>
        <v>PF, C</v>
      </c>
      <c r="S111" t="str">
        <f>trueraw!D110</f>
        <v>TOR</v>
      </c>
      <c r="T111">
        <f>trueraw!E110</f>
        <v>64</v>
      </c>
      <c r="U111">
        <f>trueraw!F110</f>
        <v>18.399999999999999</v>
      </c>
      <c r="V111">
        <v>1</v>
      </c>
      <c r="W111">
        <f>IF(EXACT($P111, W$2), 1, 0)</f>
        <v>1</v>
      </c>
      <c r="X111">
        <f>IF(EXACT($P111, X$2), 1, 0)</f>
        <v>0</v>
      </c>
      <c r="Y111">
        <f>IF(EXACT($P111, Y$2), 1, 0)</f>
        <v>0</v>
      </c>
      <c r="Z111">
        <f>IF(EXACT($P111, Z$2), 1, 0)</f>
        <v>0</v>
      </c>
      <c r="AA111">
        <f>IF(EXACT($P111, AA$2), 1, 0)</f>
        <v>0</v>
      </c>
      <c r="AB111">
        <f>IF(EXACT($P111, AB$2), 1, 0)</f>
        <v>0</v>
      </c>
      <c r="AC111">
        <f>IF(EXACT($P111, AC$2), 1, 0)</f>
        <v>0</v>
      </c>
      <c r="AD111">
        <f>IF(EXACT($P111, AD$2), 1, 0)</f>
        <v>0</v>
      </c>
      <c r="AE111">
        <f>IF(EXACT($P111, AE$2), 1, 0)</f>
        <v>0</v>
      </c>
      <c r="AF111">
        <f>IF(EXACT($P111, AF$2), 1, 0)</f>
        <v>0</v>
      </c>
      <c r="AG111">
        <f>IF(EXACT($P111, AG$2), 1, 0)</f>
        <v>0</v>
      </c>
      <c r="AT111">
        <f>IF(EXACT($P111, W$2), $N111, 0)</f>
        <v>0.48888888888888848</v>
      </c>
      <c r="AU111">
        <f>IF(EXACT($P111, X$2), $N111, 0)</f>
        <v>0</v>
      </c>
      <c r="AV111">
        <f>IF(EXACT($P111, Y$2), $N111, 0)</f>
        <v>0</v>
      </c>
      <c r="AW111">
        <f>IF(EXACT($P111, Z$2), $N111, 0)</f>
        <v>0</v>
      </c>
      <c r="AX111">
        <f>IF(EXACT($P111, AA$2), $N111, 0)</f>
        <v>0</v>
      </c>
      <c r="AY111">
        <f>IF(EXACT($P111, AB$2), $N111, 0)</f>
        <v>0</v>
      </c>
      <c r="AZ111">
        <f>IF(EXACT($P111, AC$2), $N111, 0)</f>
        <v>0</v>
      </c>
      <c r="BA111">
        <f>IF(EXACT($P111, AD$2), $N111, 0)</f>
        <v>0</v>
      </c>
      <c r="BB111">
        <f>IF(EXACT($P111, AE$2), $N111, 0)</f>
        <v>0</v>
      </c>
      <c r="BC111">
        <f>IF(EXACT($P111, AF$2), $N111, 0)</f>
        <v>0</v>
      </c>
      <c r="BD111">
        <f>IF(EXACT($P111, AG$2), $N111, 0)</f>
        <v>0</v>
      </c>
    </row>
    <row r="112" spans="1:56" x14ac:dyDescent="0.35">
      <c r="A112" t="str">
        <f>trueraw!B111</f>
        <v>Nemanja Bjelica</v>
      </c>
      <c r="B112">
        <f>trueraw!G111*$V112*$T112/72</f>
        <v>0.49583333333333335</v>
      </c>
      <c r="C112">
        <f>trueraw!H111*$V112*$T112/72</f>
        <v>0.16527777777777777</v>
      </c>
      <c r="D112">
        <f>trueraw!I111*$V112*$T112/72</f>
        <v>0.15555555555555556</v>
      </c>
      <c r="E112">
        <f>trueraw!J111*$V112*$T112/72</f>
        <v>-0.42777777777777781</v>
      </c>
      <c r="F112">
        <f>trueraw!K111*$V112*$T112/72</f>
        <v>0.29166666666666669</v>
      </c>
      <c r="G112">
        <f>trueraw!L111*$V112*$T112/72</f>
        <v>-2.9166666666666667E-2</v>
      </c>
      <c r="H112">
        <f>trueraw!M111*$V112*$T112/72</f>
        <v>-0.47638888888888886</v>
      </c>
      <c r="I112">
        <f>trueraw!N111*$V112*$T112/72</f>
        <v>-1.9444444444444445E-2</v>
      </c>
      <c r="J112">
        <f>trueraw!O111*$V112*$T112/72</f>
        <v>0.37916666666666665</v>
      </c>
      <c r="K112">
        <f t="shared" si="5"/>
        <v>0.36944444444444446</v>
      </c>
      <c r="L112">
        <f t="shared" si="6"/>
        <v>0.15555555555555561</v>
      </c>
      <c r="M112">
        <f t="shared" si="7"/>
        <v>0.56388888888888888</v>
      </c>
      <c r="N112">
        <f t="shared" si="8"/>
        <v>0.53472222222222232</v>
      </c>
      <c r="O112">
        <f t="shared" si="9"/>
        <v>0.53472222222222232</v>
      </c>
      <c r="P112" s="1" t="str">
        <f>VLOOKUP($A112, 'auction in'!$A$2:$B$201, 2, FALSE)</f>
        <v>_______</v>
      </c>
      <c r="Q112" s="3">
        <f>VLOOKUP($A112, 'auction in'!$A$2:$C$201, 3, FALSE)</f>
        <v>4.5772837056414382</v>
      </c>
      <c r="R112" t="str">
        <f>trueraw!C111</f>
        <v>PF</v>
      </c>
      <c r="S112" t="str">
        <f>trueraw!D111</f>
        <v>SAC</v>
      </c>
      <c r="T112">
        <f>trueraw!E111</f>
        <v>70</v>
      </c>
      <c r="U112">
        <f>trueraw!F111</f>
        <v>24.2</v>
      </c>
      <c r="V112">
        <v>1</v>
      </c>
      <c r="W112">
        <f>IF(EXACT($P112, W$2), 1, 0)</f>
        <v>1</v>
      </c>
      <c r="X112">
        <f>IF(EXACT($P112, X$2), 1, 0)</f>
        <v>0</v>
      </c>
      <c r="Y112">
        <f>IF(EXACT($P112, Y$2), 1, 0)</f>
        <v>0</v>
      </c>
      <c r="Z112">
        <f>IF(EXACT($P112, Z$2), 1, 0)</f>
        <v>0</v>
      </c>
      <c r="AA112">
        <f>IF(EXACT($P112, AA$2), 1, 0)</f>
        <v>0</v>
      </c>
      <c r="AB112">
        <f>IF(EXACT($P112, AB$2), 1, 0)</f>
        <v>0</v>
      </c>
      <c r="AC112">
        <f>IF(EXACT($P112, AC$2), 1, 0)</f>
        <v>0</v>
      </c>
      <c r="AD112">
        <f>IF(EXACT($P112, AD$2), 1, 0)</f>
        <v>0</v>
      </c>
      <c r="AE112">
        <f>IF(EXACT($P112, AE$2), 1, 0)</f>
        <v>0</v>
      </c>
      <c r="AF112">
        <f>IF(EXACT($P112, AF$2), 1, 0)</f>
        <v>0</v>
      </c>
      <c r="AG112">
        <f>IF(EXACT($P112, AG$2), 1, 0)</f>
        <v>0</v>
      </c>
      <c r="AT112">
        <f>IF(EXACT($P112, W$2), $N112, 0)</f>
        <v>0.53472222222222232</v>
      </c>
      <c r="AU112">
        <f>IF(EXACT($P112, X$2), $N112, 0)</f>
        <v>0</v>
      </c>
      <c r="AV112">
        <f>IF(EXACT($P112, Y$2), $N112, 0)</f>
        <v>0</v>
      </c>
      <c r="AW112">
        <f>IF(EXACT($P112, Z$2), $N112, 0)</f>
        <v>0</v>
      </c>
      <c r="AX112">
        <f>IF(EXACT($P112, AA$2), $N112, 0)</f>
        <v>0</v>
      </c>
      <c r="AY112">
        <f>IF(EXACT($P112, AB$2), $N112, 0)</f>
        <v>0</v>
      </c>
      <c r="AZ112">
        <f>IF(EXACT($P112, AC$2), $N112, 0)</f>
        <v>0</v>
      </c>
      <c r="BA112">
        <f>IF(EXACT($P112, AD$2), $N112, 0)</f>
        <v>0</v>
      </c>
      <c r="BB112">
        <f>IF(EXACT($P112, AE$2), $N112, 0)</f>
        <v>0</v>
      </c>
      <c r="BC112">
        <f>IF(EXACT($P112, AF$2), $N112, 0)</f>
        <v>0</v>
      </c>
      <c r="BD112">
        <f>IF(EXACT($P112, AG$2), $N112, 0)</f>
        <v>0</v>
      </c>
    </row>
    <row r="113" spans="1:56" x14ac:dyDescent="0.35">
      <c r="A113" t="str">
        <f>trueraw!B112</f>
        <v>Aaron Gordon</v>
      </c>
      <c r="B113">
        <f>trueraw!G112*$V113*$T113/72</f>
        <v>-0.56666666666666665</v>
      </c>
      <c r="C113">
        <f>trueraw!H112*$V113*$T113/72</f>
        <v>-0.94444444444444442</v>
      </c>
      <c r="D113">
        <f>trueraw!I112*$V113*$T113/72</f>
        <v>-0.11333333333333334</v>
      </c>
      <c r="E113">
        <f>trueraw!J112*$V113*$T113/72</f>
        <v>0.30222222222222223</v>
      </c>
      <c r="F113">
        <f>trueraw!K112*$V113*$T113/72</f>
        <v>1.1994444444444445</v>
      </c>
      <c r="G113">
        <f>trueraw!L112*$V113*$T113/72</f>
        <v>0.68</v>
      </c>
      <c r="H113">
        <f>trueraw!M112*$V113*$T113/72</f>
        <v>-0.18888888888888891</v>
      </c>
      <c r="I113">
        <f>trueraw!N112*$V113*$T113/72</f>
        <v>0.17944444444444443</v>
      </c>
      <c r="J113">
        <f>trueraw!O112*$V113*$T113/72</f>
        <v>-8.5000000000000006E-2</v>
      </c>
      <c r="K113">
        <f t="shared" si="5"/>
        <v>1.4072222222222222</v>
      </c>
      <c r="L113">
        <f t="shared" si="6"/>
        <v>0.54777777777777792</v>
      </c>
      <c r="M113">
        <f t="shared" si="7"/>
        <v>-0.21722222222222215</v>
      </c>
      <c r="N113">
        <f t="shared" si="8"/>
        <v>0.4627777777777779</v>
      </c>
      <c r="O113">
        <f t="shared" si="9"/>
        <v>0.4627777777777779</v>
      </c>
      <c r="P113" s="1" t="str">
        <f>VLOOKUP($A113, 'auction in'!$A$2:$B$201, 2, FALSE)</f>
        <v>_______</v>
      </c>
      <c r="Q113" s="3">
        <f>VLOOKUP($A113, 'auction in'!$A$2:$C$201, 3, FALSE)</f>
        <v>4.0959764434278636</v>
      </c>
      <c r="R113" t="str">
        <f>trueraw!C112</f>
        <v>PF</v>
      </c>
      <c r="S113" t="str">
        <f>trueraw!D112</f>
        <v>ORL</v>
      </c>
      <c r="T113">
        <f>trueraw!E112</f>
        <v>68</v>
      </c>
      <c r="U113">
        <f>trueraw!F112</f>
        <v>32.5</v>
      </c>
      <c r="V113">
        <v>1</v>
      </c>
      <c r="W113">
        <f>IF(EXACT($P113, W$2), 1, 0)</f>
        <v>1</v>
      </c>
      <c r="X113">
        <f>IF(EXACT($P113, X$2), 1, 0)</f>
        <v>0</v>
      </c>
      <c r="Y113">
        <f>IF(EXACT($P113, Y$2), 1, 0)</f>
        <v>0</v>
      </c>
      <c r="Z113">
        <f>IF(EXACT($P113, Z$2), 1, 0)</f>
        <v>0</v>
      </c>
      <c r="AA113">
        <f>IF(EXACT($P113, AA$2), 1, 0)</f>
        <v>0</v>
      </c>
      <c r="AB113">
        <f>IF(EXACT($P113, AB$2), 1, 0)</f>
        <v>0</v>
      </c>
      <c r="AC113">
        <f>IF(EXACT($P113, AC$2), 1, 0)</f>
        <v>0</v>
      </c>
      <c r="AD113">
        <f>IF(EXACT($P113, AD$2), 1, 0)</f>
        <v>0</v>
      </c>
      <c r="AE113">
        <f>IF(EXACT($P113, AE$2), 1, 0)</f>
        <v>0</v>
      </c>
      <c r="AF113">
        <f>IF(EXACT($P113, AF$2), 1, 0)</f>
        <v>0</v>
      </c>
      <c r="AG113">
        <f>IF(EXACT($P113, AG$2), 1, 0)</f>
        <v>0</v>
      </c>
      <c r="AT113">
        <f>IF(EXACT($P113, W$2), $N113, 0)</f>
        <v>0.4627777777777779</v>
      </c>
      <c r="AU113">
        <f>IF(EXACT($P113, X$2), $N113, 0)</f>
        <v>0</v>
      </c>
      <c r="AV113">
        <f>IF(EXACT($P113, Y$2), $N113, 0)</f>
        <v>0</v>
      </c>
      <c r="AW113">
        <f>IF(EXACT($P113, Z$2), $N113, 0)</f>
        <v>0</v>
      </c>
      <c r="AX113">
        <f>IF(EXACT($P113, AA$2), $N113, 0)</f>
        <v>0</v>
      </c>
      <c r="AY113">
        <f>IF(EXACT($P113, AB$2), $N113, 0)</f>
        <v>0</v>
      </c>
      <c r="AZ113">
        <f>IF(EXACT($P113, AC$2), $N113, 0)</f>
        <v>0</v>
      </c>
      <c r="BA113">
        <f>IF(EXACT($P113, AD$2), $N113, 0)</f>
        <v>0</v>
      </c>
      <c r="BB113">
        <f>IF(EXACT($P113, AE$2), $N113, 0)</f>
        <v>0</v>
      </c>
      <c r="BC113">
        <f>IF(EXACT($P113, AF$2), $N113, 0)</f>
        <v>0</v>
      </c>
      <c r="BD113">
        <f>IF(EXACT($P113, AG$2), $N113, 0)</f>
        <v>0</v>
      </c>
    </row>
    <row r="114" spans="1:56" x14ac:dyDescent="0.35">
      <c r="A114" t="str">
        <f>trueraw!B113</f>
        <v>Marc Gasol</v>
      </c>
      <c r="B114">
        <f>trueraw!G113*$V114*$T114/72</f>
        <v>-0.35</v>
      </c>
      <c r="C114">
        <f>trueraw!H113*$V114*$T114/72</f>
        <v>-0.19166666666666668</v>
      </c>
      <c r="D114">
        <f>trueraw!I113*$V114*$T114/72</f>
        <v>-0.18333333333333332</v>
      </c>
      <c r="E114">
        <f>trueraw!J113*$V114*$T114/72</f>
        <v>-0.7</v>
      </c>
      <c r="F114">
        <f>trueraw!K113*$V114*$T114/72</f>
        <v>0.53333333333333333</v>
      </c>
      <c r="G114">
        <f>trueraw!L113*$V114*$T114/72</f>
        <v>0.40833333333333333</v>
      </c>
      <c r="H114">
        <f>trueraw!M113*$V114*$T114/72</f>
        <v>-0.16666666666666666</v>
      </c>
      <c r="I114">
        <f>trueraw!N113*$V114*$T114/72</f>
        <v>0.79166666666666663</v>
      </c>
      <c r="J114">
        <f>trueraw!O113*$V114*$T114/72</f>
        <v>0.21666666666666667</v>
      </c>
      <c r="K114">
        <f t="shared" si="5"/>
        <v>0.55000000000000004</v>
      </c>
      <c r="L114">
        <f t="shared" si="6"/>
        <v>0.14166666666666683</v>
      </c>
      <c r="M114">
        <f t="shared" si="7"/>
        <v>-4.9999999999999822E-2</v>
      </c>
      <c r="N114">
        <f t="shared" si="8"/>
        <v>0.3583333333333335</v>
      </c>
      <c r="O114">
        <f t="shared" si="9"/>
        <v>0.3583333333333335</v>
      </c>
      <c r="P114" s="1" t="str">
        <f>VLOOKUP($A114, 'auction in'!$A$2:$B$201, 2, FALSE)</f>
        <v>_______</v>
      </c>
      <c r="Q114" s="3">
        <f>VLOOKUP($A114, 'auction in'!$A$2:$C$201, 3, FALSE)</f>
        <v>3.3972446650791985</v>
      </c>
      <c r="R114" t="str">
        <f>trueraw!C113</f>
        <v>C</v>
      </c>
      <c r="S114" t="str">
        <f>trueraw!D113</f>
        <v>LAL</v>
      </c>
      <c r="T114">
        <f>trueraw!E113</f>
        <v>60</v>
      </c>
      <c r="U114">
        <f>trueraw!F113</f>
        <v>25.7</v>
      </c>
      <c r="V114">
        <v>1</v>
      </c>
      <c r="W114">
        <f>IF(EXACT($P114, W$2), 1, 0)</f>
        <v>1</v>
      </c>
      <c r="X114">
        <f>IF(EXACT($P114, X$2), 1, 0)</f>
        <v>0</v>
      </c>
      <c r="Y114">
        <f>IF(EXACT($P114, Y$2), 1, 0)</f>
        <v>0</v>
      </c>
      <c r="Z114">
        <f>IF(EXACT($P114, Z$2), 1, 0)</f>
        <v>0</v>
      </c>
      <c r="AA114">
        <f>IF(EXACT($P114, AA$2), 1, 0)</f>
        <v>0</v>
      </c>
      <c r="AB114">
        <f>IF(EXACT($P114, AB$2), 1, 0)</f>
        <v>0</v>
      </c>
      <c r="AC114">
        <f>IF(EXACT($P114, AC$2), 1, 0)</f>
        <v>0</v>
      </c>
      <c r="AD114">
        <f>IF(EXACT($P114, AD$2), 1, 0)</f>
        <v>0</v>
      </c>
      <c r="AE114">
        <f>IF(EXACT($P114, AE$2), 1, 0)</f>
        <v>0</v>
      </c>
      <c r="AF114">
        <f>IF(EXACT($P114, AF$2), 1, 0)</f>
        <v>0</v>
      </c>
      <c r="AG114">
        <f>IF(EXACT($P114, AG$2), 1, 0)</f>
        <v>0</v>
      </c>
      <c r="AT114">
        <f>IF(EXACT($P114, W$2), $N114, 0)</f>
        <v>0.3583333333333335</v>
      </c>
      <c r="AU114">
        <f>IF(EXACT($P114, X$2), $N114, 0)</f>
        <v>0</v>
      </c>
      <c r="AV114">
        <f>IF(EXACT($P114, Y$2), $N114, 0)</f>
        <v>0</v>
      </c>
      <c r="AW114">
        <f>IF(EXACT($P114, Z$2), $N114, 0)</f>
        <v>0</v>
      </c>
      <c r="AX114">
        <f>IF(EXACT($P114, AA$2), $N114, 0)</f>
        <v>0</v>
      </c>
      <c r="AY114">
        <f>IF(EXACT($P114, AB$2), $N114, 0)</f>
        <v>0</v>
      </c>
      <c r="AZ114">
        <f>IF(EXACT($P114, AC$2), $N114, 0)</f>
        <v>0</v>
      </c>
      <c r="BA114">
        <f>IF(EXACT($P114, AD$2), $N114, 0)</f>
        <v>0</v>
      </c>
      <c r="BB114">
        <f>IF(EXACT($P114, AE$2), $N114, 0)</f>
        <v>0</v>
      </c>
      <c r="BC114">
        <f>IF(EXACT($P114, AF$2), $N114, 0)</f>
        <v>0</v>
      </c>
      <c r="BD114">
        <f>IF(EXACT($P114, AG$2), $N114, 0)</f>
        <v>0</v>
      </c>
    </row>
    <row r="115" spans="1:56" x14ac:dyDescent="0.35">
      <c r="A115" t="str">
        <f>trueraw!B114</f>
        <v>Bogdan Bogdanovic</v>
      </c>
      <c r="B115">
        <f>trueraw!G114*$V115*$T115/72</f>
        <v>-0.2583333333333333</v>
      </c>
      <c r="C115">
        <f>trueraw!H114*$V115*$T115/72</f>
        <v>4.3055555555555555E-2</v>
      </c>
      <c r="D115">
        <f>trueraw!I114*$V115*$T115/72</f>
        <v>1.0505555555555555</v>
      </c>
      <c r="E115">
        <f>trueraw!J114*$V115*$T115/72</f>
        <v>0.18083333333333332</v>
      </c>
      <c r="F115">
        <f>trueraw!K114*$V115*$T115/72</f>
        <v>-0.53388888888888886</v>
      </c>
      <c r="G115">
        <f>trueraw!L114*$V115*$T115/72</f>
        <v>0.36166666666666664</v>
      </c>
      <c r="H115">
        <f>trueraw!M114*$V115*$T115/72</f>
        <v>0.31861111111111112</v>
      </c>
      <c r="I115">
        <f>trueraw!N114*$V115*$T115/72</f>
        <v>-0.71472222222222226</v>
      </c>
      <c r="J115">
        <f>trueraw!O114*$V115*$T115/72</f>
        <v>-7.7499999999999999E-2</v>
      </c>
      <c r="K115">
        <f t="shared" si="5"/>
        <v>0.32722222222222219</v>
      </c>
      <c r="L115">
        <f t="shared" si="6"/>
        <v>0.44777777777777783</v>
      </c>
      <c r="M115">
        <f t="shared" si="7"/>
        <v>8.6111111111111804E-3</v>
      </c>
      <c r="N115">
        <f t="shared" si="8"/>
        <v>0.37027777777777782</v>
      </c>
      <c r="O115">
        <f t="shared" si="9"/>
        <v>0.37027777777777782</v>
      </c>
      <c r="P115" s="1" t="str">
        <f>VLOOKUP($A115, 'auction in'!$A$2:$B$201, 2, FALSE)</f>
        <v>_______</v>
      </c>
      <c r="Q115" s="3">
        <f>VLOOKUP($A115, 'auction in'!$A$2:$C$201, 3, FALSE)</f>
        <v>3.4771528205818374</v>
      </c>
      <c r="R115" t="str">
        <f>trueraw!C114</f>
        <v>SG, SF</v>
      </c>
      <c r="S115" t="str">
        <f>trueraw!D114</f>
        <v>ATL</v>
      </c>
      <c r="T115">
        <f>trueraw!E114</f>
        <v>62</v>
      </c>
      <c r="U115">
        <f>trueraw!F114</f>
        <v>29.8</v>
      </c>
      <c r="V115">
        <v>1</v>
      </c>
      <c r="W115">
        <f>IF(EXACT($P115, W$2), 1, 0)</f>
        <v>1</v>
      </c>
      <c r="X115">
        <f>IF(EXACT($P115, X$2), 1, 0)</f>
        <v>0</v>
      </c>
      <c r="Y115">
        <f>IF(EXACT($P115, Y$2), 1, 0)</f>
        <v>0</v>
      </c>
      <c r="Z115">
        <f>IF(EXACT($P115, Z$2), 1, 0)</f>
        <v>0</v>
      </c>
      <c r="AA115">
        <f>IF(EXACT($P115, AA$2), 1, 0)</f>
        <v>0</v>
      </c>
      <c r="AB115">
        <f>IF(EXACT($P115, AB$2), 1, 0)</f>
        <v>0</v>
      </c>
      <c r="AC115">
        <f>IF(EXACT($P115, AC$2), 1, 0)</f>
        <v>0</v>
      </c>
      <c r="AD115">
        <f>IF(EXACT($P115, AD$2), 1, 0)</f>
        <v>0</v>
      </c>
      <c r="AE115">
        <f>IF(EXACT($P115, AE$2), 1, 0)</f>
        <v>0</v>
      </c>
      <c r="AF115">
        <f>IF(EXACT($P115, AF$2), 1, 0)</f>
        <v>0</v>
      </c>
      <c r="AG115">
        <f>IF(EXACT($P115, AG$2), 1, 0)</f>
        <v>0</v>
      </c>
      <c r="AT115">
        <f>IF(EXACT($P115, W$2), $N115, 0)</f>
        <v>0.37027777777777782</v>
      </c>
      <c r="AU115">
        <f>IF(EXACT($P115, X$2), $N115, 0)</f>
        <v>0</v>
      </c>
      <c r="AV115">
        <f>IF(EXACT($P115, Y$2), $N115, 0)</f>
        <v>0</v>
      </c>
      <c r="AW115">
        <f>IF(EXACT($P115, Z$2), $N115, 0)</f>
        <v>0</v>
      </c>
      <c r="AX115">
        <f>IF(EXACT($P115, AA$2), $N115, 0)</f>
        <v>0</v>
      </c>
      <c r="AY115">
        <f>IF(EXACT($P115, AB$2), $N115, 0)</f>
        <v>0</v>
      </c>
      <c r="AZ115">
        <f>IF(EXACT($P115, AC$2), $N115, 0)</f>
        <v>0</v>
      </c>
      <c r="BA115">
        <f>IF(EXACT($P115, AD$2), $N115, 0)</f>
        <v>0</v>
      </c>
      <c r="BB115">
        <f>IF(EXACT($P115, AE$2), $N115, 0)</f>
        <v>0</v>
      </c>
      <c r="BC115">
        <f>IF(EXACT($P115, AF$2), $N115, 0)</f>
        <v>0</v>
      </c>
      <c r="BD115">
        <f>IF(EXACT($P115, AG$2), $N115, 0)</f>
        <v>0</v>
      </c>
    </row>
    <row r="116" spans="1:56" x14ac:dyDescent="0.35">
      <c r="A116" t="str">
        <f>trueraw!B115</f>
        <v>Alec Burks</v>
      </c>
      <c r="B116">
        <f>trueraw!G115*$V116*$T116/72</f>
        <v>-1.0333333333333334</v>
      </c>
      <c r="C116">
        <f>trueraw!H115*$V116*$T116/72</f>
        <v>1.2749999999999999</v>
      </c>
      <c r="D116">
        <f>trueraw!I115*$V116*$T116/72</f>
        <v>0.16666666666666666</v>
      </c>
      <c r="E116">
        <f>trueraw!J115*$V116*$T116/72</f>
        <v>6.6666666666666666E-2</v>
      </c>
      <c r="F116">
        <f>trueraw!K115*$V116*$T116/72</f>
        <v>-4.1666666666666664E-2</v>
      </c>
      <c r="G116">
        <f>trueraw!L115*$V116*$T116/72</f>
        <v>0.26666666666666666</v>
      </c>
      <c r="H116">
        <f>trueraw!M115*$V116*$T116/72</f>
        <v>0.16666666666666666</v>
      </c>
      <c r="I116">
        <f>trueraw!N115*$V116*$T116/72</f>
        <v>-0.48333333333333328</v>
      </c>
      <c r="J116">
        <f>trueraw!O115*$V116*$T116/72</f>
        <v>-3.3333333333333333E-2</v>
      </c>
      <c r="K116">
        <f t="shared" si="5"/>
        <v>-0.92500000000000004</v>
      </c>
      <c r="L116">
        <f t="shared" si="6"/>
        <v>0.38333333333333308</v>
      </c>
      <c r="M116">
        <f t="shared" si="7"/>
        <v>8.3333333333333093E-2</v>
      </c>
      <c r="N116">
        <f t="shared" si="8"/>
        <v>0.34999999999999976</v>
      </c>
      <c r="O116">
        <f t="shared" si="9"/>
        <v>0.34999999999999976</v>
      </c>
      <c r="P116" s="1" t="str">
        <f>VLOOKUP($A116, 'auction in'!$A$2:$B$201, 2, FALSE)</f>
        <v>_______</v>
      </c>
      <c r="Q116" s="3">
        <f>VLOOKUP($A116, 'auction in'!$A$2:$C$201, 3, FALSE)</f>
        <v>3.3414947891471209</v>
      </c>
      <c r="R116" t="str">
        <f>trueraw!C115</f>
        <v>SG</v>
      </c>
      <c r="S116" t="str">
        <f>trueraw!D115</f>
        <v>NYK</v>
      </c>
      <c r="T116">
        <f>trueraw!E115</f>
        <v>60</v>
      </c>
      <c r="U116">
        <f>trueraw!F115</f>
        <v>28.7</v>
      </c>
      <c r="V116">
        <v>1</v>
      </c>
      <c r="W116">
        <f>IF(EXACT($P116, W$2), 1, 0)</f>
        <v>1</v>
      </c>
      <c r="X116">
        <f>IF(EXACT($P116, X$2), 1, 0)</f>
        <v>0</v>
      </c>
      <c r="Y116">
        <f>IF(EXACT($P116, Y$2), 1, 0)</f>
        <v>0</v>
      </c>
      <c r="Z116">
        <f>IF(EXACT($P116, Z$2), 1, 0)</f>
        <v>0</v>
      </c>
      <c r="AA116">
        <f>IF(EXACT($P116, AA$2), 1, 0)</f>
        <v>0</v>
      </c>
      <c r="AB116">
        <f>IF(EXACT($P116, AB$2), 1, 0)</f>
        <v>0</v>
      </c>
      <c r="AC116">
        <f>IF(EXACT($P116, AC$2), 1, 0)</f>
        <v>0</v>
      </c>
      <c r="AD116">
        <f>IF(EXACT($P116, AD$2), 1, 0)</f>
        <v>0</v>
      </c>
      <c r="AE116">
        <f>IF(EXACT($P116, AE$2), 1, 0)</f>
        <v>0</v>
      </c>
      <c r="AF116">
        <f>IF(EXACT($P116, AF$2), 1, 0)</f>
        <v>0</v>
      </c>
      <c r="AG116">
        <f>IF(EXACT($P116, AG$2), 1, 0)</f>
        <v>0</v>
      </c>
      <c r="AT116">
        <f>IF(EXACT($P116, W$2), $N116, 0)</f>
        <v>0.34999999999999976</v>
      </c>
      <c r="AU116">
        <f>IF(EXACT($P116, X$2), $N116, 0)</f>
        <v>0</v>
      </c>
      <c r="AV116">
        <f>IF(EXACT($P116, Y$2), $N116, 0)</f>
        <v>0</v>
      </c>
      <c r="AW116">
        <f>IF(EXACT($P116, Z$2), $N116, 0)</f>
        <v>0</v>
      </c>
      <c r="AX116">
        <f>IF(EXACT($P116, AA$2), $N116, 0)</f>
        <v>0</v>
      </c>
      <c r="AY116">
        <f>IF(EXACT($P116, AB$2), $N116, 0)</f>
        <v>0</v>
      </c>
      <c r="AZ116">
        <f>IF(EXACT($P116, AC$2), $N116, 0)</f>
        <v>0</v>
      </c>
      <c r="BA116">
        <f>IF(EXACT($P116, AD$2), $N116, 0)</f>
        <v>0</v>
      </c>
      <c r="BB116">
        <f>IF(EXACT($P116, AE$2), $N116, 0)</f>
        <v>0</v>
      </c>
      <c r="BC116">
        <f>IF(EXACT($P116, AF$2), $N116, 0)</f>
        <v>0</v>
      </c>
      <c r="BD116">
        <f>IF(EXACT($P116, AG$2), $N116, 0)</f>
        <v>0</v>
      </c>
    </row>
    <row r="117" spans="1:56" x14ac:dyDescent="0.35">
      <c r="A117" t="str">
        <f>trueraw!B116</f>
        <v>JaVale McGee</v>
      </c>
      <c r="B117">
        <f>trueraw!G116*$V117*$T117/72</f>
        <v>2.04</v>
      </c>
      <c r="C117">
        <f>trueraw!H116*$V117*$T117/72</f>
        <v>-0.56666666666666665</v>
      </c>
      <c r="D117">
        <f>trueraw!I116*$V117*$T117/72</f>
        <v>-1.6527777777777777</v>
      </c>
      <c r="E117">
        <f>trueraw!J116*$V117*$T117/72</f>
        <v>-0.91611111111111099</v>
      </c>
      <c r="F117">
        <f>trueraw!K116*$V117*$T117/72</f>
        <v>0.48166666666666669</v>
      </c>
      <c r="G117">
        <f>trueraw!L116*$V117*$T117/72</f>
        <v>-1.0483333333333333</v>
      </c>
      <c r="H117">
        <f>trueraw!M116*$V117*$T117/72</f>
        <v>-0.87833333333333341</v>
      </c>
      <c r="I117">
        <f>trueraw!N116*$V117*$T117/72</f>
        <v>2.1155555555555559</v>
      </c>
      <c r="J117">
        <f>trueraw!O116*$V117*$T117/72</f>
        <v>0.8027777777777777</v>
      </c>
      <c r="K117">
        <f t="shared" si="5"/>
        <v>0.94444444444444509</v>
      </c>
      <c r="L117">
        <f t="shared" si="6"/>
        <v>-0.42499999999999982</v>
      </c>
      <c r="M117">
        <f t="shared" si="7"/>
        <v>1.4261111111111113</v>
      </c>
      <c r="N117">
        <f t="shared" si="8"/>
        <v>0.37777777777777788</v>
      </c>
      <c r="O117">
        <f t="shared" si="9"/>
        <v>0.37777777777777788</v>
      </c>
      <c r="P117" s="1" t="str">
        <f>VLOOKUP($A117, 'auction in'!$A$2:$B$201, 2, FALSE)</f>
        <v>_______</v>
      </c>
      <c r="Q117" s="3">
        <f>VLOOKUP($A117, 'auction in'!$A$2:$C$201, 3, FALSE)</f>
        <v>3.5273277089207045</v>
      </c>
      <c r="R117" t="str">
        <f>trueraw!C116</f>
        <v>C</v>
      </c>
      <c r="S117" t="str">
        <f>trueraw!D116</f>
        <v>CLE</v>
      </c>
      <c r="T117">
        <f>trueraw!E116</f>
        <v>68</v>
      </c>
      <c r="U117">
        <f>trueraw!F116</f>
        <v>17.2</v>
      </c>
      <c r="V117">
        <v>1</v>
      </c>
      <c r="W117">
        <f>IF(EXACT($P117, W$2), 1, 0)</f>
        <v>1</v>
      </c>
      <c r="X117">
        <f>IF(EXACT($P117, X$2), 1, 0)</f>
        <v>0</v>
      </c>
      <c r="Y117">
        <f>IF(EXACT($P117, Y$2), 1, 0)</f>
        <v>0</v>
      </c>
      <c r="Z117">
        <f>IF(EXACT($P117, Z$2), 1, 0)</f>
        <v>0</v>
      </c>
      <c r="AA117">
        <f>IF(EXACT($P117, AA$2), 1, 0)</f>
        <v>0</v>
      </c>
      <c r="AB117">
        <f>IF(EXACT($P117, AB$2), 1, 0)</f>
        <v>0</v>
      </c>
      <c r="AC117">
        <f>IF(EXACT($P117, AC$2), 1, 0)</f>
        <v>0</v>
      </c>
      <c r="AD117">
        <f>IF(EXACT($P117, AD$2), 1, 0)</f>
        <v>0</v>
      </c>
      <c r="AE117">
        <f>IF(EXACT($P117, AE$2), 1, 0)</f>
        <v>0</v>
      </c>
      <c r="AF117">
        <f>IF(EXACT($P117, AF$2), 1, 0)</f>
        <v>0</v>
      </c>
      <c r="AG117">
        <f>IF(EXACT($P117, AG$2), 1, 0)</f>
        <v>0</v>
      </c>
      <c r="AT117">
        <f>IF(EXACT($P117, W$2), $N117, 0)</f>
        <v>0.37777777777777788</v>
      </c>
      <c r="AU117">
        <f>IF(EXACT($P117, X$2), $N117, 0)</f>
        <v>0</v>
      </c>
      <c r="AV117">
        <f>IF(EXACT($P117, Y$2), $N117, 0)</f>
        <v>0</v>
      </c>
      <c r="AW117">
        <f>IF(EXACT($P117, Z$2), $N117, 0)</f>
        <v>0</v>
      </c>
      <c r="AX117">
        <f>IF(EXACT($P117, AA$2), $N117, 0)</f>
        <v>0</v>
      </c>
      <c r="AY117">
        <f>IF(EXACT($P117, AB$2), $N117, 0)</f>
        <v>0</v>
      </c>
      <c r="AZ117">
        <f>IF(EXACT($P117, AC$2), $N117, 0)</f>
        <v>0</v>
      </c>
      <c r="BA117">
        <f>IF(EXACT($P117, AD$2), $N117, 0)</f>
        <v>0</v>
      </c>
      <c r="BB117">
        <f>IF(EXACT($P117, AE$2), $N117, 0)</f>
        <v>0</v>
      </c>
      <c r="BC117">
        <f>IF(EXACT($P117, AF$2), $N117, 0)</f>
        <v>0</v>
      </c>
      <c r="BD117">
        <f>IF(EXACT($P117, AG$2), $N117, 0)</f>
        <v>0</v>
      </c>
    </row>
    <row r="118" spans="1:56" x14ac:dyDescent="0.35">
      <c r="A118" t="str">
        <f>trueraw!B117</f>
        <v>Patrick Beverley</v>
      </c>
      <c r="B118">
        <f>trueraw!G117*$V118*$T118/72</f>
        <v>-0.34166666666666662</v>
      </c>
      <c r="C118">
        <f>trueraw!H117*$V118*$T118/72</f>
        <v>-0.38333333333333336</v>
      </c>
      <c r="D118">
        <f>trueraw!I117*$V118*$T118/72</f>
        <v>0.14166666666666669</v>
      </c>
      <c r="E118">
        <f>trueraw!J117*$V118*$T118/72</f>
        <v>-0.60833333333333328</v>
      </c>
      <c r="F118">
        <f>trueraw!K117*$V118*$T118/72</f>
        <v>0.22500000000000003</v>
      </c>
      <c r="G118">
        <f>trueraw!L117*$V118*$T118/72</f>
        <v>0.59166666666666656</v>
      </c>
      <c r="H118">
        <f>trueraw!M117*$V118*$T118/72</f>
        <v>0.5083333333333333</v>
      </c>
      <c r="I118">
        <f>trueraw!N117*$V118*$T118/72</f>
        <v>-1.6666666666666666E-2</v>
      </c>
      <c r="J118">
        <f>trueraw!O117*$V118*$T118/72</f>
        <v>0.18333333333333332</v>
      </c>
      <c r="K118">
        <f t="shared" si="5"/>
        <v>0.68333333333333335</v>
      </c>
      <c r="L118">
        <f t="shared" si="6"/>
        <v>0.11666666666666686</v>
      </c>
      <c r="M118">
        <f t="shared" si="7"/>
        <v>-0.29166666666666641</v>
      </c>
      <c r="N118">
        <f t="shared" si="8"/>
        <v>0.30000000000000016</v>
      </c>
      <c r="O118">
        <f t="shared" si="9"/>
        <v>0.30000000000000016</v>
      </c>
      <c r="P118" s="1" t="str">
        <f>VLOOKUP($A118, 'auction in'!$A$2:$B$201, 2, FALSE)</f>
        <v>_______</v>
      </c>
      <c r="Q118" s="3">
        <f>VLOOKUP($A118, 'auction in'!$A$2:$C$201, 3, FALSE)</f>
        <v>3.0069955335546776</v>
      </c>
      <c r="R118" t="str">
        <f>trueraw!C117</f>
        <v>PG</v>
      </c>
      <c r="S118" t="str">
        <f>trueraw!D117</f>
        <v>LAC</v>
      </c>
      <c r="T118">
        <f>trueraw!E117</f>
        <v>60</v>
      </c>
      <c r="U118">
        <f>trueraw!F117</f>
        <v>26.9</v>
      </c>
      <c r="V118">
        <v>1</v>
      </c>
      <c r="W118">
        <f>IF(EXACT($P118, W$2), 1, 0)</f>
        <v>1</v>
      </c>
      <c r="X118">
        <f>IF(EXACT($P118, X$2), 1, 0)</f>
        <v>0</v>
      </c>
      <c r="Y118">
        <f>IF(EXACT($P118, Y$2), 1, 0)</f>
        <v>0</v>
      </c>
      <c r="Z118">
        <f>IF(EXACT($P118, Z$2), 1, 0)</f>
        <v>0</v>
      </c>
      <c r="AA118">
        <f>IF(EXACT($P118, AA$2), 1, 0)</f>
        <v>0</v>
      </c>
      <c r="AB118">
        <f>IF(EXACT($P118, AB$2), 1, 0)</f>
        <v>0</v>
      </c>
      <c r="AC118">
        <f>IF(EXACT($P118, AC$2), 1, 0)</f>
        <v>0</v>
      </c>
      <c r="AD118">
        <f>IF(EXACT($P118, AD$2), 1, 0)</f>
        <v>0</v>
      </c>
      <c r="AE118">
        <f>IF(EXACT($P118, AE$2), 1, 0)</f>
        <v>0</v>
      </c>
      <c r="AF118">
        <f>IF(EXACT($P118, AF$2), 1, 0)</f>
        <v>0</v>
      </c>
      <c r="AG118">
        <f>IF(EXACT($P118, AG$2), 1, 0)</f>
        <v>0</v>
      </c>
      <c r="AT118">
        <f>IF(EXACT($P118, W$2), $N118, 0)</f>
        <v>0.30000000000000016</v>
      </c>
      <c r="AU118">
        <f>IF(EXACT($P118, X$2), $N118, 0)</f>
        <v>0</v>
      </c>
      <c r="AV118">
        <f>IF(EXACT($P118, Y$2), $N118, 0)</f>
        <v>0</v>
      </c>
      <c r="AW118">
        <f>IF(EXACT($P118, Z$2), $N118, 0)</f>
        <v>0</v>
      </c>
      <c r="AX118">
        <f>IF(EXACT($P118, AA$2), $N118, 0)</f>
        <v>0</v>
      </c>
      <c r="AY118">
        <f>IF(EXACT($P118, AB$2), $N118, 0)</f>
        <v>0</v>
      </c>
      <c r="AZ118">
        <f>IF(EXACT($P118, AC$2), $N118, 0)</f>
        <v>0</v>
      </c>
      <c r="BA118">
        <f>IF(EXACT($P118, AD$2), $N118, 0)</f>
        <v>0</v>
      </c>
      <c r="BB118">
        <f>IF(EXACT($P118, AE$2), $N118, 0)</f>
        <v>0</v>
      </c>
      <c r="BC118">
        <f>IF(EXACT($P118, AF$2), $N118, 0)</f>
        <v>0</v>
      </c>
      <c r="BD118">
        <f>IF(EXACT($P118, AG$2), $N118, 0)</f>
        <v>0</v>
      </c>
    </row>
    <row r="119" spans="1:56" x14ac:dyDescent="0.35">
      <c r="A119" t="str">
        <f>trueraw!B118</f>
        <v>Larry Nance Jr.</v>
      </c>
      <c r="B119">
        <f>trueraw!G118*$V119*$T119/72</f>
        <v>1.0033333333333334</v>
      </c>
      <c r="C119">
        <f>trueraw!H118*$V119*$T119/72</f>
        <v>-0.35777777777777781</v>
      </c>
      <c r="D119">
        <f>trueraw!I118*$V119*$T119/72</f>
        <v>-0.4588888888888889</v>
      </c>
      <c r="E119">
        <f>trueraw!J118*$V119*$T119/72</f>
        <v>-0.38111111111111107</v>
      </c>
      <c r="F119">
        <f>trueraw!K118*$V119*$T119/72</f>
        <v>0.14000000000000001</v>
      </c>
      <c r="G119">
        <f>trueraw!L118*$V119*$T119/72</f>
        <v>-0.1711111111111111</v>
      </c>
      <c r="H119">
        <f>trueraw!M118*$V119*$T119/72</f>
        <v>0.38111111111111107</v>
      </c>
      <c r="I119">
        <f>trueraw!N118*$V119*$T119/72</f>
        <v>-0.14777777777777779</v>
      </c>
      <c r="J119">
        <f>trueraw!O118*$V119*$T119/72</f>
        <v>0.28000000000000003</v>
      </c>
      <c r="K119">
        <f t="shared" si="5"/>
        <v>0.64555555555555566</v>
      </c>
      <c r="L119">
        <f t="shared" si="6"/>
        <v>7.7777777777778834E-3</v>
      </c>
      <c r="M119">
        <f t="shared" si="7"/>
        <v>0.45888888888888901</v>
      </c>
      <c r="N119">
        <f t="shared" si="8"/>
        <v>0.28777777777777791</v>
      </c>
      <c r="O119">
        <f t="shared" si="9"/>
        <v>0.28777777777777791</v>
      </c>
      <c r="P119" s="1" t="str">
        <f>VLOOKUP($A119, 'auction in'!$A$2:$B$201, 2, FALSE)</f>
        <v>_______</v>
      </c>
      <c r="Q119" s="3">
        <f>VLOOKUP($A119, 'auction in'!$A$2:$C$201, 3, FALSE)</f>
        <v>2.9252290488543018</v>
      </c>
      <c r="R119" t="str">
        <f>trueraw!C118</f>
        <v xml:space="preserve"> PF, C</v>
      </c>
      <c r="S119" t="str">
        <f>trueraw!D118</f>
        <v>CLE</v>
      </c>
      <c r="T119">
        <f>trueraw!E118</f>
        <v>56</v>
      </c>
      <c r="U119">
        <f>trueraw!F118</f>
        <v>25.8</v>
      </c>
      <c r="V119">
        <v>1</v>
      </c>
      <c r="W119">
        <f>IF(EXACT($P119, W$2), 1, 0)</f>
        <v>1</v>
      </c>
      <c r="X119">
        <f>IF(EXACT($P119, X$2), 1, 0)</f>
        <v>0</v>
      </c>
      <c r="Y119">
        <f>IF(EXACT($P119, Y$2), 1, 0)</f>
        <v>0</v>
      </c>
      <c r="Z119">
        <f>IF(EXACT($P119, Z$2), 1, 0)</f>
        <v>0</v>
      </c>
      <c r="AA119">
        <f>IF(EXACT($P119, AA$2), 1, 0)</f>
        <v>0</v>
      </c>
      <c r="AB119">
        <f>IF(EXACT($P119, AB$2), 1, 0)</f>
        <v>0</v>
      </c>
      <c r="AC119">
        <f>IF(EXACT($P119, AC$2), 1, 0)</f>
        <v>0</v>
      </c>
      <c r="AD119">
        <f>IF(EXACT($P119, AD$2), 1, 0)</f>
        <v>0</v>
      </c>
      <c r="AE119">
        <f>IF(EXACT($P119, AE$2), 1, 0)</f>
        <v>0</v>
      </c>
      <c r="AF119">
        <f>IF(EXACT($P119, AF$2), 1, 0)</f>
        <v>0</v>
      </c>
      <c r="AG119">
        <f>IF(EXACT($P119, AG$2), 1, 0)</f>
        <v>0</v>
      </c>
      <c r="AT119">
        <f>IF(EXACT($P119, W$2), $N119, 0)</f>
        <v>0.28777777777777791</v>
      </c>
      <c r="AU119">
        <f>IF(EXACT($P119, X$2), $N119, 0)</f>
        <v>0</v>
      </c>
      <c r="AV119">
        <f>IF(EXACT($P119, Y$2), $N119, 0)</f>
        <v>0</v>
      </c>
      <c r="AW119">
        <f>IF(EXACT($P119, Z$2), $N119, 0)</f>
        <v>0</v>
      </c>
      <c r="AX119">
        <f>IF(EXACT($P119, AA$2), $N119, 0)</f>
        <v>0</v>
      </c>
      <c r="AY119">
        <f>IF(EXACT($P119, AB$2), $N119, 0)</f>
        <v>0</v>
      </c>
      <c r="AZ119">
        <f>IF(EXACT($P119, AC$2), $N119, 0)</f>
        <v>0</v>
      </c>
      <c r="BA119">
        <f>IF(EXACT($P119, AD$2), $N119, 0)</f>
        <v>0</v>
      </c>
      <c r="BB119">
        <f>IF(EXACT($P119, AE$2), $N119, 0)</f>
        <v>0</v>
      </c>
      <c r="BC119">
        <f>IF(EXACT($P119, AF$2), $N119, 0)</f>
        <v>0</v>
      </c>
      <c r="BD119">
        <f>IF(EXACT($P119, AG$2), $N119, 0)</f>
        <v>0</v>
      </c>
    </row>
    <row r="120" spans="1:56" x14ac:dyDescent="0.35">
      <c r="A120" t="str">
        <f>trueraw!B119</f>
        <v>Paul Millsap</v>
      </c>
      <c r="B120">
        <f>trueraw!G119*$V120*$T120/72</f>
        <v>0.34166666666666662</v>
      </c>
      <c r="C120">
        <f>trueraw!H119*$V120*$T120/72</f>
        <v>0.39166666666666666</v>
      </c>
      <c r="D120">
        <f>trueraw!I119*$V120*$T120/72</f>
        <v>-0.41666666666666669</v>
      </c>
      <c r="E120">
        <f>trueraw!J119*$V120*$T120/72</f>
        <v>-0.20833333333333334</v>
      </c>
      <c r="F120">
        <f>trueraw!K119*$V120*$T120/72</f>
        <v>0.29166666666666669</v>
      </c>
      <c r="G120">
        <f>trueraw!L119*$V120*$T120/72</f>
        <v>-0.43333333333333335</v>
      </c>
      <c r="H120">
        <f>trueraw!M119*$V120*$T120/72</f>
        <v>-1.6666666666666666E-2</v>
      </c>
      <c r="I120">
        <f>trueraw!N119*$V120*$T120/72</f>
        <v>0.125</v>
      </c>
      <c r="J120">
        <f>trueraw!O119*$V120*$T120/72</f>
        <v>0.16666666666666666</v>
      </c>
      <c r="K120">
        <f t="shared" si="5"/>
        <v>-0.15000000000000008</v>
      </c>
      <c r="L120">
        <f t="shared" si="6"/>
        <v>7.49999999999999E-2</v>
      </c>
      <c r="M120">
        <f t="shared" si="7"/>
        <v>0.67499999999999993</v>
      </c>
      <c r="N120">
        <f t="shared" si="8"/>
        <v>0.24166666666666656</v>
      </c>
      <c r="O120">
        <f t="shared" si="9"/>
        <v>0.24166666666666656</v>
      </c>
      <c r="P120" s="1" t="str">
        <f>VLOOKUP($A120, 'auction in'!$A$2:$B$201, 2, FALSE)</f>
        <v>_______</v>
      </c>
      <c r="Q120" s="3">
        <f>VLOOKUP($A120, 'auction in'!$A$2:$C$201, 3, FALSE)</f>
        <v>2.6167464020301554</v>
      </c>
      <c r="R120" t="str">
        <f>trueraw!C119</f>
        <v>PF, C</v>
      </c>
      <c r="S120" t="str">
        <f>trueraw!D119</f>
        <v>DEN</v>
      </c>
      <c r="T120">
        <f>trueraw!E119</f>
        <v>60</v>
      </c>
      <c r="U120">
        <f>trueraw!F119</f>
        <v>24.1</v>
      </c>
      <c r="V120">
        <v>1</v>
      </c>
      <c r="W120">
        <f>IF(EXACT($P120, W$2), 1, 0)</f>
        <v>1</v>
      </c>
      <c r="X120">
        <f>IF(EXACT($P120, X$2), 1, 0)</f>
        <v>0</v>
      </c>
      <c r="Y120">
        <f>IF(EXACT($P120, Y$2), 1, 0)</f>
        <v>0</v>
      </c>
      <c r="Z120">
        <f>IF(EXACT($P120, Z$2), 1, 0)</f>
        <v>0</v>
      </c>
      <c r="AA120">
        <f>IF(EXACT($P120, AA$2), 1, 0)</f>
        <v>0</v>
      </c>
      <c r="AB120">
        <f>IF(EXACT($P120, AB$2), 1, 0)</f>
        <v>0</v>
      </c>
      <c r="AC120">
        <f>IF(EXACT($P120, AC$2), 1, 0)</f>
        <v>0</v>
      </c>
      <c r="AD120">
        <f>IF(EXACT($P120, AD$2), 1, 0)</f>
        <v>0</v>
      </c>
      <c r="AE120">
        <f>IF(EXACT($P120, AE$2), 1, 0)</f>
        <v>0</v>
      </c>
      <c r="AF120">
        <f>IF(EXACT($P120, AF$2), 1, 0)</f>
        <v>0</v>
      </c>
      <c r="AG120">
        <f>IF(EXACT($P120, AG$2), 1, 0)</f>
        <v>0</v>
      </c>
      <c r="AT120">
        <f>IF(EXACT($P120, W$2), $N120, 0)</f>
        <v>0.24166666666666656</v>
      </c>
      <c r="AU120">
        <f>IF(EXACT($P120, X$2), $N120, 0)</f>
        <v>0</v>
      </c>
      <c r="AV120">
        <f>IF(EXACT($P120, Y$2), $N120, 0)</f>
        <v>0</v>
      </c>
      <c r="AW120">
        <f>IF(EXACT($P120, Z$2), $N120, 0)</f>
        <v>0</v>
      </c>
      <c r="AX120">
        <f>IF(EXACT($P120, AA$2), $N120, 0)</f>
        <v>0</v>
      </c>
      <c r="AY120">
        <f>IF(EXACT($P120, AB$2), $N120, 0)</f>
        <v>0</v>
      </c>
      <c r="AZ120">
        <f>IF(EXACT($P120, AC$2), $N120, 0)</f>
        <v>0</v>
      </c>
      <c r="BA120">
        <f>IF(EXACT($P120, AD$2), $N120, 0)</f>
        <v>0</v>
      </c>
      <c r="BB120">
        <f>IF(EXACT($P120, AE$2), $N120, 0)</f>
        <v>0</v>
      </c>
      <c r="BC120">
        <f>IF(EXACT($P120, AF$2), $N120, 0)</f>
        <v>0</v>
      </c>
      <c r="BD120">
        <f>IF(EXACT($P120, AG$2), $N120, 0)</f>
        <v>0</v>
      </c>
    </row>
    <row r="121" spans="1:56" x14ac:dyDescent="0.35">
      <c r="A121" t="str">
        <f>trueraw!B120</f>
        <v>PJ Washington</v>
      </c>
      <c r="B121">
        <f>trueraw!G120*$V121*$T121/72</f>
        <v>8.7499999999999994E-2</v>
      </c>
      <c r="C121">
        <f>trueraw!H120*$V121*$T121/72</f>
        <v>-1.1666666666666667</v>
      </c>
      <c r="D121">
        <f>trueraw!I120*$V121*$T121/72</f>
        <v>0.28194444444444439</v>
      </c>
      <c r="E121">
        <f>trueraw!J120*$V121*$T121/72</f>
        <v>0.23333333333333334</v>
      </c>
      <c r="F121">
        <f>trueraw!K120*$V121*$T121/72</f>
        <v>0.42777777777777781</v>
      </c>
      <c r="G121">
        <f>trueraw!L120*$V121*$T121/72</f>
        <v>-0.10694444444444445</v>
      </c>
      <c r="H121">
        <f>trueraw!M120*$V121*$T121/72</f>
        <v>0.14583333333333334</v>
      </c>
      <c r="I121">
        <f>trueraw!N120*$V121*$T121/72</f>
        <v>0.77777777777777779</v>
      </c>
      <c r="J121">
        <f>trueraw!O120*$V121*$T121/72</f>
        <v>-0.41805555555555551</v>
      </c>
      <c r="K121">
        <f t="shared" si="5"/>
        <v>1.4291666666666667</v>
      </c>
      <c r="L121">
        <f t="shared" si="6"/>
        <v>0.68055555555555536</v>
      </c>
      <c r="M121">
        <f t="shared" si="7"/>
        <v>0.36944444444444435</v>
      </c>
      <c r="N121">
        <f t="shared" si="8"/>
        <v>0.26249999999999984</v>
      </c>
      <c r="O121">
        <f t="shared" si="9"/>
        <v>0.26249999999999984</v>
      </c>
      <c r="P121" s="1" t="str">
        <f>VLOOKUP($A121, 'auction in'!$A$2:$B$201, 2, FALSE)</f>
        <v>_______</v>
      </c>
      <c r="Q121" s="3">
        <f>VLOOKUP($A121, 'auction in'!$A$2:$C$201, 3, FALSE)</f>
        <v>2.7561210918603409</v>
      </c>
      <c r="R121" t="str">
        <f>trueraw!C120</f>
        <v>PF</v>
      </c>
      <c r="S121" t="str">
        <f>trueraw!D120</f>
        <v>CHA</v>
      </c>
      <c r="T121">
        <f>trueraw!E120</f>
        <v>70</v>
      </c>
      <c r="U121">
        <f>trueraw!F120</f>
        <v>32.4</v>
      </c>
      <c r="V121">
        <v>1</v>
      </c>
      <c r="W121">
        <f>IF(EXACT($P121, W$2), 1, 0)</f>
        <v>1</v>
      </c>
      <c r="X121">
        <f>IF(EXACT($P121, X$2), 1, 0)</f>
        <v>0</v>
      </c>
      <c r="Y121">
        <f>IF(EXACT($P121, Y$2), 1, 0)</f>
        <v>0</v>
      </c>
      <c r="Z121">
        <f>IF(EXACT($P121, Z$2), 1, 0)</f>
        <v>0</v>
      </c>
      <c r="AA121">
        <f>IF(EXACT($P121, AA$2), 1, 0)</f>
        <v>0</v>
      </c>
      <c r="AB121">
        <f>IF(EXACT($P121, AB$2), 1, 0)</f>
        <v>0</v>
      </c>
      <c r="AC121">
        <f>IF(EXACT($P121, AC$2), 1, 0)</f>
        <v>0</v>
      </c>
      <c r="AD121">
        <f>IF(EXACT($P121, AD$2), 1, 0)</f>
        <v>0</v>
      </c>
      <c r="AE121">
        <f>IF(EXACT($P121, AE$2), 1, 0)</f>
        <v>0</v>
      </c>
      <c r="AF121">
        <f>IF(EXACT($P121, AF$2), 1, 0)</f>
        <v>0</v>
      </c>
      <c r="AG121">
        <f>IF(EXACT($P121, AG$2), 1, 0)</f>
        <v>0</v>
      </c>
      <c r="AT121">
        <f>IF(EXACT($P121, W$2), $N121, 0)</f>
        <v>0.26249999999999984</v>
      </c>
      <c r="AU121">
        <f>IF(EXACT($P121, X$2), $N121, 0)</f>
        <v>0</v>
      </c>
      <c r="AV121">
        <f>IF(EXACT($P121, Y$2), $N121, 0)</f>
        <v>0</v>
      </c>
      <c r="AW121">
        <f>IF(EXACT($P121, Z$2), $N121, 0)</f>
        <v>0</v>
      </c>
      <c r="AX121">
        <f>IF(EXACT($P121, AA$2), $N121, 0)</f>
        <v>0</v>
      </c>
      <c r="AY121">
        <f>IF(EXACT($P121, AB$2), $N121, 0)</f>
        <v>0</v>
      </c>
      <c r="AZ121">
        <f>IF(EXACT($P121, AC$2), $N121, 0)</f>
        <v>0</v>
      </c>
      <c r="BA121">
        <f>IF(EXACT($P121, AD$2), $N121, 0)</f>
        <v>0</v>
      </c>
      <c r="BB121">
        <f>IF(EXACT($P121, AE$2), $N121, 0)</f>
        <v>0</v>
      </c>
      <c r="BC121">
        <f>IF(EXACT($P121, AF$2), $N121, 0)</f>
        <v>0</v>
      </c>
      <c r="BD121">
        <f>IF(EXACT($P121, AG$2), $N121, 0)</f>
        <v>0</v>
      </c>
    </row>
    <row r="122" spans="1:56" x14ac:dyDescent="0.35">
      <c r="A122" t="str">
        <f>trueraw!B121</f>
        <v>Marvin Bagley III</v>
      </c>
      <c r="B122">
        <f>trueraw!G121*$V122*$T122/72</f>
        <v>0.34638888888888891</v>
      </c>
      <c r="C122">
        <f>trueraw!H121*$V122*$T122/72</f>
        <v>0.19333333333333333</v>
      </c>
      <c r="D122">
        <f>trueraw!I121*$V122*$T122/72</f>
        <v>-1.0069444444444444</v>
      </c>
      <c r="E122">
        <f>trueraw!J121*$V122*$T122/72</f>
        <v>0.20944444444444443</v>
      </c>
      <c r="F122">
        <f>trueraw!K121*$V122*$T122/72</f>
        <v>1.1036111111111113</v>
      </c>
      <c r="G122">
        <f>trueraw!L121*$V122*$T122/72</f>
        <v>-0.74111111111111105</v>
      </c>
      <c r="H122">
        <f>trueraw!M121*$V122*$T122/72</f>
        <v>-0.69277777777777783</v>
      </c>
      <c r="I122">
        <f>trueraw!N121*$V122*$T122/72</f>
        <v>0.87805555555555559</v>
      </c>
      <c r="J122">
        <f>trueraw!O121*$V122*$T122/72</f>
        <v>-9.6666666666666665E-2</v>
      </c>
      <c r="K122">
        <f t="shared" si="5"/>
        <v>2.7755575615628914E-16</v>
      </c>
      <c r="L122">
        <f t="shared" si="6"/>
        <v>0.29000000000000026</v>
      </c>
      <c r="M122">
        <f t="shared" si="7"/>
        <v>0.93444444444444463</v>
      </c>
      <c r="N122">
        <f t="shared" si="8"/>
        <v>0.19333333333333358</v>
      </c>
      <c r="O122">
        <f t="shared" si="9"/>
        <v>0.19333333333333358</v>
      </c>
      <c r="P122" s="1" t="str">
        <f>VLOOKUP($A122, 'auction in'!$A$2:$B$201, 2, FALSE)</f>
        <v>_______</v>
      </c>
      <c r="Q122" s="3">
        <f>VLOOKUP($A122, 'auction in'!$A$2:$C$201, 3, FALSE)</f>
        <v>2.2933971216241265</v>
      </c>
      <c r="R122" t="str">
        <f>trueraw!C121</f>
        <v>PF</v>
      </c>
      <c r="S122" t="str">
        <f>trueraw!D121</f>
        <v>SAC</v>
      </c>
      <c r="T122">
        <f>trueraw!E121</f>
        <v>58</v>
      </c>
      <c r="U122">
        <f>trueraw!F121</f>
        <v>28.6</v>
      </c>
      <c r="V122">
        <v>1</v>
      </c>
      <c r="W122">
        <f>IF(EXACT($P122, W$2), 1, 0)</f>
        <v>1</v>
      </c>
      <c r="X122">
        <f>IF(EXACT($P122, X$2), 1, 0)</f>
        <v>0</v>
      </c>
      <c r="Y122">
        <f>IF(EXACT($P122, Y$2), 1, 0)</f>
        <v>0</v>
      </c>
      <c r="Z122">
        <f>IF(EXACT($P122, Z$2), 1, 0)</f>
        <v>0</v>
      </c>
      <c r="AA122">
        <f>IF(EXACT($P122, AA$2), 1, 0)</f>
        <v>0</v>
      </c>
      <c r="AB122">
        <f>IF(EXACT($P122, AB$2), 1, 0)</f>
        <v>0</v>
      </c>
      <c r="AC122">
        <f>IF(EXACT($P122, AC$2), 1, 0)</f>
        <v>0</v>
      </c>
      <c r="AD122">
        <f>IF(EXACT($P122, AD$2), 1, 0)</f>
        <v>0</v>
      </c>
      <c r="AE122">
        <f>IF(EXACT($P122, AE$2), 1, 0)</f>
        <v>0</v>
      </c>
      <c r="AF122">
        <f>IF(EXACT($P122, AF$2), 1, 0)</f>
        <v>0</v>
      </c>
      <c r="AG122">
        <f>IF(EXACT($P122, AG$2), 1, 0)</f>
        <v>0</v>
      </c>
      <c r="AT122">
        <f>IF(EXACT($P122, W$2), $N122, 0)</f>
        <v>0.19333333333333358</v>
      </c>
      <c r="AU122">
        <f>IF(EXACT($P122, X$2), $N122, 0)</f>
        <v>0</v>
      </c>
      <c r="AV122">
        <f>IF(EXACT($P122, Y$2), $N122, 0)</f>
        <v>0</v>
      </c>
      <c r="AW122">
        <f>IF(EXACT($P122, Z$2), $N122, 0)</f>
        <v>0</v>
      </c>
      <c r="AX122">
        <f>IF(EXACT($P122, AA$2), $N122, 0)</f>
        <v>0</v>
      </c>
      <c r="AY122">
        <f>IF(EXACT($P122, AB$2), $N122, 0)</f>
        <v>0</v>
      </c>
      <c r="AZ122">
        <f>IF(EXACT($P122, AC$2), $N122, 0)</f>
        <v>0</v>
      </c>
      <c r="BA122">
        <f>IF(EXACT($P122, AD$2), $N122, 0)</f>
        <v>0</v>
      </c>
      <c r="BB122">
        <f>IF(EXACT($P122, AE$2), $N122, 0)</f>
        <v>0</v>
      </c>
      <c r="BC122">
        <f>IF(EXACT($P122, AF$2), $N122, 0)</f>
        <v>0</v>
      </c>
      <c r="BD122">
        <f>IF(EXACT($P122, AG$2), $N122, 0)</f>
        <v>0</v>
      </c>
    </row>
    <row r="123" spans="1:56" x14ac:dyDescent="0.35">
      <c r="A123" t="str">
        <f>trueraw!B122</f>
        <v>Donte DiVincenzo</v>
      </c>
      <c r="B123">
        <f>trueraw!G122*$V123*$T123/72</f>
        <v>-5.6666666666666671E-2</v>
      </c>
      <c r="C123">
        <f>trueraw!H122*$V123*$T123/72</f>
        <v>-0.17944444444444443</v>
      </c>
      <c r="D123">
        <f>trueraw!I122*$V123*$T123/72</f>
        <v>-0.11333333333333334</v>
      </c>
      <c r="E123">
        <f>trueraw!J122*$V123*$T123/72</f>
        <v>-0.42500000000000004</v>
      </c>
      <c r="F123">
        <f>trueraw!K122*$V123*$T123/72</f>
        <v>0.18888888888888891</v>
      </c>
      <c r="G123">
        <f>trueraw!L122*$V123*$T123/72</f>
        <v>9.4444444444444445E-3</v>
      </c>
      <c r="H123">
        <f>trueraw!M122*$V123*$T123/72</f>
        <v>1.1994444444444445</v>
      </c>
      <c r="I123">
        <f>trueraw!N122*$V123*$T123/72</f>
        <v>-0.46277777777777779</v>
      </c>
      <c r="J123">
        <f>trueraw!O122*$V123*$T123/72</f>
        <v>1.8888888888888889E-2</v>
      </c>
      <c r="K123">
        <f t="shared" si="5"/>
        <v>0.35888888888888892</v>
      </c>
      <c r="L123">
        <f t="shared" si="6"/>
        <v>0.16055555555555562</v>
      </c>
      <c r="M123">
        <f t="shared" si="7"/>
        <v>0.17000000000000004</v>
      </c>
      <c r="N123">
        <f t="shared" si="8"/>
        <v>0.17944444444444452</v>
      </c>
      <c r="O123">
        <f t="shared" si="9"/>
        <v>0.17944444444444452</v>
      </c>
      <c r="P123" s="1" t="str">
        <f>VLOOKUP($A123, 'auction in'!$A$2:$B$201, 2, FALSE)</f>
        <v>_______</v>
      </c>
      <c r="Q123" s="3">
        <f>VLOOKUP($A123, 'auction in'!$A$2:$C$201, 3, FALSE)</f>
        <v>2.2004806617373349</v>
      </c>
      <c r="R123" t="str">
        <f>trueraw!C122</f>
        <v>SG, PG</v>
      </c>
      <c r="S123" t="str">
        <f>trueraw!D122</f>
        <v>MIL</v>
      </c>
      <c r="T123">
        <f>trueraw!E122</f>
        <v>68</v>
      </c>
      <c r="U123">
        <f>trueraw!F122</f>
        <v>25.2</v>
      </c>
      <c r="V123">
        <v>1</v>
      </c>
      <c r="W123">
        <f>IF(EXACT($P123, W$2), 1, 0)</f>
        <v>1</v>
      </c>
      <c r="X123">
        <f>IF(EXACT($P123, X$2), 1, 0)</f>
        <v>0</v>
      </c>
      <c r="Y123">
        <f>IF(EXACT($P123, Y$2), 1, 0)</f>
        <v>0</v>
      </c>
      <c r="Z123">
        <f>IF(EXACT($P123, Z$2), 1, 0)</f>
        <v>0</v>
      </c>
      <c r="AA123">
        <f>IF(EXACT($P123, AA$2), 1, 0)</f>
        <v>0</v>
      </c>
      <c r="AB123">
        <f>IF(EXACT($P123, AB$2), 1, 0)</f>
        <v>0</v>
      </c>
      <c r="AC123">
        <f>IF(EXACT($P123, AC$2), 1, 0)</f>
        <v>0</v>
      </c>
      <c r="AD123">
        <f>IF(EXACT($P123, AD$2), 1, 0)</f>
        <v>0</v>
      </c>
      <c r="AE123">
        <f>IF(EXACT($P123, AE$2), 1, 0)</f>
        <v>0</v>
      </c>
      <c r="AF123">
        <f>IF(EXACT($P123, AF$2), 1, 0)</f>
        <v>0</v>
      </c>
      <c r="AG123">
        <f>IF(EXACT($P123, AG$2), 1, 0)</f>
        <v>0</v>
      </c>
      <c r="AT123">
        <f>IF(EXACT($P123, W$2), $N123, 0)</f>
        <v>0.17944444444444452</v>
      </c>
      <c r="AU123">
        <f>IF(EXACT($P123, X$2), $N123, 0)</f>
        <v>0</v>
      </c>
      <c r="AV123">
        <f>IF(EXACT($P123, Y$2), $N123, 0)</f>
        <v>0</v>
      </c>
      <c r="AW123">
        <f>IF(EXACT($P123, Z$2), $N123, 0)</f>
        <v>0</v>
      </c>
      <c r="AX123">
        <f>IF(EXACT($P123, AA$2), $N123, 0)</f>
        <v>0</v>
      </c>
      <c r="AY123">
        <f>IF(EXACT($P123, AB$2), $N123, 0)</f>
        <v>0</v>
      </c>
      <c r="AZ123">
        <f>IF(EXACT($P123, AC$2), $N123, 0)</f>
        <v>0</v>
      </c>
      <c r="BA123">
        <f>IF(EXACT($P123, AD$2), $N123, 0)</f>
        <v>0</v>
      </c>
      <c r="BB123">
        <f>IF(EXACT($P123, AE$2), $N123, 0)</f>
        <v>0</v>
      </c>
      <c r="BC123">
        <f>IF(EXACT($P123, AF$2), $N123, 0)</f>
        <v>0</v>
      </c>
      <c r="BD123">
        <f>IF(EXACT($P123, AG$2), $N123, 0)</f>
        <v>0</v>
      </c>
    </row>
    <row r="124" spans="1:56" x14ac:dyDescent="0.35">
      <c r="A124" t="str">
        <f>trueraw!B123</f>
        <v>Derrick Jones Jr.</v>
      </c>
      <c r="B124">
        <f>trueraw!G123*$V124*$T124/72</f>
        <v>0.19500000000000001</v>
      </c>
      <c r="C124">
        <f>trueraw!H123*$V124*$T124/72</f>
        <v>-0.10500000000000001</v>
      </c>
      <c r="D124">
        <f>trueraw!I123*$V124*$T124/72</f>
        <v>-0.69750000000000012</v>
      </c>
      <c r="E124">
        <f>trueraw!J123*$V124*$T124/72</f>
        <v>-0.375</v>
      </c>
      <c r="F124">
        <f>trueraw!K123*$V124*$T124/72</f>
        <v>-5.2500000000000005E-2</v>
      </c>
      <c r="G124">
        <f>trueraw!L123*$V124*$T124/72</f>
        <v>-0.50249999999999995</v>
      </c>
      <c r="H124">
        <f>trueraw!M123*$V124*$T124/72</f>
        <v>0.495</v>
      </c>
      <c r="I124">
        <f>trueraw!N123*$V124*$T124/72</f>
        <v>0.33</v>
      </c>
      <c r="J124">
        <f>trueraw!O123*$V124*$T124/72</f>
        <v>0.85499999999999998</v>
      </c>
      <c r="K124">
        <f t="shared" si="5"/>
        <v>0.24749999999999978</v>
      </c>
      <c r="L124">
        <f t="shared" si="6"/>
        <v>-0.71249999999999991</v>
      </c>
      <c r="M124">
        <f t="shared" si="7"/>
        <v>0.6449999999999998</v>
      </c>
      <c r="N124">
        <f t="shared" si="8"/>
        <v>0.14250000000000007</v>
      </c>
      <c r="O124">
        <f t="shared" si="9"/>
        <v>0.14250000000000007</v>
      </c>
      <c r="P124" s="1" t="str">
        <f>VLOOKUP($A124, 'auction in'!$A$2:$B$201, 2, FALSE)</f>
        <v>_______</v>
      </c>
      <c r="Q124" s="3">
        <f>VLOOKUP($A124, 'auction in'!$A$2:$C$201, 3, FALSE)</f>
        <v>1.9533228784384717</v>
      </c>
      <c r="R124" t="str">
        <f>trueraw!C123</f>
        <v>SF, SG</v>
      </c>
      <c r="S124" t="str">
        <f>trueraw!D123</f>
        <v>POR</v>
      </c>
      <c r="T124">
        <f>trueraw!E123</f>
        <v>54</v>
      </c>
      <c r="U124">
        <f>trueraw!F123</f>
        <v>26.4</v>
      </c>
      <c r="V124">
        <v>1</v>
      </c>
      <c r="W124">
        <f>IF(EXACT($P124, W$2), 1, 0)</f>
        <v>1</v>
      </c>
      <c r="X124">
        <f>IF(EXACT($P124, X$2), 1, 0)</f>
        <v>0</v>
      </c>
      <c r="Y124">
        <f>IF(EXACT($P124, Y$2), 1, 0)</f>
        <v>0</v>
      </c>
      <c r="Z124">
        <f>IF(EXACT($P124, Z$2), 1, 0)</f>
        <v>0</v>
      </c>
      <c r="AA124">
        <f>IF(EXACT($P124, AA$2), 1, 0)</f>
        <v>0</v>
      </c>
      <c r="AB124">
        <f>IF(EXACT($P124, AB$2), 1, 0)</f>
        <v>0</v>
      </c>
      <c r="AC124">
        <f>IF(EXACT($P124, AC$2), 1, 0)</f>
        <v>0</v>
      </c>
      <c r="AD124">
        <f>IF(EXACT($P124, AD$2), 1, 0)</f>
        <v>0</v>
      </c>
      <c r="AE124">
        <f>IF(EXACT($P124, AE$2), 1, 0)</f>
        <v>0</v>
      </c>
      <c r="AF124">
        <f>IF(EXACT($P124, AF$2), 1, 0)</f>
        <v>0</v>
      </c>
      <c r="AG124">
        <f>IF(EXACT($P124, AG$2), 1, 0)</f>
        <v>0</v>
      </c>
      <c r="AT124">
        <f>IF(EXACT($P124, W$2), $N124, 0)</f>
        <v>0.14250000000000007</v>
      </c>
      <c r="AU124">
        <f>IF(EXACT($P124, X$2), $N124, 0)</f>
        <v>0</v>
      </c>
      <c r="AV124">
        <f>IF(EXACT($P124, Y$2), $N124, 0)</f>
        <v>0</v>
      </c>
      <c r="AW124">
        <f>IF(EXACT($P124, Z$2), $N124, 0)</f>
        <v>0</v>
      </c>
      <c r="AX124">
        <f>IF(EXACT($P124, AA$2), $N124, 0)</f>
        <v>0</v>
      </c>
      <c r="AY124">
        <f>IF(EXACT($P124, AB$2), $N124, 0)</f>
        <v>0</v>
      </c>
      <c r="AZ124">
        <f>IF(EXACT($P124, AC$2), $N124, 0)</f>
        <v>0</v>
      </c>
      <c r="BA124">
        <f>IF(EXACT($P124, AD$2), $N124, 0)</f>
        <v>0</v>
      </c>
      <c r="BB124">
        <f>IF(EXACT($P124, AE$2), $N124, 0)</f>
        <v>0</v>
      </c>
      <c r="BC124">
        <f>IF(EXACT($P124, AF$2), $N124, 0)</f>
        <v>0</v>
      </c>
      <c r="BD124">
        <f>IF(EXACT($P124, AG$2), $N124, 0)</f>
        <v>0</v>
      </c>
    </row>
    <row r="125" spans="1:56" x14ac:dyDescent="0.35">
      <c r="A125" t="str">
        <f>trueraw!B124</f>
        <v>Malik Beasley</v>
      </c>
      <c r="B125">
        <f>trueraw!G124*$V125*$T125/72</f>
        <v>-0.13333333333333333</v>
      </c>
      <c r="C125">
        <f>trueraw!H124*$V125*$T125/72</f>
        <v>0.34666666666666668</v>
      </c>
      <c r="D125">
        <f>trueraw!I124*$V125*$T125/72</f>
        <v>0.9866666666666668</v>
      </c>
      <c r="E125">
        <f>trueraw!J124*$V125*$T125/72</f>
        <v>0.10666666666666666</v>
      </c>
      <c r="F125">
        <f>trueraw!K124*$V125*$T125/72</f>
        <v>-0.73777777777777775</v>
      </c>
      <c r="G125">
        <f>trueraw!L124*$V125*$T125/72</f>
        <v>-0.38222222222222224</v>
      </c>
      <c r="H125">
        <f>trueraw!M124*$V125*$T125/72</f>
        <v>0.54222222222222216</v>
      </c>
      <c r="I125">
        <f>trueraw!N124*$V125*$T125/72</f>
        <v>-0.81777777777777783</v>
      </c>
      <c r="J125">
        <f>trueraw!O124*$V125*$T125/72</f>
        <v>0.26666666666666666</v>
      </c>
      <c r="K125">
        <f t="shared" si="5"/>
        <v>-0.16888888888888884</v>
      </c>
      <c r="L125">
        <f t="shared" si="6"/>
        <v>-8.8888888888888795E-2</v>
      </c>
      <c r="M125">
        <f t="shared" si="7"/>
        <v>0.56000000000000005</v>
      </c>
      <c r="N125">
        <f t="shared" si="8"/>
        <v>0.17777777777777787</v>
      </c>
      <c r="O125">
        <f t="shared" si="9"/>
        <v>0.17777777777777787</v>
      </c>
      <c r="P125" s="1" t="str">
        <f>VLOOKUP($A125, 'auction in'!$A$2:$B$201, 2, FALSE)</f>
        <v>_______</v>
      </c>
      <c r="Q125" s="3">
        <f>VLOOKUP($A125, 'auction in'!$A$2:$C$201, 3, FALSE)</f>
        <v>2.1893306865509201</v>
      </c>
      <c r="R125" t="str">
        <f>trueraw!C124</f>
        <v>SG</v>
      </c>
      <c r="S125" t="str">
        <f>trueraw!D124</f>
        <v>MIN</v>
      </c>
      <c r="T125">
        <f>trueraw!E124</f>
        <v>64</v>
      </c>
      <c r="U125">
        <f>trueraw!F124</f>
        <v>26.3</v>
      </c>
      <c r="V125">
        <v>1</v>
      </c>
      <c r="W125">
        <f>IF(EXACT($P125, W$2), 1, 0)</f>
        <v>1</v>
      </c>
      <c r="X125">
        <f>IF(EXACT($P125, X$2), 1, 0)</f>
        <v>0</v>
      </c>
      <c r="Y125">
        <f>IF(EXACT($P125, Y$2), 1, 0)</f>
        <v>0</v>
      </c>
      <c r="Z125">
        <f>IF(EXACT($P125, Z$2), 1, 0)</f>
        <v>0</v>
      </c>
      <c r="AA125">
        <f>IF(EXACT($P125, AA$2), 1, 0)</f>
        <v>0</v>
      </c>
      <c r="AB125">
        <f>IF(EXACT($P125, AB$2), 1, 0)</f>
        <v>0</v>
      </c>
      <c r="AC125">
        <f>IF(EXACT($P125, AC$2), 1, 0)</f>
        <v>0</v>
      </c>
      <c r="AD125">
        <f>IF(EXACT($P125, AD$2), 1, 0)</f>
        <v>0</v>
      </c>
      <c r="AE125">
        <f>IF(EXACT($P125, AE$2), 1, 0)</f>
        <v>0</v>
      </c>
      <c r="AF125">
        <f>IF(EXACT($P125, AF$2), 1, 0)</f>
        <v>0</v>
      </c>
      <c r="AG125">
        <f>IF(EXACT($P125, AG$2), 1, 0)</f>
        <v>0</v>
      </c>
      <c r="AT125">
        <f>IF(EXACT($P125, W$2), $N125, 0)</f>
        <v>0.17777777777777787</v>
      </c>
      <c r="AU125">
        <f>IF(EXACT($P125, X$2), $N125, 0)</f>
        <v>0</v>
      </c>
      <c r="AV125">
        <f>IF(EXACT($P125, Y$2), $N125, 0)</f>
        <v>0</v>
      </c>
      <c r="AW125">
        <f>IF(EXACT($P125, Z$2), $N125, 0)</f>
        <v>0</v>
      </c>
      <c r="AX125">
        <f>IF(EXACT($P125, AA$2), $N125, 0)</f>
        <v>0</v>
      </c>
      <c r="AY125">
        <f>IF(EXACT($P125, AB$2), $N125, 0)</f>
        <v>0</v>
      </c>
      <c r="AZ125">
        <f>IF(EXACT($P125, AC$2), $N125, 0)</f>
        <v>0</v>
      </c>
      <c r="BA125">
        <f>IF(EXACT($P125, AD$2), $N125, 0)</f>
        <v>0</v>
      </c>
      <c r="BB125">
        <f>IF(EXACT($P125, AE$2), $N125, 0)</f>
        <v>0</v>
      </c>
      <c r="BC125">
        <f>IF(EXACT($P125, AF$2), $N125, 0)</f>
        <v>0</v>
      </c>
      <c r="BD125">
        <f>IF(EXACT($P125, AG$2), $N125, 0)</f>
        <v>0</v>
      </c>
    </row>
    <row r="126" spans="1:56" x14ac:dyDescent="0.35">
      <c r="A126" t="str">
        <f>trueraw!B125</f>
        <v>Terry Rozier</v>
      </c>
      <c r="B126">
        <f>trueraw!G125*$V126*$T126/72</f>
        <v>-0.90416666666666679</v>
      </c>
      <c r="C126">
        <f>trueraw!H125*$V126*$T126/72</f>
        <v>1.1083333333333334</v>
      </c>
      <c r="D126">
        <f>trueraw!I125*$V126*$T126/72</f>
        <v>1.098611111111111</v>
      </c>
      <c r="E126">
        <f>trueraw!J125*$V126*$T126/72</f>
        <v>0.36944444444444446</v>
      </c>
      <c r="F126">
        <f>trueraw!K125*$V126*$T126/72</f>
        <v>-0.49583333333333335</v>
      </c>
      <c r="G126">
        <f>trueraw!L125*$V126*$T126/72</f>
        <v>0.26250000000000001</v>
      </c>
      <c r="H126">
        <f>trueraw!M125*$V126*$T126/72</f>
        <v>0.14583333333333334</v>
      </c>
      <c r="I126">
        <f>trueraw!N125*$V126*$T126/72</f>
        <v>-0.85555555555555562</v>
      </c>
      <c r="J126">
        <f>trueraw!O125*$V126*$T126/72</f>
        <v>-0.60277777777777775</v>
      </c>
      <c r="K126">
        <f t="shared" si="5"/>
        <v>-0.98194444444444484</v>
      </c>
      <c r="L126">
        <f t="shared" si="6"/>
        <v>0.7291666666666663</v>
      </c>
      <c r="M126">
        <f t="shared" si="7"/>
        <v>-0.13611111111111129</v>
      </c>
      <c r="N126">
        <f t="shared" si="8"/>
        <v>0.12638888888888855</v>
      </c>
      <c r="O126">
        <f t="shared" si="9"/>
        <v>0.12638888888888855</v>
      </c>
      <c r="P126" s="1" t="str">
        <f>VLOOKUP($A126, 'auction in'!$A$2:$B$201, 2, FALSE)</f>
        <v>_______</v>
      </c>
      <c r="Q126" s="3">
        <f>VLOOKUP($A126, 'auction in'!$A$2:$C$201, 3, FALSE)</f>
        <v>1.8455397849697921</v>
      </c>
      <c r="R126" t="str">
        <f>trueraw!C125</f>
        <v>PG, SG</v>
      </c>
      <c r="S126" t="str">
        <f>trueraw!D125</f>
        <v>CHA</v>
      </c>
      <c r="T126">
        <f>trueraw!E125</f>
        <v>70</v>
      </c>
      <c r="U126">
        <f>trueraw!F125</f>
        <v>27.8</v>
      </c>
      <c r="V126">
        <v>1</v>
      </c>
      <c r="W126">
        <f>IF(EXACT($P126, W$2), 1, 0)</f>
        <v>1</v>
      </c>
      <c r="X126">
        <f>IF(EXACT($P126, X$2), 1, 0)</f>
        <v>0</v>
      </c>
      <c r="Y126">
        <f>IF(EXACT($P126, Y$2), 1, 0)</f>
        <v>0</v>
      </c>
      <c r="Z126">
        <f>IF(EXACT($P126, Z$2), 1, 0)</f>
        <v>0</v>
      </c>
      <c r="AA126">
        <f>IF(EXACT($P126, AA$2), 1, 0)</f>
        <v>0</v>
      </c>
      <c r="AB126">
        <f>IF(EXACT($P126, AB$2), 1, 0)</f>
        <v>0</v>
      </c>
      <c r="AC126">
        <f>IF(EXACT($P126, AC$2), 1, 0)</f>
        <v>0</v>
      </c>
      <c r="AD126">
        <f>IF(EXACT($P126, AD$2), 1, 0)</f>
        <v>0</v>
      </c>
      <c r="AE126">
        <f>IF(EXACT($P126, AE$2), 1, 0)</f>
        <v>0</v>
      </c>
      <c r="AF126">
        <f>IF(EXACT($P126, AF$2), 1, 0)</f>
        <v>0</v>
      </c>
      <c r="AG126">
        <f>IF(EXACT($P126, AG$2), 1, 0)</f>
        <v>0</v>
      </c>
      <c r="AT126">
        <f>IF(EXACT($P126, W$2), $N126, 0)</f>
        <v>0.12638888888888855</v>
      </c>
      <c r="AU126">
        <f>IF(EXACT($P126, X$2), $N126, 0)</f>
        <v>0</v>
      </c>
      <c r="AV126">
        <f>IF(EXACT($P126, Y$2), $N126, 0)</f>
        <v>0</v>
      </c>
      <c r="AW126">
        <f>IF(EXACT($P126, Z$2), $N126, 0)</f>
        <v>0</v>
      </c>
      <c r="AX126">
        <f>IF(EXACT($P126, AA$2), $N126, 0)</f>
        <v>0</v>
      </c>
      <c r="AY126">
        <f>IF(EXACT($P126, AB$2), $N126, 0)</f>
        <v>0</v>
      </c>
      <c r="AZ126">
        <f>IF(EXACT($P126, AC$2), $N126, 0)</f>
        <v>0</v>
      </c>
      <c r="BA126">
        <f>IF(EXACT($P126, AD$2), $N126, 0)</f>
        <v>0</v>
      </c>
      <c r="BB126">
        <f>IF(EXACT($P126, AE$2), $N126, 0)</f>
        <v>0</v>
      </c>
      <c r="BC126">
        <f>IF(EXACT($P126, AF$2), $N126, 0)</f>
        <v>0</v>
      </c>
      <c r="BD126">
        <f>IF(EXACT($P126, AG$2), $N126, 0)</f>
        <v>0</v>
      </c>
    </row>
    <row r="127" spans="1:56" x14ac:dyDescent="0.35">
      <c r="A127" t="str">
        <f>trueraw!B126</f>
        <v>Derrick Rose</v>
      </c>
      <c r="B127">
        <f>trueraw!G126*$V127*$T127/72</f>
        <v>0.62222222222222223</v>
      </c>
      <c r="C127">
        <f>trueraw!H126*$V127*$T127/72</f>
        <v>0.88888888888888884</v>
      </c>
      <c r="D127">
        <f>trueraw!I126*$V127*$T127/72</f>
        <v>-0.63111111111111107</v>
      </c>
      <c r="E127">
        <f>trueraw!J126*$V127*$T127/72</f>
        <v>0.60444444444444445</v>
      </c>
      <c r="F127">
        <f>trueraw!K126*$V127*$T127/72</f>
        <v>-0.89777777777777779</v>
      </c>
      <c r="G127">
        <f>trueraw!L126*$V127*$T127/72</f>
        <v>1.2000000000000002</v>
      </c>
      <c r="H127">
        <f>trueraw!M126*$V127*$T127/72</f>
        <v>-0.21333333333333332</v>
      </c>
      <c r="I127">
        <f>trueraw!N126*$V127*$T127/72</f>
        <v>-0.45333333333333337</v>
      </c>
      <c r="J127">
        <f>trueraw!O126*$V127*$T127/72</f>
        <v>-1.0133333333333332</v>
      </c>
      <c r="K127">
        <f t="shared" si="5"/>
        <v>-0.78222222222222193</v>
      </c>
      <c r="L127">
        <f t="shared" si="6"/>
        <v>1.1200000000000001</v>
      </c>
      <c r="M127">
        <f t="shared" si="7"/>
        <v>-1.0933333333333333</v>
      </c>
      <c r="N127">
        <f t="shared" si="8"/>
        <v>0.10666666666666691</v>
      </c>
      <c r="O127">
        <f t="shared" si="9"/>
        <v>0.10666666666666691</v>
      </c>
      <c r="P127" s="1" t="str">
        <f>VLOOKUP($A127, 'auction in'!$A$2:$B$201, 2, FALSE)</f>
        <v>_______</v>
      </c>
      <c r="Q127" s="3">
        <f>VLOOKUP($A127, 'auction in'!$A$2:$C$201, 3, FALSE)</f>
        <v>1.7135984119305534</v>
      </c>
      <c r="R127" t="str">
        <f>trueraw!C126</f>
        <v>PG</v>
      </c>
      <c r="S127" t="str">
        <f>trueraw!D126</f>
        <v>DET</v>
      </c>
      <c r="T127">
        <f>trueraw!E126</f>
        <v>64</v>
      </c>
      <c r="U127">
        <f>trueraw!F126</f>
        <v>25.5</v>
      </c>
      <c r="V127">
        <v>1</v>
      </c>
      <c r="W127">
        <f>IF(EXACT($P127, W$2), 1, 0)</f>
        <v>1</v>
      </c>
      <c r="X127">
        <f>IF(EXACT($P127, X$2), 1, 0)</f>
        <v>0</v>
      </c>
      <c r="Y127">
        <f>IF(EXACT($P127, Y$2), 1, 0)</f>
        <v>0</v>
      </c>
      <c r="Z127">
        <f>IF(EXACT($P127, Z$2), 1, 0)</f>
        <v>0</v>
      </c>
      <c r="AA127">
        <f>IF(EXACT($P127, AA$2), 1, 0)</f>
        <v>0</v>
      </c>
      <c r="AB127">
        <f>IF(EXACT($P127, AB$2), 1, 0)</f>
        <v>0</v>
      </c>
      <c r="AC127">
        <f>IF(EXACT($P127, AC$2), 1, 0)</f>
        <v>0</v>
      </c>
      <c r="AD127">
        <f>IF(EXACT($P127, AD$2), 1, 0)</f>
        <v>0</v>
      </c>
      <c r="AE127">
        <f>IF(EXACT($P127, AE$2), 1, 0)</f>
        <v>0</v>
      </c>
      <c r="AF127">
        <f>IF(EXACT($P127, AF$2), 1, 0)</f>
        <v>0</v>
      </c>
      <c r="AG127">
        <f>IF(EXACT($P127, AG$2), 1, 0)</f>
        <v>0</v>
      </c>
      <c r="AT127">
        <f>IF(EXACT($P127, W$2), $N127, 0)</f>
        <v>0.10666666666666691</v>
      </c>
      <c r="AU127">
        <f>IF(EXACT($P127, X$2), $N127, 0)</f>
        <v>0</v>
      </c>
      <c r="AV127">
        <f>IF(EXACT($P127, Y$2), $N127, 0)</f>
        <v>0</v>
      </c>
      <c r="AW127">
        <f>IF(EXACT($P127, Z$2), $N127, 0)</f>
        <v>0</v>
      </c>
      <c r="AX127">
        <f>IF(EXACT($P127, AA$2), $N127, 0)</f>
        <v>0</v>
      </c>
      <c r="AY127">
        <f>IF(EXACT($P127, AB$2), $N127, 0)</f>
        <v>0</v>
      </c>
      <c r="AZ127">
        <f>IF(EXACT($P127, AC$2), $N127, 0)</f>
        <v>0</v>
      </c>
      <c r="BA127">
        <f>IF(EXACT($P127, AD$2), $N127, 0)</f>
        <v>0</v>
      </c>
      <c r="BB127">
        <f>IF(EXACT($P127, AE$2), $N127, 0)</f>
        <v>0</v>
      </c>
      <c r="BC127">
        <f>IF(EXACT($P127, AF$2), $N127, 0)</f>
        <v>0</v>
      </c>
      <c r="BD127">
        <f>IF(EXACT($P127, AG$2), $N127, 0)</f>
        <v>0</v>
      </c>
    </row>
    <row r="128" spans="1:56" x14ac:dyDescent="0.35">
      <c r="A128" t="str">
        <f>trueraw!B127</f>
        <v>Markelle Fultz</v>
      </c>
      <c r="B128">
        <f>trueraw!G127*$V128*$T128/72</f>
        <v>-0.15555555555555556</v>
      </c>
      <c r="C128">
        <f>trueraw!H127*$V128*$T128/72</f>
        <v>-7.7777777777777779E-2</v>
      </c>
      <c r="D128">
        <f>trueraw!I127*$V128*$T128/72</f>
        <v>-0.57361111111111107</v>
      </c>
      <c r="E128">
        <f>trueraw!J127*$V128*$T128/72</f>
        <v>0.16527777777777777</v>
      </c>
      <c r="F128">
        <f>trueraw!K127*$V128*$T128/72</f>
        <v>-0.42777777777777781</v>
      </c>
      <c r="G128">
        <f>trueraw!L127*$V128*$T128/72</f>
        <v>1.6625000000000001</v>
      </c>
      <c r="H128">
        <f>trueraw!M127*$V128*$T128/72</f>
        <v>0.95277777777777772</v>
      </c>
      <c r="I128">
        <f>trueraw!N127*$V128*$T128/72</f>
        <v>-0.72916666666666663</v>
      </c>
      <c r="J128">
        <f>trueraw!O127*$V128*$T128/72</f>
        <v>-0.70972222222222225</v>
      </c>
      <c r="K128">
        <f t="shared" si="5"/>
        <v>0.18472222222222245</v>
      </c>
      <c r="L128">
        <f t="shared" si="6"/>
        <v>0.81666666666666654</v>
      </c>
      <c r="M128">
        <f t="shared" si="7"/>
        <v>-1.5555555555555558</v>
      </c>
      <c r="N128">
        <f t="shared" si="8"/>
        <v>0.10694444444444429</v>
      </c>
      <c r="O128">
        <f t="shared" si="9"/>
        <v>0.10694444444444429</v>
      </c>
      <c r="P128" s="1" t="str">
        <f>VLOOKUP($A128, 'auction in'!$A$2:$B$201, 2, FALSE)</f>
        <v>_______</v>
      </c>
      <c r="Q128" s="3">
        <f>VLOOKUP($A128, 'auction in'!$A$2:$C$201, 3, FALSE)</f>
        <v>1.7154567411282864</v>
      </c>
      <c r="R128" t="str">
        <f>trueraw!C127</f>
        <v>PG</v>
      </c>
      <c r="S128" t="str">
        <f>trueraw!D127</f>
        <v>ORL</v>
      </c>
      <c r="T128">
        <f>trueraw!E127</f>
        <v>70</v>
      </c>
      <c r="U128">
        <f>trueraw!F127</f>
        <v>30.1</v>
      </c>
      <c r="V128">
        <v>1</v>
      </c>
      <c r="W128">
        <f>IF(EXACT($P128, W$2), 1, 0)</f>
        <v>1</v>
      </c>
      <c r="X128">
        <f>IF(EXACT($P128, X$2), 1, 0)</f>
        <v>0</v>
      </c>
      <c r="Y128">
        <f>IF(EXACT($P128, Y$2), 1, 0)</f>
        <v>0</v>
      </c>
      <c r="Z128">
        <f>IF(EXACT($P128, Z$2), 1, 0)</f>
        <v>0</v>
      </c>
      <c r="AA128">
        <f>IF(EXACT($P128, AA$2), 1, 0)</f>
        <v>0</v>
      </c>
      <c r="AB128">
        <f>IF(EXACT($P128, AB$2), 1, 0)</f>
        <v>0</v>
      </c>
      <c r="AC128">
        <f>IF(EXACT($P128, AC$2), 1, 0)</f>
        <v>0</v>
      </c>
      <c r="AD128">
        <f>IF(EXACT($P128, AD$2), 1, 0)</f>
        <v>0</v>
      </c>
      <c r="AE128">
        <f>IF(EXACT($P128, AE$2), 1, 0)</f>
        <v>0</v>
      </c>
      <c r="AF128">
        <f>IF(EXACT($P128, AF$2), 1, 0)</f>
        <v>0</v>
      </c>
      <c r="AG128">
        <f>IF(EXACT($P128, AG$2), 1, 0)</f>
        <v>0</v>
      </c>
      <c r="AT128">
        <f>IF(EXACT($P128, W$2), $N128, 0)</f>
        <v>0.10694444444444429</v>
      </c>
      <c r="AU128">
        <f>IF(EXACT($P128, X$2), $N128, 0)</f>
        <v>0</v>
      </c>
      <c r="AV128">
        <f>IF(EXACT($P128, Y$2), $N128, 0)</f>
        <v>0</v>
      </c>
      <c r="AW128">
        <f>IF(EXACT($P128, Z$2), $N128, 0)</f>
        <v>0</v>
      </c>
      <c r="AX128">
        <f>IF(EXACT($P128, AA$2), $N128, 0)</f>
        <v>0</v>
      </c>
      <c r="AY128">
        <f>IF(EXACT($P128, AB$2), $N128, 0)</f>
        <v>0</v>
      </c>
      <c r="AZ128">
        <f>IF(EXACT($P128, AC$2), $N128, 0)</f>
        <v>0</v>
      </c>
      <c r="BA128">
        <f>IF(EXACT($P128, AD$2), $N128, 0)</f>
        <v>0</v>
      </c>
      <c r="BB128">
        <f>IF(EXACT($P128, AE$2), $N128, 0)</f>
        <v>0</v>
      </c>
      <c r="BC128">
        <f>IF(EXACT($P128, AF$2), $N128, 0)</f>
        <v>0</v>
      </c>
      <c r="BD128">
        <f>IF(EXACT($P128, AG$2), $N128, 0)</f>
        <v>0</v>
      </c>
    </row>
    <row r="129" spans="1:56" x14ac:dyDescent="0.35">
      <c r="A129" t="str">
        <f>trueraw!B128</f>
        <v>Jordan Clarkson</v>
      </c>
      <c r="B129">
        <f>trueraw!G128*$V129*$T129/72</f>
        <v>-0.30708333333333332</v>
      </c>
      <c r="C129">
        <f>trueraw!H128*$V129*$T129/72</f>
        <v>1.2190277777777778</v>
      </c>
      <c r="D129">
        <f>trueraw!I128*$V129*$T129/72</f>
        <v>0.61416666666666664</v>
      </c>
      <c r="E129">
        <f>trueraw!J128*$V129*$T129/72</f>
        <v>0.31638888888888889</v>
      </c>
      <c r="F129">
        <f>trueraw!K128*$V129*$T129/72</f>
        <v>-0.86541666666666672</v>
      </c>
      <c r="G129">
        <f>trueraw!L128*$V129*$T129/72</f>
        <v>0</v>
      </c>
      <c r="H129">
        <f>trueraw!M128*$V129*$T129/72</f>
        <v>-0.61416666666666664</v>
      </c>
      <c r="I129">
        <f>trueraw!N128*$V129*$T129/72</f>
        <v>-0.49319444444444449</v>
      </c>
      <c r="J129">
        <f>trueraw!O128*$V129*$T129/72</f>
        <v>0.20472222222222222</v>
      </c>
      <c r="K129">
        <f t="shared" si="5"/>
        <v>-1.1445833333333333</v>
      </c>
      <c r="L129">
        <f t="shared" si="6"/>
        <v>-0.13027777777777783</v>
      </c>
      <c r="M129">
        <f t="shared" si="7"/>
        <v>7.4444444444444535E-2</v>
      </c>
      <c r="N129">
        <f t="shared" si="8"/>
        <v>7.4444444444444396E-2</v>
      </c>
      <c r="O129">
        <f t="shared" si="9"/>
        <v>7.4444444444444396E-2</v>
      </c>
      <c r="P129" s="1" t="str">
        <f>VLOOKUP($A129, 'auction in'!$A$2:$B$201, 2, FALSE)</f>
        <v>_______</v>
      </c>
      <c r="Q129" s="3">
        <f>VLOOKUP($A129, 'auction in'!$A$2:$C$201, 3, FALSE)</f>
        <v>1.4980322249931972</v>
      </c>
      <c r="R129" t="str">
        <f>trueraw!C128</f>
        <v>SG</v>
      </c>
      <c r="S129" t="str">
        <f>trueraw!D128</f>
        <v>UTA</v>
      </c>
      <c r="T129">
        <f>trueraw!E128</f>
        <v>67</v>
      </c>
      <c r="U129">
        <f>trueraw!F128</f>
        <v>24.7</v>
      </c>
      <c r="V129">
        <v>1</v>
      </c>
      <c r="W129">
        <f>IF(EXACT($P129, W$2), 1, 0)</f>
        <v>1</v>
      </c>
      <c r="X129">
        <f>IF(EXACT($P129, X$2), 1, 0)</f>
        <v>0</v>
      </c>
      <c r="Y129">
        <f>IF(EXACT($P129, Y$2), 1, 0)</f>
        <v>0</v>
      </c>
      <c r="Z129">
        <f>IF(EXACT($P129, Z$2), 1, 0)</f>
        <v>0</v>
      </c>
      <c r="AA129">
        <f>IF(EXACT($P129, AA$2), 1, 0)</f>
        <v>0</v>
      </c>
      <c r="AB129">
        <f>IF(EXACT($P129, AB$2), 1, 0)</f>
        <v>0</v>
      </c>
      <c r="AC129">
        <f>IF(EXACT($P129, AC$2), 1, 0)</f>
        <v>0</v>
      </c>
      <c r="AD129">
        <f>IF(EXACT($P129, AD$2), 1, 0)</f>
        <v>0</v>
      </c>
      <c r="AE129">
        <f>IF(EXACT($P129, AE$2), 1, 0)</f>
        <v>0</v>
      </c>
      <c r="AF129">
        <f>IF(EXACT($P129, AF$2), 1, 0)</f>
        <v>0</v>
      </c>
      <c r="AG129">
        <f>IF(EXACT($P129, AG$2), 1, 0)</f>
        <v>0</v>
      </c>
      <c r="AT129">
        <f>IF(EXACT($P129, W$2), $N129, 0)</f>
        <v>7.4444444444444396E-2</v>
      </c>
      <c r="AU129">
        <f>IF(EXACT($P129, X$2), $N129, 0)</f>
        <v>0</v>
      </c>
      <c r="AV129">
        <f>IF(EXACT($P129, Y$2), $N129, 0)</f>
        <v>0</v>
      </c>
      <c r="AW129">
        <f>IF(EXACT($P129, Z$2), $N129, 0)</f>
        <v>0</v>
      </c>
      <c r="AX129">
        <f>IF(EXACT($P129, AA$2), $N129, 0)</f>
        <v>0</v>
      </c>
      <c r="AY129">
        <f>IF(EXACT($P129, AB$2), $N129, 0)</f>
        <v>0</v>
      </c>
      <c r="AZ129">
        <f>IF(EXACT($P129, AC$2), $N129, 0)</f>
        <v>0</v>
      </c>
      <c r="BA129">
        <f>IF(EXACT($P129, AD$2), $N129, 0)</f>
        <v>0</v>
      </c>
      <c r="BB129">
        <f>IF(EXACT($P129, AE$2), $N129, 0)</f>
        <v>0</v>
      </c>
      <c r="BC129">
        <f>IF(EXACT($P129, AF$2), $N129, 0)</f>
        <v>0</v>
      </c>
      <c r="BD129">
        <f>IF(EXACT($P129, AG$2), $N129, 0)</f>
        <v>0</v>
      </c>
    </row>
    <row r="130" spans="1:56" x14ac:dyDescent="0.35">
      <c r="A130" t="str">
        <f>trueraw!B129</f>
        <v>Will Barton</v>
      </c>
      <c r="B130">
        <f>trueraw!G129*$V130*$T130/72</f>
        <v>-0.36833333333333335</v>
      </c>
      <c r="C130">
        <f>trueraw!H129*$V130*$T130/72</f>
        <v>-3.7777777777777778E-2</v>
      </c>
      <c r="D130">
        <f>trueraw!I129*$V130*$T130/72</f>
        <v>9.4444444444444456E-2</v>
      </c>
      <c r="E130">
        <f>trueraw!J129*$V130*$T130/72</f>
        <v>-8.5000000000000006E-2</v>
      </c>
      <c r="F130">
        <f>trueraw!K129*$V130*$T130/72</f>
        <v>0.15111111111111111</v>
      </c>
      <c r="G130">
        <f>trueraw!L129*$V130*$T130/72</f>
        <v>0.20777777777777778</v>
      </c>
      <c r="H130">
        <f>trueraw!M129*$V130*$T130/72</f>
        <v>1.8888888888888889E-2</v>
      </c>
      <c r="I130">
        <f>trueraw!N129*$V130*$T130/72</f>
        <v>-0.17944444444444443</v>
      </c>
      <c r="J130">
        <f>trueraw!O129*$V130*$T130/72</f>
        <v>0.255</v>
      </c>
      <c r="K130">
        <f t="shared" si="5"/>
        <v>9.4444444444444497E-2</v>
      </c>
      <c r="L130">
        <f t="shared" si="6"/>
        <v>-0.19833333333333336</v>
      </c>
      <c r="M130">
        <f t="shared" si="7"/>
        <v>-0.15111111111111114</v>
      </c>
      <c r="N130">
        <f t="shared" si="8"/>
        <v>5.6666666666666643E-2</v>
      </c>
      <c r="O130">
        <f t="shared" si="9"/>
        <v>5.6666666666666643E-2</v>
      </c>
      <c r="P130" s="4" t="str">
        <f>VLOOKUP($A130, 'auction in'!$A$2:$B$201, 2, FALSE)</f>
        <v>_______</v>
      </c>
      <c r="Q130" s="3">
        <f>VLOOKUP($A130, 'auction in'!$A$2:$C$201, 3, FALSE)</f>
        <v>1.3790991563381054</v>
      </c>
      <c r="R130" t="str">
        <f>trueraw!C129</f>
        <v>SF, SG</v>
      </c>
      <c r="S130" t="str">
        <f>trueraw!D129</f>
        <v>DEN</v>
      </c>
      <c r="T130">
        <f>trueraw!E129</f>
        <v>68</v>
      </c>
      <c r="U130">
        <f>trueraw!F129</f>
        <v>27.5</v>
      </c>
      <c r="V130">
        <v>1</v>
      </c>
      <c r="W130">
        <f>IF(EXACT($P130, W$2), 1, 0)</f>
        <v>1</v>
      </c>
      <c r="X130">
        <f>IF(EXACT($P130, X$2), 1, 0)</f>
        <v>0</v>
      </c>
      <c r="Y130">
        <f>IF(EXACT($P130, Y$2), 1, 0)</f>
        <v>0</v>
      </c>
      <c r="Z130">
        <f>IF(EXACT($P130, Z$2), 1, 0)</f>
        <v>0</v>
      </c>
      <c r="AA130">
        <f>IF(EXACT($P130, AA$2), 1, 0)</f>
        <v>0</v>
      </c>
      <c r="AB130">
        <f>IF(EXACT($P130, AB$2), 1, 0)</f>
        <v>0</v>
      </c>
      <c r="AC130">
        <f>IF(EXACT($P130, AC$2), 1, 0)</f>
        <v>0</v>
      </c>
      <c r="AD130">
        <f>IF(EXACT($P130, AD$2), 1, 0)</f>
        <v>0</v>
      </c>
      <c r="AE130">
        <f>IF(EXACT($P130, AE$2), 1, 0)</f>
        <v>0</v>
      </c>
      <c r="AF130">
        <f>IF(EXACT($P130, AF$2), 1, 0)</f>
        <v>0</v>
      </c>
      <c r="AG130">
        <f>IF(EXACT($P130, AG$2), 1, 0)</f>
        <v>0</v>
      </c>
      <c r="AT130">
        <f>IF(EXACT($P130, W$2), $N130, 0)</f>
        <v>5.6666666666666643E-2</v>
      </c>
      <c r="AU130">
        <f>IF(EXACT($P130, X$2), $N130, 0)</f>
        <v>0</v>
      </c>
      <c r="AV130">
        <f>IF(EXACT($P130, Y$2), $N130, 0)</f>
        <v>0</v>
      </c>
      <c r="AW130">
        <f>IF(EXACT($P130, Z$2), $N130, 0)</f>
        <v>0</v>
      </c>
      <c r="AX130">
        <f>IF(EXACT($P130, AA$2), $N130, 0)</f>
        <v>0</v>
      </c>
      <c r="AY130">
        <f>IF(EXACT($P130, AB$2), $N130, 0)</f>
        <v>0</v>
      </c>
      <c r="AZ130">
        <f>IF(EXACT($P130, AC$2), $N130, 0)</f>
        <v>0</v>
      </c>
      <c r="BA130">
        <f>IF(EXACT($P130, AD$2), $N130, 0)</f>
        <v>0</v>
      </c>
      <c r="BB130">
        <f>IF(EXACT($P130, AE$2), $N130, 0)</f>
        <v>0</v>
      </c>
      <c r="BC130">
        <f>IF(EXACT($P130, AF$2), $N130, 0)</f>
        <v>0</v>
      </c>
      <c r="BD130">
        <f>IF(EXACT($P130, AG$2), $N130, 0)</f>
        <v>0</v>
      </c>
    </row>
    <row r="131" spans="1:56" x14ac:dyDescent="0.35">
      <c r="P131" s="3"/>
      <c r="Q131" s="3"/>
      <c r="AT131">
        <f>IF(EXACT($P131, W$2), $N131, 0)</f>
        <v>0</v>
      </c>
      <c r="AU131">
        <f>IF(EXACT($P131, X$2), $N131, 0)</f>
        <v>0</v>
      </c>
      <c r="AV131">
        <f>IF(EXACT($P131, Y$2), $N131, 0)</f>
        <v>0</v>
      </c>
      <c r="AW131">
        <f>IF(EXACT($P131, Z$2), $N131, 0)</f>
        <v>0</v>
      </c>
      <c r="AX131">
        <f>IF(EXACT($P131, AA$2), $N131, 0)</f>
        <v>0</v>
      </c>
      <c r="AY131">
        <f>IF(EXACT($P131, AB$2), $N131, 0)</f>
        <v>0</v>
      </c>
      <c r="AZ131">
        <f>IF(EXACT($P131, AC$2), $N131, 0)</f>
        <v>0</v>
      </c>
      <c r="BA131">
        <f>IF(EXACT($P131, AD$2), $N131, 0)</f>
        <v>0</v>
      </c>
      <c r="BB131">
        <f>IF(EXACT($P131, AE$2), $N131, 0)</f>
        <v>0</v>
      </c>
      <c r="BC131">
        <f>IF(EXACT($P131, AF$2), $N131, 0)</f>
        <v>0</v>
      </c>
      <c r="BD131">
        <f>IF(EXACT($P131, AG$2), $N131, 0)</f>
        <v>0</v>
      </c>
    </row>
    <row r="132" spans="1:56" x14ac:dyDescent="0.35">
      <c r="P132" s="3"/>
      <c r="Q132" s="3"/>
      <c r="AT132">
        <f>IF(EXACT($P132, W$2), $N132, 0)</f>
        <v>0</v>
      </c>
      <c r="AU132">
        <f>IF(EXACT($P132, X$2), $N132, 0)</f>
        <v>0</v>
      </c>
      <c r="AV132">
        <f>IF(EXACT($P132, Y$2), $N132, 0)</f>
        <v>0</v>
      </c>
      <c r="AW132">
        <f>IF(EXACT($P132, Z$2), $N132, 0)</f>
        <v>0</v>
      </c>
      <c r="AX132">
        <f>IF(EXACT($P132, AA$2), $N132, 0)</f>
        <v>0</v>
      </c>
      <c r="AY132">
        <f>IF(EXACT($P132, AB$2), $N132, 0)</f>
        <v>0</v>
      </c>
      <c r="AZ132">
        <f>IF(EXACT($P132, AC$2), $N132, 0)</f>
        <v>0</v>
      </c>
      <c r="BA132">
        <f>IF(EXACT($P132, AD$2), $N132, 0)</f>
        <v>0</v>
      </c>
      <c r="BB132">
        <f>IF(EXACT($P132, AE$2), $N132, 0)</f>
        <v>0</v>
      </c>
      <c r="BC132">
        <f>IF(EXACT($P132, AF$2), $N132, 0)</f>
        <v>0</v>
      </c>
      <c r="BD132">
        <f>IF(EXACT($P132, AG$2), $N132, 0)</f>
        <v>0</v>
      </c>
    </row>
    <row r="133" spans="1:56" x14ac:dyDescent="0.35">
      <c r="P133" s="3"/>
      <c r="Q133" s="3"/>
      <c r="AT133">
        <f>IF(EXACT($P133, W$2), $N133, 0)</f>
        <v>0</v>
      </c>
      <c r="AU133">
        <f>IF(EXACT($P133, X$2), $N133, 0)</f>
        <v>0</v>
      </c>
      <c r="AV133">
        <f>IF(EXACT($P133, Y$2), $N133, 0)</f>
        <v>0</v>
      </c>
      <c r="AW133">
        <f>IF(EXACT($P133, Z$2), $N133, 0)</f>
        <v>0</v>
      </c>
      <c r="AX133">
        <f>IF(EXACT($P133, AA$2), $N133, 0)</f>
        <v>0</v>
      </c>
      <c r="AY133">
        <f>IF(EXACT($P133, AB$2), $N133, 0)</f>
        <v>0</v>
      </c>
      <c r="AZ133">
        <f>IF(EXACT($P133, AC$2), $N133, 0)</f>
        <v>0</v>
      </c>
      <c r="BA133">
        <f>IF(EXACT($P133, AD$2), $N133, 0)</f>
        <v>0</v>
      </c>
      <c r="BB133">
        <f>IF(EXACT($P133, AE$2), $N133, 0)</f>
        <v>0</v>
      </c>
      <c r="BC133">
        <f>IF(EXACT($P133, AF$2), $N133, 0)</f>
        <v>0</v>
      </c>
      <c r="BD133">
        <f>IF(EXACT($P133, AG$2), $N133, 0)</f>
        <v>0</v>
      </c>
    </row>
    <row r="134" spans="1:56" x14ac:dyDescent="0.35">
      <c r="P134" s="3"/>
      <c r="Q134" s="3"/>
      <c r="AT134">
        <f>IF(EXACT($P134, W$2), $N134, 0)</f>
        <v>0</v>
      </c>
      <c r="AU134">
        <f>IF(EXACT($P134, X$2), $N134, 0)</f>
        <v>0</v>
      </c>
      <c r="AV134">
        <f>IF(EXACT($P134, Y$2), $N134, 0)</f>
        <v>0</v>
      </c>
      <c r="AW134">
        <f>IF(EXACT($P134, Z$2), $N134, 0)</f>
        <v>0</v>
      </c>
      <c r="AX134">
        <f>IF(EXACT($P134, AA$2), $N134, 0)</f>
        <v>0</v>
      </c>
      <c r="AY134">
        <f>IF(EXACT($P134, AB$2), $N134, 0)</f>
        <v>0</v>
      </c>
      <c r="AZ134">
        <f>IF(EXACT($P134, AC$2), $N134, 0)</f>
        <v>0</v>
      </c>
      <c r="BA134">
        <f>IF(EXACT($P134, AD$2), $N134, 0)</f>
        <v>0</v>
      </c>
      <c r="BB134">
        <f>IF(EXACT($P134, AE$2), $N134, 0)</f>
        <v>0</v>
      </c>
      <c r="BC134">
        <f>IF(EXACT($P134, AF$2), $N134, 0)</f>
        <v>0</v>
      </c>
      <c r="BD134">
        <f>IF(EXACT($P134, AG$2), $N134, 0)</f>
        <v>0</v>
      </c>
    </row>
    <row r="135" spans="1:56" x14ac:dyDescent="0.35">
      <c r="P135" s="3"/>
      <c r="Q135" s="3"/>
      <c r="AT135">
        <f>IF(EXACT($P135, W$2), $N135, 0)</f>
        <v>0</v>
      </c>
      <c r="AU135">
        <f>IF(EXACT($P135, X$2), $N135, 0)</f>
        <v>0</v>
      </c>
      <c r="AV135">
        <f>IF(EXACT($P135, Y$2), $N135, 0)</f>
        <v>0</v>
      </c>
      <c r="AW135">
        <f>IF(EXACT($P135, Z$2), $N135, 0)</f>
        <v>0</v>
      </c>
      <c r="AX135">
        <f>IF(EXACT($P135, AA$2), $N135, 0)</f>
        <v>0</v>
      </c>
      <c r="AY135">
        <f>IF(EXACT($P135, AB$2), $N135, 0)</f>
        <v>0</v>
      </c>
      <c r="AZ135">
        <f>IF(EXACT($P135, AC$2), $N135, 0)</f>
        <v>0</v>
      </c>
      <c r="BA135">
        <f>IF(EXACT($P135, AD$2), $N135, 0)</f>
        <v>0</v>
      </c>
      <c r="BB135">
        <f>IF(EXACT($P135, AE$2), $N135, 0)</f>
        <v>0</v>
      </c>
      <c r="BC135">
        <f>IF(EXACT($P135, AF$2), $N135, 0)</f>
        <v>0</v>
      </c>
      <c r="BD135">
        <f>IF(EXACT($P135, AG$2), $N135, 0)</f>
        <v>0</v>
      </c>
    </row>
    <row r="136" spans="1:56" x14ac:dyDescent="0.35">
      <c r="P136" s="3"/>
      <c r="Q136" s="3"/>
      <c r="AT136">
        <f>IF(EXACT($P136, W$2), $N136, 0)</f>
        <v>0</v>
      </c>
      <c r="AU136">
        <f>IF(EXACT($P136, X$2), $N136, 0)</f>
        <v>0</v>
      </c>
      <c r="AV136">
        <f>IF(EXACT($P136, Y$2), $N136, 0)</f>
        <v>0</v>
      </c>
      <c r="AW136">
        <f>IF(EXACT($P136, Z$2), $N136, 0)</f>
        <v>0</v>
      </c>
      <c r="AX136">
        <f>IF(EXACT($P136, AA$2), $N136, 0)</f>
        <v>0</v>
      </c>
      <c r="AY136">
        <f>IF(EXACT($P136, AB$2), $N136, 0)</f>
        <v>0</v>
      </c>
      <c r="AZ136">
        <f>IF(EXACT($P136, AC$2), $N136, 0)</f>
        <v>0</v>
      </c>
      <c r="BA136">
        <f>IF(EXACT($P136, AD$2), $N136, 0)</f>
        <v>0</v>
      </c>
      <c r="BB136">
        <f>IF(EXACT($P136, AE$2), $N136, 0)</f>
        <v>0</v>
      </c>
      <c r="BC136">
        <f>IF(EXACT($P136, AF$2), $N136, 0)</f>
        <v>0</v>
      </c>
      <c r="BD136">
        <f>IF(EXACT($P136, AG$2), $N136, 0)</f>
        <v>0</v>
      </c>
    </row>
    <row r="137" spans="1:56" x14ac:dyDescent="0.35">
      <c r="P137" s="3"/>
      <c r="Q137" s="3"/>
      <c r="AT137">
        <f>IF(EXACT($P137, W$2), $N137, 0)</f>
        <v>0</v>
      </c>
      <c r="AU137">
        <f>IF(EXACT($P137, X$2), $N137, 0)</f>
        <v>0</v>
      </c>
      <c r="AV137">
        <f>IF(EXACT($P137, Y$2), $N137, 0)</f>
        <v>0</v>
      </c>
      <c r="AW137">
        <f>IF(EXACT($P137, Z$2), $N137, 0)</f>
        <v>0</v>
      </c>
      <c r="AX137">
        <f>IF(EXACT($P137, AA$2), $N137, 0)</f>
        <v>0</v>
      </c>
      <c r="AY137">
        <f>IF(EXACT($P137, AB$2), $N137, 0)</f>
        <v>0</v>
      </c>
      <c r="AZ137">
        <f>IF(EXACT($P137, AC$2), $N137, 0)</f>
        <v>0</v>
      </c>
      <c r="BA137">
        <f>IF(EXACT($P137, AD$2), $N137, 0)</f>
        <v>0</v>
      </c>
      <c r="BB137">
        <f>IF(EXACT($P137, AE$2), $N137, 0)</f>
        <v>0</v>
      </c>
      <c r="BC137">
        <f>IF(EXACT($P137, AF$2), $N137, 0)</f>
        <v>0</v>
      </c>
      <c r="BD137">
        <f>IF(EXACT($P137, AG$2), $N137, 0)</f>
        <v>0</v>
      </c>
    </row>
    <row r="138" spans="1:56" x14ac:dyDescent="0.35">
      <c r="P138" s="3"/>
      <c r="Q138" s="3"/>
      <c r="AT138">
        <f>IF(EXACT($P138, W$2), $N138, 0)</f>
        <v>0</v>
      </c>
      <c r="AU138">
        <f>IF(EXACT($P138, X$2), $N138, 0)</f>
        <v>0</v>
      </c>
      <c r="AV138">
        <f>IF(EXACT($P138, Y$2), $N138, 0)</f>
        <v>0</v>
      </c>
      <c r="AW138">
        <f>IF(EXACT($P138, Z$2), $N138, 0)</f>
        <v>0</v>
      </c>
      <c r="AX138">
        <f>IF(EXACT($P138, AA$2), $N138, 0)</f>
        <v>0</v>
      </c>
      <c r="AY138">
        <f>IF(EXACT($P138, AB$2), $N138, 0)</f>
        <v>0</v>
      </c>
      <c r="AZ138">
        <f>IF(EXACT($P138, AC$2), $N138, 0)</f>
        <v>0</v>
      </c>
      <c r="BA138">
        <f>IF(EXACT($P138, AD$2), $N138, 0)</f>
        <v>0</v>
      </c>
      <c r="BB138">
        <f>IF(EXACT($P138, AE$2), $N138, 0)</f>
        <v>0</v>
      </c>
      <c r="BC138">
        <f>IF(EXACT($P138, AF$2), $N138, 0)</f>
        <v>0</v>
      </c>
      <c r="BD138">
        <f>IF(EXACT($P138, AG$2), $N138, 0)</f>
        <v>0</v>
      </c>
    </row>
    <row r="139" spans="1:56" x14ac:dyDescent="0.35">
      <c r="P139" s="3"/>
      <c r="Q139" s="3"/>
      <c r="AT139">
        <f>IF(EXACT($P139, W$2), $N139, 0)</f>
        <v>0</v>
      </c>
      <c r="AU139">
        <f>IF(EXACT($P139, X$2), $N139, 0)</f>
        <v>0</v>
      </c>
      <c r="AV139">
        <f>IF(EXACT($P139, Y$2), $N139, 0)</f>
        <v>0</v>
      </c>
      <c r="AW139">
        <f>IF(EXACT($P139, Z$2), $N139, 0)</f>
        <v>0</v>
      </c>
      <c r="AX139">
        <f>IF(EXACT($P139, AA$2), $N139, 0)</f>
        <v>0</v>
      </c>
      <c r="AY139">
        <f>IF(EXACT($P139, AB$2), $N139, 0)</f>
        <v>0</v>
      </c>
      <c r="AZ139">
        <f>IF(EXACT($P139, AC$2), $N139, 0)</f>
        <v>0</v>
      </c>
      <c r="BA139">
        <f>IF(EXACT($P139, AD$2), $N139, 0)</f>
        <v>0</v>
      </c>
      <c r="BB139">
        <f>IF(EXACT($P139, AE$2), $N139, 0)</f>
        <v>0</v>
      </c>
      <c r="BC139">
        <f>IF(EXACT($P139, AF$2), $N139, 0)</f>
        <v>0</v>
      </c>
      <c r="BD139">
        <f>IF(EXACT($P139, AG$2), $N139, 0)</f>
        <v>0</v>
      </c>
    </row>
    <row r="140" spans="1:56" x14ac:dyDescent="0.35">
      <c r="P140" s="3"/>
      <c r="Q140" s="3"/>
      <c r="AT140">
        <f>IF(EXACT($P140, W$2), $N140, 0)</f>
        <v>0</v>
      </c>
      <c r="AU140">
        <f>IF(EXACT($P140, X$2), $N140, 0)</f>
        <v>0</v>
      </c>
      <c r="AV140">
        <f>IF(EXACT($P140, Y$2), $N140, 0)</f>
        <v>0</v>
      </c>
      <c r="AW140">
        <f>IF(EXACT($P140, Z$2), $N140, 0)</f>
        <v>0</v>
      </c>
      <c r="AX140">
        <f>IF(EXACT($P140, AA$2), $N140, 0)</f>
        <v>0</v>
      </c>
      <c r="AY140">
        <f>IF(EXACT($P140, AB$2), $N140, 0)</f>
        <v>0</v>
      </c>
      <c r="AZ140">
        <f>IF(EXACT($P140, AC$2), $N140, 0)</f>
        <v>0</v>
      </c>
      <c r="BA140">
        <f>IF(EXACT($P140, AD$2), $N140, 0)</f>
        <v>0</v>
      </c>
      <c r="BB140">
        <f>IF(EXACT($P140, AE$2), $N140, 0)</f>
        <v>0</v>
      </c>
      <c r="BC140">
        <f>IF(EXACT($P140, AF$2), $N140, 0)</f>
        <v>0</v>
      </c>
      <c r="BD140">
        <f>IF(EXACT($P140, AG$2), $N140, 0)</f>
        <v>0</v>
      </c>
    </row>
    <row r="141" spans="1:56" x14ac:dyDescent="0.35">
      <c r="P141" s="3"/>
      <c r="Q141" s="3"/>
      <c r="AT141">
        <f>IF(EXACT($P141, W$2), $N141, 0)</f>
        <v>0</v>
      </c>
      <c r="AU141">
        <f>IF(EXACT($P141, X$2), $N141, 0)</f>
        <v>0</v>
      </c>
      <c r="AV141">
        <f>IF(EXACT($P141, Y$2), $N141, 0)</f>
        <v>0</v>
      </c>
      <c r="AW141">
        <f>IF(EXACT($P141, Z$2), $N141, 0)</f>
        <v>0</v>
      </c>
      <c r="AX141">
        <f>IF(EXACT($P141, AA$2), $N141, 0)</f>
        <v>0</v>
      </c>
      <c r="AY141">
        <f>IF(EXACT($P141, AB$2), $N141, 0)</f>
        <v>0</v>
      </c>
      <c r="AZ141">
        <f>IF(EXACT($P141, AC$2), $N141, 0)</f>
        <v>0</v>
      </c>
      <c r="BA141">
        <f>IF(EXACT($P141, AD$2), $N141, 0)</f>
        <v>0</v>
      </c>
      <c r="BB141">
        <f>IF(EXACT($P141, AE$2), $N141, 0)</f>
        <v>0</v>
      </c>
      <c r="BC141">
        <f>IF(EXACT($P141, AF$2), $N141, 0)</f>
        <v>0</v>
      </c>
      <c r="BD141">
        <f>IF(EXACT($P141, AG$2), $N141, 0)</f>
        <v>0</v>
      </c>
    </row>
    <row r="142" spans="1:56" x14ac:dyDescent="0.35">
      <c r="P142" s="3"/>
      <c r="Q142" s="3"/>
      <c r="AT142">
        <f>IF(EXACT($P142, W$2), $N142, 0)</f>
        <v>0</v>
      </c>
      <c r="AU142">
        <f>IF(EXACT($P142, X$2), $N142, 0)</f>
        <v>0</v>
      </c>
      <c r="AV142">
        <f>IF(EXACT($P142, Y$2), $N142, 0)</f>
        <v>0</v>
      </c>
      <c r="AW142">
        <f>IF(EXACT($P142, Z$2), $N142, 0)</f>
        <v>0</v>
      </c>
      <c r="AX142">
        <f>IF(EXACT($P142, AA$2), $N142, 0)</f>
        <v>0</v>
      </c>
      <c r="AY142">
        <f>IF(EXACT($P142, AB$2), $N142, 0)</f>
        <v>0</v>
      </c>
      <c r="AZ142">
        <f>IF(EXACT($P142, AC$2), $N142, 0)</f>
        <v>0</v>
      </c>
      <c r="BA142">
        <f>IF(EXACT($P142, AD$2), $N142, 0)</f>
        <v>0</v>
      </c>
      <c r="BB142">
        <f>IF(EXACT($P142, AE$2), $N142, 0)</f>
        <v>0</v>
      </c>
      <c r="BC142">
        <f>IF(EXACT($P142, AF$2), $N142, 0)</f>
        <v>0</v>
      </c>
      <c r="BD142">
        <f>IF(EXACT($P142, AG$2), $N142, 0)</f>
        <v>0</v>
      </c>
    </row>
    <row r="143" spans="1:56" x14ac:dyDescent="0.35">
      <c r="P143" s="3"/>
      <c r="Q143" s="3"/>
      <c r="AT143">
        <f>IF(EXACT($P143, W$2), $N143, 0)</f>
        <v>0</v>
      </c>
      <c r="AU143">
        <f>IF(EXACT($P143, X$2), $N143, 0)</f>
        <v>0</v>
      </c>
      <c r="AV143">
        <f>IF(EXACT($P143, Y$2), $N143, 0)</f>
        <v>0</v>
      </c>
      <c r="AW143">
        <f>IF(EXACT($P143, Z$2), $N143, 0)</f>
        <v>0</v>
      </c>
      <c r="AX143">
        <f>IF(EXACT($P143, AA$2), $N143, 0)</f>
        <v>0</v>
      </c>
      <c r="AY143">
        <f>IF(EXACT($P143, AB$2), $N143, 0)</f>
        <v>0</v>
      </c>
      <c r="AZ143">
        <f>IF(EXACT($P143, AC$2), $N143, 0)</f>
        <v>0</v>
      </c>
      <c r="BA143">
        <f>IF(EXACT($P143, AD$2), $N143, 0)</f>
        <v>0</v>
      </c>
      <c r="BB143">
        <f>IF(EXACT($P143, AE$2), $N143, 0)</f>
        <v>0</v>
      </c>
      <c r="BC143">
        <f>IF(EXACT($P143, AF$2), $N143, 0)</f>
        <v>0</v>
      </c>
      <c r="BD143">
        <f>IF(EXACT($P143, AG$2), $N143, 0)</f>
        <v>0</v>
      </c>
    </row>
    <row r="144" spans="1:56" x14ac:dyDescent="0.35">
      <c r="P144" s="3"/>
      <c r="Q144" s="3"/>
      <c r="AT144">
        <f>IF(EXACT($P144, W$2), $N144, 0)</f>
        <v>0</v>
      </c>
      <c r="AU144">
        <f>IF(EXACT($P144, X$2), $N144, 0)</f>
        <v>0</v>
      </c>
      <c r="AV144">
        <f>IF(EXACT($P144, Y$2), $N144, 0)</f>
        <v>0</v>
      </c>
      <c r="AW144">
        <f>IF(EXACT($P144, Z$2), $N144, 0)</f>
        <v>0</v>
      </c>
      <c r="AX144">
        <f>IF(EXACT($P144, AA$2), $N144, 0)</f>
        <v>0</v>
      </c>
      <c r="AY144">
        <f>IF(EXACT($P144, AB$2), $N144, 0)</f>
        <v>0</v>
      </c>
      <c r="AZ144">
        <f>IF(EXACT($P144, AC$2), $N144, 0)</f>
        <v>0</v>
      </c>
      <c r="BA144">
        <f>IF(EXACT($P144, AD$2), $N144, 0)</f>
        <v>0</v>
      </c>
      <c r="BB144">
        <f>IF(EXACT($P144, AE$2), $N144, 0)</f>
        <v>0</v>
      </c>
      <c r="BC144">
        <f>IF(EXACT($P144, AF$2), $N144, 0)</f>
        <v>0</v>
      </c>
      <c r="BD144">
        <f>IF(EXACT($P144, AG$2), $N144, 0)</f>
        <v>0</v>
      </c>
    </row>
    <row r="145" spans="16:56" x14ac:dyDescent="0.35">
      <c r="P145" s="3"/>
      <c r="Q145" s="3"/>
      <c r="AT145">
        <f>IF(EXACT($P145, W$2), $N145, 0)</f>
        <v>0</v>
      </c>
      <c r="AU145">
        <f>IF(EXACT($P145, X$2), $N145, 0)</f>
        <v>0</v>
      </c>
      <c r="AV145">
        <f>IF(EXACT($P145, Y$2), $N145, 0)</f>
        <v>0</v>
      </c>
      <c r="AW145">
        <f>IF(EXACT($P145, Z$2), $N145, 0)</f>
        <v>0</v>
      </c>
      <c r="AX145">
        <f>IF(EXACT($P145, AA$2), $N145, 0)</f>
        <v>0</v>
      </c>
      <c r="AY145">
        <f>IF(EXACT($P145, AB$2), $N145, 0)</f>
        <v>0</v>
      </c>
      <c r="AZ145">
        <f>IF(EXACT($P145, AC$2), $N145, 0)</f>
        <v>0</v>
      </c>
      <c r="BA145">
        <f>IF(EXACT($P145, AD$2), $N145, 0)</f>
        <v>0</v>
      </c>
      <c r="BB145">
        <f>IF(EXACT($P145, AE$2), $N145, 0)</f>
        <v>0</v>
      </c>
      <c r="BC145">
        <f>IF(EXACT($P145, AF$2), $N145, 0)</f>
        <v>0</v>
      </c>
      <c r="BD145">
        <f>IF(EXACT($P145, AG$2), $N145, 0)</f>
        <v>0</v>
      </c>
    </row>
    <row r="146" spans="16:56" x14ac:dyDescent="0.35">
      <c r="P146" s="3"/>
      <c r="Q146" s="3"/>
      <c r="AT146">
        <f>IF(EXACT($P146, W$2), $N146, 0)</f>
        <v>0</v>
      </c>
      <c r="AU146">
        <f>IF(EXACT($P146, X$2), $N146, 0)</f>
        <v>0</v>
      </c>
      <c r="AV146">
        <f>IF(EXACT($P146, Y$2), $N146, 0)</f>
        <v>0</v>
      </c>
      <c r="AW146">
        <f>IF(EXACT($P146, Z$2), $N146, 0)</f>
        <v>0</v>
      </c>
      <c r="AX146">
        <f>IF(EXACT($P146, AA$2), $N146, 0)</f>
        <v>0</v>
      </c>
      <c r="AY146">
        <f>IF(EXACT($P146, AB$2), $N146, 0)</f>
        <v>0</v>
      </c>
      <c r="AZ146">
        <f>IF(EXACT($P146, AC$2), $N146, 0)</f>
        <v>0</v>
      </c>
      <c r="BA146">
        <f>IF(EXACT($P146, AD$2), $N146, 0)</f>
        <v>0</v>
      </c>
      <c r="BB146">
        <f>IF(EXACT($P146, AE$2), $N146, 0)</f>
        <v>0</v>
      </c>
      <c r="BC146">
        <f>IF(EXACT($P146, AF$2), $N146, 0)</f>
        <v>0</v>
      </c>
      <c r="BD146">
        <f>IF(EXACT($P146, AG$2), $N146, 0)</f>
        <v>0</v>
      </c>
    </row>
    <row r="147" spans="16:56" x14ac:dyDescent="0.35">
      <c r="P147" s="3"/>
      <c r="Q147" s="3"/>
      <c r="AT147">
        <f>IF(EXACT($P147, W$2), $N147, 0)</f>
        <v>0</v>
      </c>
      <c r="AU147">
        <f>IF(EXACT($P147, X$2), $N147, 0)</f>
        <v>0</v>
      </c>
      <c r="AV147">
        <f>IF(EXACT($P147, Y$2), $N147, 0)</f>
        <v>0</v>
      </c>
      <c r="AW147">
        <f>IF(EXACT($P147, Z$2), $N147, 0)</f>
        <v>0</v>
      </c>
      <c r="AX147">
        <f>IF(EXACT($P147, AA$2), $N147, 0)</f>
        <v>0</v>
      </c>
      <c r="AY147">
        <f>IF(EXACT($P147, AB$2), $N147, 0)</f>
        <v>0</v>
      </c>
      <c r="AZ147">
        <f>IF(EXACT($P147, AC$2), $N147, 0)</f>
        <v>0</v>
      </c>
      <c r="BA147">
        <f>IF(EXACT($P147, AD$2), $N147, 0)</f>
        <v>0</v>
      </c>
      <c r="BB147">
        <f>IF(EXACT($P147, AE$2), $N147, 0)</f>
        <v>0</v>
      </c>
      <c r="BC147">
        <f>IF(EXACT($P147, AF$2), $N147, 0)</f>
        <v>0</v>
      </c>
      <c r="BD147">
        <f>IF(EXACT($P147, AG$2), $N147, 0)</f>
        <v>0</v>
      </c>
    </row>
    <row r="148" spans="16:56" x14ac:dyDescent="0.35">
      <c r="P148" s="3"/>
      <c r="Q148" s="3"/>
      <c r="AT148">
        <f>IF(EXACT($P148, W$2), $N148, 0)</f>
        <v>0</v>
      </c>
      <c r="AU148">
        <f>IF(EXACT($P148, X$2), $N148, 0)</f>
        <v>0</v>
      </c>
      <c r="AV148">
        <f>IF(EXACT($P148, Y$2), $N148, 0)</f>
        <v>0</v>
      </c>
      <c r="AW148">
        <f>IF(EXACT($P148, Z$2), $N148, 0)</f>
        <v>0</v>
      </c>
      <c r="AX148">
        <f>IF(EXACT($P148, AA$2), $N148, 0)</f>
        <v>0</v>
      </c>
      <c r="AY148">
        <f>IF(EXACT($P148, AB$2), $N148, 0)</f>
        <v>0</v>
      </c>
      <c r="AZ148">
        <f>IF(EXACT($P148, AC$2), $N148, 0)</f>
        <v>0</v>
      </c>
      <c r="BA148">
        <f>IF(EXACT($P148, AD$2), $N148, 0)</f>
        <v>0</v>
      </c>
      <c r="BB148">
        <f>IF(EXACT($P148, AE$2), $N148, 0)</f>
        <v>0</v>
      </c>
      <c r="BC148">
        <f>IF(EXACT($P148, AF$2), $N148, 0)</f>
        <v>0</v>
      </c>
      <c r="BD148">
        <f>IF(EXACT($P148, AG$2), $N148, 0)</f>
        <v>0</v>
      </c>
    </row>
    <row r="149" spans="16:56" x14ac:dyDescent="0.35">
      <c r="P149" s="3"/>
      <c r="Q149" s="3"/>
      <c r="AT149">
        <f>IF(EXACT($P149, W$2), $N149, 0)</f>
        <v>0</v>
      </c>
      <c r="AU149">
        <f>IF(EXACT($P149, X$2), $N149, 0)</f>
        <v>0</v>
      </c>
      <c r="AV149">
        <f>IF(EXACT($P149, Y$2), $N149, 0)</f>
        <v>0</v>
      </c>
      <c r="AW149">
        <f>IF(EXACT($P149, Z$2), $N149, 0)</f>
        <v>0</v>
      </c>
      <c r="AX149">
        <f>IF(EXACT($P149, AA$2), $N149, 0)</f>
        <v>0</v>
      </c>
      <c r="AY149">
        <f>IF(EXACT($P149, AB$2), $N149, 0)</f>
        <v>0</v>
      </c>
      <c r="AZ149">
        <f>IF(EXACT($P149, AC$2), $N149, 0)</f>
        <v>0</v>
      </c>
      <c r="BA149">
        <f>IF(EXACT($P149, AD$2), $N149, 0)</f>
        <v>0</v>
      </c>
      <c r="BB149">
        <f>IF(EXACT($P149, AE$2), $N149, 0)</f>
        <v>0</v>
      </c>
      <c r="BC149">
        <f>IF(EXACT($P149, AF$2), $N149, 0)</f>
        <v>0</v>
      </c>
      <c r="BD149">
        <f>IF(EXACT($P149, AG$2), $N149, 0)</f>
        <v>0</v>
      </c>
    </row>
    <row r="150" spans="16:56" x14ac:dyDescent="0.35">
      <c r="P150" s="3"/>
      <c r="Q150" s="3"/>
      <c r="AT150">
        <f>IF(EXACT($P150, W$2), $N150, 0)</f>
        <v>0</v>
      </c>
      <c r="AU150">
        <f>IF(EXACT($P150, X$2), $N150, 0)</f>
        <v>0</v>
      </c>
      <c r="AV150">
        <f>IF(EXACT($P150, Y$2), $N150, 0)</f>
        <v>0</v>
      </c>
      <c r="AW150">
        <f>IF(EXACT($P150, Z$2), $N150, 0)</f>
        <v>0</v>
      </c>
      <c r="AX150">
        <f>IF(EXACT($P150, AA$2), $N150, 0)</f>
        <v>0</v>
      </c>
      <c r="AY150">
        <f>IF(EXACT($P150, AB$2), $N150, 0)</f>
        <v>0</v>
      </c>
      <c r="AZ150">
        <f>IF(EXACT($P150, AC$2), $N150, 0)</f>
        <v>0</v>
      </c>
      <c r="BA150">
        <f>IF(EXACT($P150, AD$2), $N150, 0)</f>
        <v>0</v>
      </c>
      <c r="BB150">
        <f>IF(EXACT($P150, AE$2), $N150, 0)</f>
        <v>0</v>
      </c>
      <c r="BC150">
        <f>IF(EXACT($P150, AF$2), $N150, 0)</f>
        <v>0</v>
      </c>
      <c r="BD150">
        <f>IF(EXACT($P150, AG$2), $N150, 0)</f>
        <v>0</v>
      </c>
    </row>
    <row r="151" spans="16:56" x14ac:dyDescent="0.35">
      <c r="P151" s="3"/>
      <c r="Q151" s="3"/>
      <c r="AT151">
        <f>IF(EXACT($P151, W$2), $N151, 0)</f>
        <v>0</v>
      </c>
      <c r="AU151">
        <f>IF(EXACT($P151, X$2), $N151, 0)</f>
        <v>0</v>
      </c>
      <c r="AV151">
        <f>IF(EXACT($P151, Y$2), $N151, 0)</f>
        <v>0</v>
      </c>
      <c r="AW151">
        <f>IF(EXACT($P151, Z$2), $N151, 0)</f>
        <v>0</v>
      </c>
      <c r="AX151">
        <f>IF(EXACT($P151, AA$2), $N151, 0)</f>
        <v>0</v>
      </c>
      <c r="AY151">
        <f>IF(EXACT($P151, AB$2), $N151, 0)</f>
        <v>0</v>
      </c>
      <c r="AZ151">
        <f>IF(EXACT($P151, AC$2), $N151, 0)</f>
        <v>0</v>
      </c>
      <c r="BA151">
        <f>IF(EXACT($P151, AD$2), $N151, 0)</f>
        <v>0</v>
      </c>
      <c r="BB151">
        <f>IF(EXACT($P151, AE$2), $N151, 0)</f>
        <v>0</v>
      </c>
      <c r="BC151">
        <f>IF(EXACT($P151, AF$2), $N151, 0)</f>
        <v>0</v>
      </c>
      <c r="BD151">
        <f>IF(EXACT($P151, AG$2), $N151, 0)</f>
        <v>0</v>
      </c>
    </row>
    <row r="152" spans="16:56" x14ac:dyDescent="0.35">
      <c r="P152" s="3"/>
      <c r="Q152" s="3"/>
      <c r="AT152">
        <f>IF(EXACT($P152, W$2), $N152, 0)</f>
        <v>0</v>
      </c>
      <c r="AU152">
        <f>IF(EXACT($P152, X$2), $N152, 0)</f>
        <v>0</v>
      </c>
      <c r="AV152">
        <f>IF(EXACT($P152, Y$2), $N152, 0)</f>
        <v>0</v>
      </c>
      <c r="AW152">
        <f>IF(EXACT($P152, Z$2), $N152, 0)</f>
        <v>0</v>
      </c>
      <c r="AX152">
        <f>IF(EXACT($P152, AA$2), $N152, 0)</f>
        <v>0</v>
      </c>
      <c r="AY152">
        <f>IF(EXACT($P152, AB$2), $N152, 0)</f>
        <v>0</v>
      </c>
      <c r="AZ152">
        <f>IF(EXACT($P152, AC$2), $N152, 0)</f>
        <v>0</v>
      </c>
      <c r="BA152">
        <f>IF(EXACT($P152, AD$2), $N152, 0)</f>
        <v>0</v>
      </c>
      <c r="BB152">
        <f>IF(EXACT($P152, AE$2), $N152, 0)</f>
        <v>0</v>
      </c>
      <c r="BC152">
        <f>IF(EXACT($P152, AF$2), $N152, 0)</f>
        <v>0</v>
      </c>
      <c r="BD152">
        <f>IF(EXACT($P152, AG$2), $N152, 0)</f>
        <v>0</v>
      </c>
    </row>
    <row r="153" spans="16:56" x14ac:dyDescent="0.35">
      <c r="P153" s="3"/>
      <c r="Q153" s="3"/>
      <c r="AT153">
        <f>IF(EXACT($P153, W$2), $N153, 0)</f>
        <v>0</v>
      </c>
      <c r="AU153">
        <f>IF(EXACT($P153, X$2), $N153, 0)</f>
        <v>0</v>
      </c>
      <c r="AV153">
        <f>IF(EXACT($P153, Y$2), $N153, 0)</f>
        <v>0</v>
      </c>
      <c r="AW153">
        <f>IF(EXACT($P153, Z$2), $N153, 0)</f>
        <v>0</v>
      </c>
      <c r="AX153">
        <f>IF(EXACT($P153, AA$2), $N153, 0)</f>
        <v>0</v>
      </c>
      <c r="AY153">
        <f>IF(EXACT($P153, AB$2), $N153, 0)</f>
        <v>0</v>
      </c>
      <c r="AZ153">
        <f>IF(EXACT($P153, AC$2), $N153, 0)</f>
        <v>0</v>
      </c>
      <c r="BA153">
        <f>IF(EXACT($P153, AD$2), $N153, 0)</f>
        <v>0</v>
      </c>
      <c r="BB153">
        <f>IF(EXACT($P153, AE$2), $N153, 0)</f>
        <v>0</v>
      </c>
      <c r="BC153">
        <f>IF(EXACT($P153, AF$2), $N153, 0)</f>
        <v>0</v>
      </c>
      <c r="BD153">
        <f>IF(EXACT($P153, AG$2), $N153, 0)</f>
        <v>0</v>
      </c>
    </row>
    <row r="154" spans="16:56" x14ac:dyDescent="0.35">
      <c r="P154" s="3"/>
      <c r="Q154" s="3"/>
      <c r="AT154">
        <f>IF(EXACT($P154, W$2), $N154, 0)</f>
        <v>0</v>
      </c>
      <c r="AU154">
        <f>IF(EXACT($P154, X$2), $N154, 0)</f>
        <v>0</v>
      </c>
      <c r="AV154">
        <f>IF(EXACT($P154, Y$2), $N154, 0)</f>
        <v>0</v>
      </c>
      <c r="AW154">
        <f>IF(EXACT($P154, Z$2), $N154, 0)</f>
        <v>0</v>
      </c>
      <c r="AX154">
        <f>IF(EXACT($P154, AA$2), $N154, 0)</f>
        <v>0</v>
      </c>
      <c r="AY154">
        <f>IF(EXACT($P154, AB$2), $N154, 0)</f>
        <v>0</v>
      </c>
      <c r="AZ154">
        <f>IF(EXACT($P154, AC$2), $N154, 0)</f>
        <v>0</v>
      </c>
      <c r="BA154">
        <f>IF(EXACT($P154, AD$2), $N154, 0)</f>
        <v>0</v>
      </c>
      <c r="BB154">
        <f>IF(EXACT($P154, AE$2), $N154, 0)</f>
        <v>0</v>
      </c>
      <c r="BC154">
        <f>IF(EXACT($P154, AF$2), $N154, 0)</f>
        <v>0</v>
      </c>
      <c r="BD154">
        <f>IF(EXACT($P154, AG$2), $N154, 0)</f>
        <v>0</v>
      </c>
    </row>
    <row r="155" spans="16:56" x14ac:dyDescent="0.35">
      <c r="P155" s="3"/>
      <c r="Q155" s="3"/>
      <c r="AT155">
        <f>IF(EXACT($P155, W$2), $N155, 0)</f>
        <v>0</v>
      </c>
      <c r="AU155">
        <f>IF(EXACT($P155, X$2), $N155, 0)</f>
        <v>0</v>
      </c>
      <c r="AV155">
        <f>IF(EXACT($P155, Y$2), $N155, 0)</f>
        <v>0</v>
      </c>
      <c r="AW155">
        <f>IF(EXACT($P155, Z$2), $N155, 0)</f>
        <v>0</v>
      </c>
      <c r="AX155">
        <f>IF(EXACT($P155, AA$2), $N155, 0)</f>
        <v>0</v>
      </c>
      <c r="AY155">
        <f>IF(EXACT($P155, AB$2), $N155, 0)</f>
        <v>0</v>
      </c>
      <c r="AZ155">
        <f>IF(EXACT($P155, AC$2), $N155, 0)</f>
        <v>0</v>
      </c>
      <c r="BA155">
        <f>IF(EXACT($P155, AD$2), $N155, 0)</f>
        <v>0</v>
      </c>
      <c r="BB155">
        <f>IF(EXACT($P155, AE$2), $N155, 0)</f>
        <v>0</v>
      </c>
      <c r="BC155">
        <f>IF(EXACT($P155, AF$2), $N155, 0)</f>
        <v>0</v>
      </c>
      <c r="BD155">
        <f>IF(EXACT($P155, AG$2), $N155, 0)</f>
        <v>0</v>
      </c>
    </row>
    <row r="156" spans="16:56" x14ac:dyDescent="0.35">
      <c r="P156" s="3"/>
      <c r="Q156" s="3"/>
      <c r="AT156">
        <f>IF(EXACT($P156, W$2), $N156, 0)</f>
        <v>0</v>
      </c>
      <c r="AU156">
        <f>IF(EXACT($P156, X$2), $N156, 0)</f>
        <v>0</v>
      </c>
      <c r="AV156">
        <f>IF(EXACT($P156, Y$2), $N156, 0)</f>
        <v>0</v>
      </c>
      <c r="AW156">
        <f>IF(EXACT($P156, Z$2), $N156, 0)</f>
        <v>0</v>
      </c>
      <c r="AX156">
        <f>IF(EXACT($P156, AA$2), $N156, 0)</f>
        <v>0</v>
      </c>
      <c r="AY156">
        <f>IF(EXACT($P156, AB$2), $N156, 0)</f>
        <v>0</v>
      </c>
      <c r="AZ156">
        <f>IF(EXACT($P156, AC$2), $N156, 0)</f>
        <v>0</v>
      </c>
      <c r="BA156">
        <f>IF(EXACT($P156, AD$2), $N156, 0)</f>
        <v>0</v>
      </c>
      <c r="BB156">
        <f>IF(EXACT($P156, AE$2), $N156, 0)</f>
        <v>0</v>
      </c>
      <c r="BC156">
        <f>IF(EXACT($P156, AF$2), $N156, 0)</f>
        <v>0</v>
      </c>
      <c r="BD156">
        <f>IF(EXACT($P156, AG$2), $N156, 0)</f>
        <v>0</v>
      </c>
    </row>
    <row r="157" spans="16:56" x14ac:dyDescent="0.35">
      <c r="P157" s="3"/>
      <c r="Q157" s="3"/>
      <c r="AT157">
        <f>IF(EXACT($P157, W$2), $N157, 0)</f>
        <v>0</v>
      </c>
      <c r="AU157">
        <f>IF(EXACT($P157, X$2), $N157, 0)</f>
        <v>0</v>
      </c>
      <c r="AV157">
        <f>IF(EXACT($P157, Y$2), $N157, 0)</f>
        <v>0</v>
      </c>
      <c r="AW157">
        <f>IF(EXACT($P157, Z$2), $N157, 0)</f>
        <v>0</v>
      </c>
      <c r="AX157">
        <f>IF(EXACT($P157, AA$2), $N157, 0)</f>
        <v>0</v>
      </c>
      <c r="AY157">
        <f>IF(EXACT($P157, AB$2), $N157, 0)</f>
        <v>0</v>
      </c>
      <c r="AZ157">
        <f>IF(EXACT($P157, AC$2), $N157, 0)</f>
        <v>0</v>
      </c>
      <c r="BA157">
        <f>IF(EXACT($P157, AD$2), $N157, 0)</f>
        <v>0</v>
      </c>
      <c r="BB157">
        <f>IF(EXACT($P157, AE$2), $N157, 0)</f>
        <v>0</v>
      </c>
      <c r="BC157">
        <f>IF(EXACT($P157, AF$2), $N157, 0)</f>
        <v>0</v>
      </c>
      <c r="BD157">
        <f>IF(EXACT($P157, AG$2), $N157, 0)</f>
        <v>0</v>
      </c>
    </row>
    <row r="158" spans="16:56" x14ac:dyDescent="0.35">
      <c r="P158" s="3"/>
      <c r="Q158" s="3"/>
      <c r="AT158">
        <f>IF(EXACT($P158, W$2), $N158, 0)</f>
        <v>0</v>
      </c>
      <c r="AU158">
        <f>IF(EXACT($P158, X$2), $N158, 0)</f>
        <v>0</v>
      </c>
      <c r="AV158">
        <f>IF(EXACT($P158, Y$2), $N158, 0)</f>
        <v>0</v>
      </c>
      <c r="AW158">
        <f>IF(EXACT($P158, Z$2), $N158, 0)</f>
        <v>0</v>
      </c>
      <c r="AX158">
        <f>IF(EXACT($P158, AA$2), $N158, 0)</f>
        <v>0</v>
      </c>
      <c r="AY158">
        <f>IF(EXACT($P158, AB$2), $N158, 0)</f>
        <v>0</v>
      </c>
      <c r="AZ158">
        <f>IF(EXACT($P158, AC$2), $N158, 0)</f>
        <v>0</v>
      </c>
      <c r="BA158">
        <f>IF(EXACT($P158, AD$2), $N158, 0)</f>
        <v>0</v>
      </c>
      <c r="BB158">
        <f>IF(EXACT($P158, AE$2), $N158, 0)</f>
        <v>0</v>
      </c>
      <c r="BC158">
        <f>IF(EXACT($P158, AF$2), $N158, 0)</f>
        <v>0</v>
      </c>
      <c r="BD158">
        <f>IF(EXACT($P158, AG$2), $N158, 0)</f>
        <v>0</v>
      </c>
    </row>
    <row r="159" spans="16:56" x14ac:dyDescent="0.35">
      <c r="P159" s="3"/>
      <c r="Q159" s="3"/>
      <c r="AT159">
        <f>IF(EXACT($P159, W$2), $N159, 0)</f>
        <v>0</v>
      </c>
      <c r="AU159">
        <f>IF(EXACT($P159, X$2), $N159, 0)</f>
        <v>0</v>
      </c>
      <c r="AV159">
        <f>IF(EXACT($P159, Y$2), $N159, 0)</f>
        <v>0</v>
      </c>
      <c r="AW159">
        <f>IF(EXACT($P159, Z$2), $N159, 0)</f>
        <v>0</v>
      </c>
      <c r="AX159">
        <f>IF(EXACT($P159, AA$2), $N159, 0)</f>
        <v>0</v>
      </c>
      <c r="AY159">
        <f>IF(EXACT($P159, AB$2), $N159, 0)</f>
        <v>0</v>
      </c>
      <c r="AZ159">
        <f>IF(EXACT($P159, AC$2), $N159, 0)</f>
        <v>0</v>
      </c>
      <c r="BA159">
        <f>IF(EXACT($P159, AD$2), $N159, 0)</f>
        <v>0</v>
      </c>
      <c r="BB159">
        <f>IF(EXACT($P159, AE$2), $N159, 0)</f>
        <v>0</v>
      </c>
      <c r="BC159">
        <f>IF(EXACT($P159, AF$2), $N159, 0)</f>
        <v>0</v>
      </c>
      <c r="BD159">
        <f>IF(EXACT($P159, AG$2), $N159, 0)</f>
        <v>0</v>
      </c>
    </row>
    <row r="160" spans="16:56" x14ac:dyDescent="0.35">
      <c r="P160" s="3"/>
      <c r="Q160" s="3"/>
      <c r="AT160">
        <f>IF(EXACT($P160, W$2), $N160, 0)</f>
        <v>0</v>
      </c>
      <c r="AU160">
        <f>IF(EXACT($P160, X$2), $N160, 0)</f>
        <v>0</v>
      </c>
      <c r="AV160">
        <f>IF(EXACT($P160, Y$2), $N160, 0)</f>
        <v>0</v>
      </c>
      <c r="AW160">
        <f>IF(EXACT($P160, Z$2), $N160, 0)</f>
        <v>0</v>
      </c>
      <c r="AX160">
        <f>IF(EXACT($P160, AA$2), $N160, 0)</f>
        <v>0</v>
      </c>
      <c r="AY160">
        <f>IF(EXACT($P160, AB$2), $N160, 0)</f>
        <v>0</v>
      </c>
      <c r="AZ160">
        <f>IF(EXACT($P160, AC$2), $N160, 0)</f>
        <v>0</v>
      </c>
      <c r="BA160">
        <f>IF(EXACT($P160, AD$2), $N160, 0)</f>
        <v>0</v>
      </c>
      <c r="BB160">
        <f>IF(EXACT($P160, AE$2), $N160, 0)</f>
        <v>0</v>
      </c>
      <c r="BC160">
        <f>IF(EXACT($P160, AF$2), $N160, 0)</f>
        <v>0</v>
      </c>
      <c r="BD160">
        <f>IF(EXACT($P160, AG$2), $N160, 0)</f>
        <v>0</v>
      </c>
    </row>
    <row r="161" spans="16:56" x14ac:dyDescent="0.35">
      <c r="P161" s="3"/>
      <c r="Q161" s="3"/>
      <c r="AT161">
        <f>IF(EXACT($P161, W$2), $N161, 0)</f>
        <v>0</v>
      </c>
      <c r="AU161">
        <f>IF(EXACT($P161, X$2), $N161, 0)</f>
        <v>0</v>
      </c>
      <c r="AV161">
        <f>IF(EXACT($P161, Y$2), $N161, 0)</f>
        <v>0</v>
      </c>
      <c r="AW161">
        <f>IF(EXACT($P161, Z$2), $N161, 0)</f>
        <v>0</v>
      </c>
      <c r="AX161">
        <f>IF(EXACT($P161, AA$2), $N161, 0)</f>
        <v>0</v>
      </c>
      <c r="AY161">
        <f>IF(EXACT($P161, AB$2), $N161, 0)</f>
        <v>0</v>
      </c>
      <c r="AZ161">
        <f>IF(EXACT($P161, AC$2), $N161, 0)</f>
        <v>0</v>
      </c>
      <c r="BA161">
        <f>IF(EXACT($P161, AD$2), $N161, 0)</f>
        <v>0</v>
      </c>
      <c r="BB161">
        <f>IF(EXACT($P161, AE$2), $N161, 0)</f>
        <v>0</v>
      </c>
      <c r="BC161">
        <f>IF(EXACT($P161, AF$2), $N161, 0)</f>
        <v>0</v>
      </c>
      <c r="BD161">
        <f>IF(EXACT($P161, AG$2), $N161, 0)</f>
        <v>0</v>
      </c>
    </row>
    <row r="162" spans="16:56" x14ac:dyDescent="0.35">
      <c r="P162" s="3"/>
      <c r="Q162" s="3"/>
      <c r="AT162">
        <f>IF(EXACT($P162, W$2), $N162, 0)</f>
        <v>0</v>
      </c>
      <c r="AU162">
        <f>IF(EXACT($P162, X$2), $N162, 0)</f>
        <v>0</v>
      </c>
      <c r="AV162">
        <f>IF(EXACT($P162, Y$2), $N162, 0)</f>
        <v>0</v>
      </c>
      <c r="AW162">
        <f>IF(EXACT($P162, Z$2), $N162, 0)</f>
        <v>0</v>
      </c>
      <c r="AX162">
        <f>IF(EXACT($P162, AA$2), $N162, 0)</f>
        <v>0</v>
      </c>
      <c r="AY162">
        <f>IF(EXACT($P162, AB$2), $N162, 0)</f>
        <v>0</v>
      </c>
      <c r="AZ162">
        <f>IF(EXACT($P162, AC$2), $N162, 0)</f>
        <v>0</v>
      </c>
      <c r="BA162">
        <f>IF(EXACT($P162, AD$2), $N162, 0)</f>
        <v>0</v>
      </c>
      <c r="BB162">
        <f>IF(EXACT($P162, AE$2), $N162, 0)</f>
        <v>0</v>
      </c>
      <c r="BC162">
        <f>IF(EXACT($P162, AF$2), $N162, 0)</f>
        <v>0</v>
      </c>
      <c r="BD162">
        <f>IF(EXACT($P162, AG$2), $N162, 0)</f>
        <v>0</v>
      </c>
    </row>
    <row r="163" spans="16:56" x14ac:dyDescent="0.35">
      <c r="P163" s="3"/>
      <c r="Q163" s="3"/>
      <c r="AT163">
        <f>IF(EXACT($P163, W$2), $N163, 0)</f>
        <v>0</v>
      </c>
      <c r="AU163">
        <f>IF(EXACT($P163, X$2), $N163, 0)</f>
        <v>0</v>
      </c>
      <c r="AV163">
        <f>IF(EXACT($P163, Y$2), $N163, 0)</f>
        <v>0</v>
      </c>
      <c r="AW163">
        <f>IF(EXACT($P163, Z$2), $N163, 0)</f>
        <v>0</v>
      </c>
      <c r="AX163">
        <f>IF(EXACT($P163, AA$2), $N163, 0)</f>
        <v>0</v>
      </c>
      <c r="AY163">
        <f>IF(EXACT($P163, AB$2), $N163, 0)</f>
        <v>0</v>
      </c>
      <c r="AZ163">
        <f>IF(EXACT($P163, AC$2), $N163, 0)</f>
        <v>0</v>
      </c>
      <c r="BA163">
        <f>IF(EXACT($P163, AD$2), $N163, 0)</f>
        <v>0</v>
      </c>
      <c r="BB163">
        <f>IF(EXACT($P163, AE$2), $N163, 0)</f>
        <v>0</v>
      </c>
      <c r="BC163">
        <f>IF(EXACT($P163, AF$2), $N163, 0)</f>
        <v>0</v>
      </c>
      <c r="BD163">
        <f>IF(EXACT($P163, AG$2), $N163, 0)</f>
        <v>0</v>
      </c>
    </row>
    <row r="164" spans="16:56" x14ac:dyDescent="0.35">
      <c r="P164" s="3"/>
      <c r="Q164" s="3"/>
      <c r="AT164">
        <f>IF(EXACT($P164, W$2), $N164, 0)</f>
        <v>0</v>
      </c>
      <c r="AU164">
        <f>IF(EXACT($P164, X$2), $N164, 0)</f>
        <v>0</v>
      </c>
      <c r="AV164">
        <f>IF(EXACT($P164, Y$2), $N164, 0)</f>
        <v>0</v>
      </c>
      <c r="AW164">
        <f>IF(EXACT($P164, Z$2), $N164, 0)</f>
        <v>0</v>
      </c>
      <c r="AX164">
        <f>IF(EXACT($P164, AA$2), $N164, 0)</f>
        <v>0</v>
      </c>
      <c r="AY164">
        <f>IF(EXACT($P164, AB$2), $N164, 0)</f>
        <v>0</v>
      </c>
      <c r="AZ164">
        <f>IF(EXACT($P164, AC$2), $N164, 0)</f>
        <v>0</v>
      </c>
      <c r="BA164">
        <f>IF(EXACT($P164, AD$2), $N164, 0)</f>
        <v>0</v>
      </c>
      <c r="BB164">
        <f>IF(EXACT($P164, AE$2), $N164, 0)</f>
        <v>0</v>
      </c>
      <c r="BC164">
        <f>IF(EXACT($P164, AF$2), $N164, 0)</f>
        <v>0</v>
      </c>
      <c r="BD164">
        <f>IF(EXACT($P164, AG$2), $N164, 0)</f>
        <v>0</v>
      </c>
    </row>
    <row r="165" spans="16:56" x14ac:dyDescent="0.35">
      <c r="P165" s="3"/>
      <c r="Q165" s="3"/>
      <c r="AT165">
        <f>IF(EXACT($P165, W$2), $N165, 0)</f>
        <v>0</v>
      </c>
      <c r="AU165">
        <f>IF(EXACT($P165, X$2), $N165, 0)</f>
        <v>0</v>
      </c>
      <c r="AV165">
        <f>IF(EXACT($P165, Y$2), $N165, 0)</f>
        <v>0</v>
      </c>
      <c r="AW165">
        <f>IF(EXACT($P165, Z$2), $N165, 0)</f>
        <v>0</v>
      </c>
      <c r="AX165">
        <f>IF(EXACT($P165, AA$2), $N165, 0)</f>
        <v>0</v>
      </c>
      <c r="AY165">
        <f>IF(EXACT($P165, AB$2), $N165, 0)</f>
        <v>0</v>
      </c>
      <c r="AZ165">
        <f>IF(EXACT($P165, AC$2), $N165, 0)</f>
        <v>0</v>
      </c>
      <c r="BA165">
        <f>IF(EXACT($P165, AD$2), $N165, 0)</f>
        <v>0</v>
      </c>
      <c r="BB165">
        <f>IF(EXACT($P165, AE$2), $N165, 0)</f>
        <v>0</v>
      </c>
      <c r="BC165">
        <f>IF(EXACT($P165, AF$2), $N165, 0)</f>
        <v>0</v>
      </c>
      <c r="BD165">
        <f>IF(EXACT($P165, AG$2), $N165, 0)</f>
        <v>0</v>
      </c>
    </row>
    <row r="166" spans="16:56" x14ac:dyDescent="0.35">
      <c r="P166" s="3"/>
      <c r="Q166" s="3"/>
      <c r="AT166">
        <f>IF(EXACT($P166, W$2), $N166, 0)</f>
        <v>0</v>
      </c>
      <c r="AU166">
        <f>IF(EXACT($P166, X$2), $N166, 0)</f>
        <v>0</v>
      </c>
      <c r="AV166">
        <f>IF(EXACT($P166, Y$2), $N166, 0)</f>
        <v>0</v>
      </c>
      <c r="AW166">
        <f>IF(EXACT($P166, Z$2), $N166, 0)</f>
        <v>0</v>
      </c>
      <c r="AX166">
        <f>IF(EXACT($P166, AA$2), $N166, 0)</f>
        <v>0</v>
      </c>
      <c r="AY166">
        <f>IF(EXACT($P166, AB$2), $N166, 0)</f>
        <v>0</v>
      </c>
      <c r="AZ166">
        <f>IF(EXACT($P166, AC$2), $N166, 0)</f>
        <v>0</v>
      </c>
      <c r="BA166">
        <f>IF(EXACT($P166, AD$2), $N166, 0)</f>
        <v>0</v>
      </c>
      <c r="BB166">
        <f>IF(EXACT($P166, AE$2), $N166, 0)</f>
        <v>0</v>
      </c>
      <c r="BC166">
        <f>IF(EXACT($P166, AF$2), $N166, 0)</f>
        <v>0</v>
      </c>
      <c r="BD166">
        <f>IF(EXACT($P166, AG$2), $N166, 0)</f>
        <v>0</v>
      </c>
    </row>
    <row r="167" spans="16:56" x14ac:dyDescent="0.35">
      <c r="P167" s="3"/>
      <c r="Q167" s="3"/>
      <c r="AT167">
        <f>IF(EXACT($P167, W$2), $N167, 0)</f>
        <v>0</v>
      </c>
      <c r="AU167">
        <f>IF(EXACT($P167, X$2), $N167, 0)</f>
        <v>0</v>
      </c>
      <c r="AV167">
        <f>IF(EXACT($P167, Y$2), $N167, 0)</f>
        <v>0</v>
      </c>
      <c r="AW167">
        <f>IF(EXACT($P167, Z$2), $N167, 0)</f>
        <v>0</v>
      </c>
      <c r="AX167">
        <f>IF(EXACT($P167, AA$2), $N167, 0)</f>
        <v>0</v>
      </c>
      <c r="AY167">
        <f>IF(EXACT($P167, AB$2), $N167, 0)</f>
        <v>0</v>
      </c>
      <c r="AZ167">
        <f>IF(EXACT($P167, AC$2), $N167, 0)</f>
        <v>0</v>
      </c>
      <c r="BA167">
        <f>IF(EXACT($P167, AD$2), $N167, 0)</f>
        <v>0</v>
      </c>
      <c r="BB167">
        <f>IF(EXACT($P167, AE$2), $N167, 0)</f>
        <v>0</v>
      </c>
      <c r="BC167">
        <f>IF(EXACT($P167, AF$2), $N167, 0)</f>
        <v>0</v>
      </c>
      <c r="BD167">
        <f>IF(EXACT($P167, AG$2), $N167, 0)</f>
        <v>0</v>
      </c>
    </row>
    <row r="168" spans="16:56" x14ac:dyDescent="0.35">
      <c r="P168" s="3"/>
      <c r="Q168" s="3"/>
      <c r="AT168">
        <f>IF(EXACT($P168, W$2), $N168, 0)</f>
        <v>0</v>
      </c>
      <c r="AU168">
        <f>IF(EXACT($P168, X$2), $N168, 0)</f>
        <v>0</v>
      </c>
      <c r="AV168">
        <f>IF(EXACT($P168, Y$2), $N168, 0)</f>
        <v>0</v>
      </c>
      <c r="AW168">
        <f>IF(EXACT($P168, Z$2), $N168, 0)</f>
        <v>0</v>
      </c>
      <c r="AX168">
        <f>IF(EXACT($P168, AA$2), $N168, 0)</f>
        <v>0</v>
      </c>
      <c r="AY168">
        <f>IF(EXACT($P168, AB$2), $N168, 0)</f>
        <v>0</v>
      </c>
      <c r="AZ168">
        <f>IF(EXACT($P168, AC$2), $N168, 0)</f>
        <v>0</v>
      </c>
      <c r="BA168">
        <f>IF(EXACT($P168, AD$2), $N168, 0)</f>
        <v>0</v>
      </c>
      <c r="BB168">
        <f>IF(EXACT($P168, AE$2), $N168, 0)</f>
        <v>0</v>
      </c>
      <c r="BC168">
        <f>IF(EXACT($P168, AF$2), $N168, 0)</f>
        <v>0</v>
      </c>
      <c r="BD168">
        <f>IF(EXACT($P168, AG$2), $N168, 0)</f>
        <v>0</v>
      </c>
    </row>
    <row r="169" spans="16:56" x14ac:dyDescent="0.35">
      <c r="P169" s="3"/>
      <c r="Q169" s="3"/>
      <c r="AT169">
        <f>IF(EXACT($P169, W$2), $N169, 0)</f>
        <v>0</v>
      </c>
      <c r="AU169">
        <f>IF(EXACT($P169, X$2), $N169, 0)</f>
        <v>0</v>
      </c>
      <c r="AV169">
        <f>IF(EXACT($P169, Y$2), $N169, 0)</f>
        <v>0</v>
      </c>
      <c r="AW169">
        <f>IF(EXACT($P169, Z$2), $N169, 0)</f>
        <v>0</v>
      </c>
      <c r="AX169">
        <f>IF(EXACT($P169, AA$2), $N169, 0)</f>
        <v>0</v>
      </c>
      <c r="AY169">
        <f>IF(EXACT($P169, AB$2), $N169, 0)</f>
        <v>0</v>
      </c>
      <c r="AZ169">
        <f>IF(EXACT($P169, AC$2), $N169, 0)</f>
        <v>0</v>
      </c>
      <c r="BA169">
        <f>IF(EXACT($P169, AD$2), $N169, 0)</f>
        <v>0</v>
      </c>
      <c r="BB169">
        <f>IF(EXACT($P169, AE$2), $N169, 0)</f>
        <v>0</v>
      </c>
      <c r="BC169">
        <f>IF(EXACT($P169, AF$2), $N169, 0)</f>
        <v>0</v>
      </c>
      <c r="BD169">
        <f>IF(EXACT($P169, AG$2), $N169, 0)</f>
        <v>0</v>
      </c>
    </row>
    <row r="170" spans="16:56" x14ac:dyDescent="0.35">
      <c r="P170" s="3"/>
      <c r="Q170" s="3"/>
      <c r="AT170">
        <f>IF(EXACT($P170, W$2), $N170, 0)</f>
        <v>0</v>
      </c>
      <c r="AU170">
        <f>IF(EXACT($P170, X$2), $N170, 0)</f>
        <v>0</v>
      </c>
      <c r="AV170">
        <f>IF(EXACT($P170, Y$2), $N170, 0)</f>
        <v>0</v>
      </c>
      <c r="AW170">
        <f>IF(EXACT($P170, Z$2), $N170, 0)</f>
        <v>0</v>
      </c>
      <c r="AX170">
        <f>IF(EXACT($P170, AA$2), $N170, 0)</f>
        <v>0</v>
      </c>
      <c r="AY170">
        <f>IF(EXACT($P170, AB$2), $N170, 0)</f>
        <v>0</v>
      </c>
      <c r="AZ170">
        <f>IF(EXACT($P170, AC$2), $N170, 0)</f>
        <v>0</v>
      </c>
      <c r="BA170">
        <f>IF(EXACT($P170, AD$2), $N170, 0)</f>
        <v>0</v>
      </c>
      <c r="BB170">
        <f>IF(EXACT($P170, AE$2), $N170, 0)</f>
        <v>0</v>
      </c>
      <c r="BC170">
        <f>IF(EXACT($P170, AF$2), $N170, 0)</f>
        <v>0</v>
      </c>
      <c r="BD170">
        <f>IF(EXACT($P170, AG$2), $N170, 0)</f>
        <v>0</v>
      </c>
    </row>
    <row r="171" spans="16:56" x14ac:dyDescent="0.35">
      <c r="P171" s="3"/>
      <c r="Q171" s="3"/>
      <c r="AT171">
        <f>IF(EXACT($P171, W$2), $N171, 0)</f>
        <v>0</v>
      </c>
      <c r="AU171">
        <f>IF(EXACT($P171, X$2), $N171, 0)</f>
        <v>0</v>
      </c>
      <c r="AV171">
        <f>IF(EXACT($P171, Y$2), $N171, 0)</f>
        <v>0</v>
      </c>
      <c r="AW171">
        <f>IF(EXACT($P171, Z$2), $N171, 0)</f>
        <v>0</v>
      </c>
      <c r="AX171">
        <f>IF(EXACT($P171, AA$2), $N171, 0)</f>
        <v>0</v>
      </c>
      <c r="AY171">
        <f>IF(EXACT($P171, AB$2), $N171, 0)</f>
        <v>0</v>
      </c>
      <c r="AZ171">
        <f>IF(EXACT($P171, AC$2), $N171, 0)</f>
        <v>0</v>
      </c>
      <c r="BA171">
        <f>IF(EXACT($P171, AD$2), $N171, 0)</f>
        <v>0</v>
      </c>
      <c r="BB171">
        <f>IF(EXACT($P171, AE$2), $N171, 0)</f>
        <v>0</v>
      </c>
      <c r="BC171">
        <f>IF(EXACT($P171, AF$2), $N171, 0)</f>
        <v>0</v>
      </c>
      <c r="BD171">
        <f>IF(EXACT($P171, AG$2), $N171, 0)</f>
        <v>0</v>
      </c>
    </row>
    <row r="172" spans="16:56" x14ac:dyDescent="0.35">
      <c r="P172" s="3"/>
      <c r="Q172" s="3"/>
      <c r="AT172">
        <f>IF(EXACT($P172, W$2), $N172, 0)</f>
        <v>0</v>
      </c>
      <c r="AU172">
        <f>IF(EXACT($P172, X$2), $N172, 0)</f>
        <v>0</v>
      </c>
      <c r="AV172">
        <f>IF(EXACT($P172, Y$2), $N172, 0)</f>
        <v>0</v>
      </c>
      <c r="AW172">
        <f>IF(EXACT($P172, Z$2), $N172, 0)</f>
        <v>0</v>
      </c>
      <c r="AX172">
        <f>IF(EXACT($P172, AA$2), $N172, 0)</f>
        <v>0</v>
      </c>
      <c r="AY172">
        <f>IF(EXACT($P172, AB$2), $N172, 0)</f>
        <v>0</v>
      </c>
      <c r="AZ172">
        <f>IF(EXACT($P172, AC$2), $N172, 0)</f>
        <v>0</v>
      </c>
      <c r="BA172">
        <f>IF(EXACT($P172, AD$2), $N172, 0)</f>
        <v>0</v>
      </c>
      <c r="BB172">
        <f>IF(EXACT($P172, AE$2), $N172, 0)</f>
        <v>0</v>
      </c>
      <c r="BC172">
        <f>IF(EXACT($P172, AF$2), $N172, 0)</f>
        <v>0</v>
      </c>
      <c r="BD172">
        <f>IF(EXACT($P172, AG$2), $N172, 0)</f>
        <v>0</v>
      </c>
    </row>
    <row r="173" spans="16:56" x14ac:dyDescent="0.35">
      <c r="P173" s="3"/>
      <c r="Q173" s="3"/>
      <c r="AT173">
        <f>IF(EXACT($P173, W$2), $N173, 0)</f>
        <v>0</v>
      </c>
      <c r="AU173">
        <f>IF(EXACT($P173, X$2), $N173, 0)</f>
        <v>0</v>
      </c>
      <c r="AV173">
        <f>IF(EXACT($P173, Y$2), $N173, 0)</f>
        <v>0</v>
      </c>
      <c r="AW173">
        <f>IF(EXACT($P173, Z$2), $N173, 0)</f>
        <v>0</v>
      </c>
      <c r="AX173">
        <f>IF(EXACT($P173, AA$2), $N173, 0)</f>
        <v>0</v>
      </c>
      <c r="AY173">
        <f>IF(EXACT($P173, AB$2), $N173, 0)</f>
        <v>0</v>
      </c>
      <c r="AZ173">
        <f>IF(EXACT($P173, AC$2), $N173, 0)</f>
        <v>0</v>
      </c>
      <c r="BA173">
        <f>IF(EXACT($P173, AD$2), $N173, 0)</f>
        <v>0</v>
      </c>
      <c r="BB173">
        <f>IF(EXACT($P173, AE$2), $N173, 0)</f>
        <v>0</v>
      </c>
      <c r="BC173">
        <f>IF(EXACT($P173, AF$2), $N173, 0)</f>
        <v>0</v>
      </c>
      <c r="BD173">
        <f>IF(EXACT($P173, AG$2), $N173, 0)</f>
        <v>0</v>
      </c>
    </row>
    <row r="174" spans="16:56" x14ac:dyDescent="0.35">
      <c r="P174" s="3"/>
      <c r="Q174" s="3"/>
      <c r="AT174">
        <f>IF(EXACT($P174, W$2), $N174, 0)</f>
        <v>0</v>
      </c>
      <c r="AU174">
        <f>IF(EXACT($P174, X$2), $N174, 0)</f>
        <v>0</v>
      </c>
      <c r="AV174">
        <f>IF(EXACT($P174, Y$2), $N174, 0)</f>
        <v>0</v>
      </c>
      <c r="AW174">
        <f>IF(EXACT($P174, Z$2), $N174, 0)</f>
        <v>0</v>
      </c>
      <c r="AX174">
        <f>IF(EXACT($P174, AA$2), $N174, 0)</f>
        <v>0</v>
      </c>
      <c r="AY174">
        <f>IF(EXACT($P174, AB$2), $N174, 0)</f>
        <v>0</v>
      </c>
      <c r="AZ174">
        <f>IF(EXACT($P174, AC$2), $N174, 0)</f>
        <v>0</v>
      </c>
      <c r="BA174">
        <f>IF(EXACT($P174, AD$2), $N174, 0)</f>
        <v>0</v>
      </c>
      <c r="BB174">
        <f>IF(EXACT($P174, AE$2), $N174, 0)</f>
        <v>0</v>
      </c>
      <c r="BC174">
        <f>IF(EXACT($P174, AF$2), $N174, 0)</f>
        <v>0</v>
      </c>
      <c r="BD174">
        <f>IF(EXACT($P174, AG$2), $N174, 0)</f>
        <v>0</v>
      </c>
    </row>
    <row r="175" spans="16:56" x14ac:dyDescent="0.35">
      <c r="P175" s="3"/>
      <c r="Q175" s="3"/>
      <c r="AT175">
        <f>IF(EXACT($P175, W$2), $N175, 0)</f>
        <v>0</v>
      </c>
      <c r="AU175">
        <f>IF(EXACT($P175, X$2), $N175, 0)</f>
        <v>0</v>
      </c>
      <c r="AV175">
        <f>IF(EXACT($P175, Y$2), $N175, 0)</f>
        <v>0</v>
      </c>
      <c r="AW175">
        <f>IF(EXACT($P175, Z$2), $N175, 0)</f>
        <v>0</v>
      </c>
      <c r="AX175">
        <f>IF(EXACT($P175, AA$2), $N175, 0)</f>
        <v>0</v>
      </c>
      <c r="AY175">
        <f>IF(EXACT($P175, AB$2), $N175, 0)</f>
        <v>0</v>
      </c>
      <c r="AZ175">
        <f>IF(EXACT($P175, AC$2), $N175, 0)</f>
        <v>0</v>
      </c>
      <c r="BA175">
        <f>IF(EXACT($P175, AD$2), $N175, 0)</f>
        <v>0</v>
      </c>
      <c r="BB175">
        <f>IF(EXACT($P175, AE$2), $N175, 0)</f>
        <v>0</v>
      </c>
      <c r="BC175">
        <f>IF(EXACT($P175, AF$2), $N175, 0)</f>
        <v>0</v>
      </c>
      <c r="BD175">
        <f>IF(EXACT($P175, AG$2), $N175, 0)</f>
        <v>0</v>
      </c>
    </row>
    <row r="176" spans="16:56" x14ac:dyDescent="0.35">
      <c r="P176" s="3"/>
      <c r="Q176" s="3"/>
      <c r="AT176">
        <f>IF(EXACT($P176, W$2), $N176, 0)</f>
        <v>0</v>
      </c>
      <c r="AU176">
        <f>IF(EXACT($P176, X$2), $N176, 0)</f>
        <v>0</v>
      </c>
      <c r="AV176">
        <f>IF(EXACT($P176, Y$2), $N176, 0)</f>
        <v>0</v>
      </c>
      <c r="AW176">
        <f>IF(EXACT($P176, Z$2), $N176, 0)</f>
        <v>0</v>
      </c>
      <c r="AX176">
        <f>IF(EXACT($P176, AA$2), $N176, 0)</f>
        <v>0</v>
      </c>
      <c r="AY176">
        <f>IF(EXACT($P176, AB$2), $N176, 0)</f>
        <v>0</v>
      </c>
      <c r="AZ176">
        <f>IF(EXACT($P176, AC$2), $N176, 0)</f>
        <v>0</v>
      </c>
      <c r="BA176">
        <f>IF(EXACT($P176, AD$2), $N176, 0)</f>
        <v>0</v>
      </c>
      <c r="BB176">
        <f>IF(EXACT($P176, AE$2), $N176, 0)</f>
        <v>0</v>
      </c>
      <c r="BC176">
        <f>IF(EXACT($P176, AF$2), $N176, 0)</f>
        <v>0</v>
      </c>
      <c r="BD176">
        <f>IF(EXACT($P176, AG$2), $N176, 0)</f>
        <v>0</v>
      </c>
    </row>
    <row r="177" spans="16:56" x14ac:dyDescent="0.35">
      <c r="P177" s="3"/>
      <c r="Q177" s="3"/>
      <c r="AT177">
        <f>IF(EXACT($P177, W$2), $N177, 0)</f>
        <v>0</v>
      </c>
      <c r="AU177">
        <f>IF(EXACT($P177, X$2), $N177, 0)</f>
        <v>0</v>
      </c>
      <c r="AV177">
        <f>IF(EXACT($P177, Y$2), $N177, 0)</f>
        <v>0</v>
      </c>
      <c r="AW177">
        <f>IF(EXACT($P177, Z$2), $N177, 0)</f>
        <v>0</v>
      </c>
      <c r="AX177">
        <f>IF(EXACT($P177, AA$2), $N177, 0)</f>
        <v>0</v>
      </c>
      <c r="AY177">
        <f>IF(EXACT($P177, AB$2), $N177, 0)</f>
        <v>0</v>
      </c>
      <c r="AZ177">
        <f>IF(EXACT($P177, AC$2), $N177, 0)</f>
        <v>0</v>
      </c>
      <c r="BA177">
        <f>IF(EXACT($P177, AD$2), $N177, 0)</f>
        <v>0</v>
      </c>
      <c r="BB177">
        <f>IF(EXACT($P177, AE$2), $N177, 0)</f>
        <v>0</v>
      </c>
      <c r="BC177">
        <f>IF(EXACT($P177, AF$2), $N177, 0)</f>
        <v>0</v>
      </c>
      <c r="BD177">
        <f>IF(EXACT($P177, AG$2), $N177, 0)</f>
        <v>0</v>
      </c>
    </row>
    <row r="178" spans="16:56" x14ac:dyDescent="0.35">
      <c r="P178" s="3"/>
      <c r="Q178" s="3"/>
      <c r="AT178">
        <f>IF(EXACT($P178, W$2), $N178, 0)</f>
        <v>0</v>
      </c>
      <c r="AU178">
        <f>IF(EXACT($P178, X$2), $N178, 0)</f>
        <v>0</v>
      </c>
      <c r="AV178">
        <f>IF(EXACT($P178, Y$2), $N178, 0)</f>
        <v>0</v>
      </c>
      <c r="AW178">
        <f>IF(EXACT($P178, Z$2), $N178, 0)</f>
        <v>0</v>
      </c>
      <c r="AX178">
        <f>IF(EXACT($P178, AA$2), $N178, 0)</f>
        <v>0</v>
      </c>
      <c r="AY178">
        <f>IF(EXACT($P178, AB$2), $N178, 0)</f>
        <v>0</v>
      </c>
      <c r="AZ178">
        <f>IF(EXACT($P178, AC$2), $N178, 0)</f>
        <v>0</v>
      </c>
      <c r="BA178">
        <f>IF(EXACT($P178, AD$2), $N178, 0)</f>
        <v>0</v>
      </c>
      <c r="BB178">
        <f>IF(EXACT($P178, AE$2), $N178, 0)</f>
        <v>0</v>
      </c>
      <c r="BC178">
        <f>IF(EXACT($P178, AF$2), $N178, 0)</f>
        <v>0</v>
      </c>
      <c r="BD178">
        <f>IF(EXACT($P178, AG$2), $N178, 0)</f>
        <v>0</v>
      </c>
    </row>
    <row r="179" spans="16:56" x14ac:dyDescent="0.35">
      <c r="P179" s="3"/>
      <c r="Q179" s="3"/>
      <c r="AT179">
        <f>IF(EXACT($P179, W$2), $N179, 0)</f>
        <v>0</v>
      </c>
      <c r="AU179">
        <f>IF(EXACT($P179, X$2), $N179, 0)</f>
        <v>0</v>
      </c>
      <c r="AV179">
        <f>IF(EXACT($P179, Y$2), $N179, 0)</f>
        <v>0</v>
      </c>
      <c r="AW179">
        <f>IF(EXACT($P179, Z$2), $N179, 0)</f>
        <v>0</v>
      </c>
      <c r="AX179">
        <f>IF(EXACT($P179, AA$2), $N179, 0)</f>
        <v>0</v>
      </c>
      <c r="AY179">
        <f>IF(EXACT($P179, AB$2), $N179, 0)</f>
        <v>0</v>
      </c>
      <c r="AZ179">
        <f>IF(EXACT($P179, AC$2), $N179, 0)</f>
        <v>0</v>
      </c>
      <c r="BA179">
        <f>IF(EXACT($P179, AD$2), $N179, 0)</f>
        <v>0</v>
      </c>
      <c r="BB179">
        <f>IF(EXACT($P179, AE$2), $N179, 0)</f>
        <v>0</v>
      </c>
      <c r="BC179">
        <f>IF(EXACT($P179, AF$2), $N179, 0)</f>
        <v>0</v>
      </c>
      <c r="BD179">
        <f>IF(EXACT($P179, AG$2), $N179, 0)</f>
        <v>0</v>
      </c>
    </row>
    <row r="180" spans="16:56" x14ac:dyDescent="0.35">
      <c r="P180" s="3"/>
      <c r="Q180" s="3"/>
      <c r="AT180">
        <f>IF(EXACT($P180, W$2), $N180, 0)</f>
        <v>0</v>
      </c>
      <c r="AU180">
        <f>IF(EXACT($P180, X$2), $N180, 0)</f>
        <v>0</v>
      </c>
      <c r="AV180">
        <f>IF(EXACT($P180, Y$2), $N180, 0)</f>
        <v>0</v>
      </c>
      <c r="AW180">
        <f>IF(EXACT($P180, Z$2), $N180, 0)</f>
        <v>0</v>
      </c>
      <c r="AX180">
        <f>IF(EXACT($P180, AA$2), $N180, 0)</f>
        <v>0</v>
      </c>
      <c r="AY180">
        <f>IF(EXACT($P180, AB$2), $N180, 0)</f>
        <v>0</v>
      </c>
      <c r="AZ180">
        <f>IF(EXACT($P180, AC$2), $N180, 0)</f>
        <v>0</v>
      </c>
      <c r="BA180">
        <f>IF(EXACT($P180, AD$2), $N180, 0)</f>
        <v>0</v>
      </c>
      <c r="BB180">
        <f>IF(EXACT($P180, AE$2), $N180, 0)</f>
        <v>0</v>
      </c>
      <c r="BC180">
        <f>IF(EXACT($P180, AF$2), $N180, 0)</f>
        <v>0</v>
      </c>
      <c r="BD180">
        <f>IF(EXACT($P180, AG$2), $N180, 0)</f>
        <v>0</v>
      </c>
    </row>
    <row r="181" spans="16:56" x14ac:dyDescent="0.35">
      <c r="P181" s="3"/>
      <c r="Q181" s="3"/>
      <c r="AT181">
        <f>IF(EXACT($P181, W$2), $N181, 0)</f>
        <v>0</v>
      </c>
      <c r="AU181">
        <f>IF(EXACT($P181, X$2), $N181, 0)</f>
        <v>0</v>
      </c>
      <c r="AV181">
        <f>IF(EXACT($P181, Y$2), $N181, 0)</f>
        <v>0</v>
      </c>
      <c r="AW181">
        <f>IF(EXACT($P181, Z$2), $N181, 0)</f>
        <v>0</v>
      </c>
      <c r="AX181">
        <f>IF(EXACT($P181, AA$2), $N181, 0)</f>
        <v>0</v>
      </c>
      <c r="AY181">
        <f>IF(EXACT($P181, AB$2), $N181, 0)</f>
        <v>0</v>
      </c>
      <c r="AZ181">
        <f>IF(EXACT($P181, AC$2), $N181, 0)</f>
        <v>0</v>
      </c>
      <c r="BA181">
        <f>IF(EXACT($P181, AD$2), $N181, 0)</f>
        <v>0</v>
      </c>
      <c r="BB181">
        <f>IF(EXACT($P181, AE$2), $N181, 0)</f>
        <v>0</v>
      </c>
      <c r="BC181">
        <f>IF(EXACT($P181, AF$2), $N181, 0)</f>
        <v>0</v>
      </c>
      <c r="BD181">
        <f>IF(EXACT($P181, AG$2), $N181, 0)</f>
        <v>0</v>
      </c>
    </row>
    <row r="182" spans="16:56" x14ac:dyDescent="0.35">
      <c r="P182" s="3"/>
      <c r="Q182" s="3"/>
      <c r="AT182">
        <f>IF(EXACT($P182, W$2), $N182, 0)</f>
        <v>0</v>
      </c>
      <c r="AU182">
        <f>IF(EXACT($P182, X$2), $N182, 0)</f>
        <v>0</v>
      </c>
      <c r="AV182">
        <f>IF(EXACT($P182, Y$2), $N182, 0)</f>
        <v>0</v>
      </c>
      <c r="AW182">
        <f>IF(EXACT($P182, Z$2), $N182, 0)</f>
        <v>0</v>
      </c>
      <c r="AX182">
        <f>IF(EXACT($P182, AA$2), $N182, 0)</f>
        <v>0</v>
      </c>
      <c r="AY182">
        <f>IF(EXACT($P182, AB$2), $N182, 0)</f>
        <v>0</v>
      </c>
      <c r="AZ182">
        <f>IF(EXACT($P182, AC$2), $N182, 0)</f>
        <v>0</v>
      </c>
      <c r="BA182">
        <f>IF(EXACT($P182, AD$2), $N182, 0)</f>
        <v>0</v>
      </c>
      <c r="BB182">
        <f>IF(EXACT($P182, AE$2), $N182, 0)</f>
        <v>0</v>
      </c>
      <c r="BC182">
        <f>IF(EXACT($P182, AF$2), $N182, 0)</f>
        <v>0</v>
      </c>
      <c r="BD182">
        <f>IF(EXACT($P182, AG$2), $N182, 0)</f>
        <v>0</v>
      </c>
    </row>
    <row r="183" spans="16:56" x14ac:dyDescent="0.35">
      <c r="P183" s="3"/>
      <c r="Q183" s="3"/>
      <c r="AT183">
        <f>IF(EXACT($P183, W$2), $N183, 0)</f>
        <v>0</v>
      </c>
      <c r="AU183">
        <f>IF(EXACT($P183, X$2), $N183, 0)</f>
        <v>0</v>
      </c>
      <c r="AV183">
        <f>IF(EXACT($P183, Y$2), $N183, 0)</f>
        <v>0</v>
      </c>
      <c r="AW183">
        <f>IF(EXACT($P183, Z$2), $N183, 0)</f>
        <v>0</v>
      </c>
      <c r="AX183">
        <f>IF(EXACT($P183, AA$2), $N183, 0)</f>
        <v>0</v>
      </c>
      <c r="AY183">
        <f>IF(EXACT($P183, AB$2), $N183, 0)</f>
        <v>0</v>
      </c>
      <c r="AZ183">
        <f>IF(EXACT($P183, AC$2), $N183, 0)</f>
        <v>0</v>
      </c>
      <c r="BA183">
        <f>IF(EXACT($P183, AD$2), $N183, 0)</f>
        <v>0</v>
      </c>
      <c r="BB183">
        <f>IF(EXACT($P183, AE$2), $N183, 0)</f>
        <v>0</v>
      </c>
      <c r="BC183">
        <f>IF(EXACT($P183, AF$2), $N183, 0)</f>
        <v>0</v>
      </c>
      <c r="BD183">
        <f>IF(EXACT($P183, AG$2), $N183, 0)</f>
        <v>0</v>
      </c>
    </row>
    <row r="184" spans="16:56" x14ac:dyDescent="0.35">
      <c r="P184" s="3"/>
      <c r="Q184" s="3"/>
      <c r="AT184">
        <f>IF(EXACT($P184, W$2), $N184, 0)</f>
        <v>0</v>
      </c>
      <c r="AU184">
        <f>IF(EXACT($P184, X$2), $N184, 0)</f>
        <v>0</v>
      </c>
      <c r="AV184">
        <f>IF(EXACT($P184, Y$2), $N184, 0)</f>
        <v>0</v>
      </c>
      <c r="AW184">
        <f>IF(EXACT($P184, Z$2), $N184, 0)</f>
        <v>0</v>
      </c>
      <c r="AX184">
        <f>IF(EXACT($P184, AA$2), $N184, 0)</f>
        <v>0</v>
      </c>
      <c r="AY184">
        <f>IF(EXACT($P184, AB$2), $N184, 0)</f>
        <v>0</v>
      </c>
      <c r="AZ184">
        <f>IF(EXACT($P184, AC$2), $N184, 0)</f>
        <v>0</v>
      </c>
      <c r="BA184">
        <f>IF(EXACT($P184, AD$2), $N184, 0)</f>
        <v>0</v>
      </c>
      <c r="BB184">
        <f>IF(EXACT($P184, AE$2), $N184, 0)</f>
        <v>0</v>
      </c>
      <c r="BC184">
        <f>IF(EXACT($P184, AF$2), $N184, 0)</f>
        <v>0</v>
      </c>
      <c r="BD184">
        <f>IF(EXACT($P184, AG$2), $N184, 0)</f>
        <v>0</v>
      </c>
    </row>
    <row r="185" spans="16:56" x14ac:dyDescent="0.35">
      <c r="P185" s="3"/>
      <c r="Q185" s="3"/>
      <c r="AT185">
        <f>IF(EXACT($P185, W$2), $N185, 0)</f>
        <v>0</v>
      </c>
      <c r="AU185">
        <f>IF(EXACT($P185, X$2), $N185, 0)</f>
        <v>0</v>
      </c>
      <c r="AV185">
        <f>IF(EXACT($P185, Y$2), $N185, 0)</f>
        <v>0</v>
      </c>
      <c r="AW185">
        <f>IF(EXACT($P185, Z$2), $N185, 0)</f>
        <v>0</v>
      </c>
      <c r="AX185">
        <f>IF(EXACT($P185, AA$2), $N185, 0)</f>
        <v>0</v>
      </c>
      <c r="AY185">
        <f>IF(EXACT($P185, AB$2), $N185, 0)</f>
        <v>0</v>
      </c>
      <c r="AZ185">
        <f>IF(EXACT($P185, AC$2), $N185, 0)</f>
        <v>0</v>
      </c>
      <c r="BA185">
        <f>IF(EXACT($P185, AD$2), $N185, 0)</f>
        <v>0</v>
      </c>
      <c r="BB185">
        <f>IF(EXACT($P185, AE$2), $N185, 0)</f>
        <v>0</v>
      </c>
      <c r="BC185">
        <f>IF(EXACT($P185, AF$2), $N185, 0)</f>
        <v>0</v>
      </c>
      <c r="BD185">
        <f>IF(EXACT($P185, AG$2), $N185, 0)</f>
        <v>0</v>
      </c>
    </row>
    <row r="186" spans="16:56" x14ac:dyDescent="0.35">
      <c r="P186" s="3"/>
      <c r="Q186" s="3"/>
      <c r="AT186">
        <f>IF(EXACT($P186, W$2), $N186, 0)</f>
        <v>0</v>
      </c>
      <c r="AU186">
        <f>IF(EXACT($P186, X$2), $N186, 0)</f>
        <v>0</v>
      </c>
      <c r="AV186">
        <f>IF(EXACT($P186, Y$2), $N186, 0)</f>
        <v>0</v>
      </c>
      <c r="AW186">
        <f>IF(EXACT($P186, Z$2), $N186, 0)</f>
        <v>0</v>
      </c>
      <c r="AX186">
        <f>IF(EXACT($P186, AA$2), $N186, 0)</f>
        <v>0</v>
      </c>
      <c r="AY186">
        <f>IF(EXACT($P186, AB$2), $N186, 0)</f>
        <v>0</v>
      </c>
      <c r="AZ186">
        <f>IF(EXACT($P186, AC$2), $N186, 0)</f>
        <v>0</v>
      </c>
      <c r="BA186">
        <f>IF(EXACT($P186, AD$2), $N186, 0)</f>
        <v>0</v>
      </c>
      <c r="BB186">
        <f>IF(EXACT($P186, AE$2), $N186, 0)</f>
        <v>0</v>
      </c>
      <c r="BC186">
        <f>IF(EXACT($P186, AF$2), $N186, 0)</f>
        <v>0</v>
      </c>
      <c r="BD186">
        <f>IF(EXACT($P186, AG$2), $N186, 0)</f>
        <v>0</v>
      </c>
    </row>
    <row r="187" spans="16:56" x14ac:dyDescent="0.35">
      <c r="P187" s="3"/>
      <c r="Q187" s="3"/>
      <c r="AT187">
        <f>IF(EXACT($P187, W$2), $N187, 0)</f>
        <v>0</v>
      </c>
      <c r="AU187">
        <f>IF(EXACT($P187, X$2), $N187, 0)</f>
        <v>0</v>
      </c>
      <c r="AV187">
        <f>IF(EXACT($P187, Y$2), $N187, 0)</f>
        <v>0</v>
      </c>
      <c r="AW187">
        <f>IF(EXACT($P187, Z$2), $N187, 0)</f>
        <v>0</v>
      </c>
      <c r="AX187">
        <f>IF(EXACT($P187, AA$2), $N187, 0)</f>
        <v>0</v>
      </c>
      <c r="AY187">
        <f>IF(EXACT($P187, AB$2), $N187, 0)</f>
        <v>0</v>
      </c>
      <c r="AZ187">
        <f>IF(EXACT($P187, AC$2), $N187, 0)</f>
        <v>0</v>
      </c>
      <c r="BA187">
        <f>IF(EXACT($P187, AD$2), $N187, 0)</f>
        <v>0</v>
      </c>
      <c r="BB187">
        <f>IF(EXACT($P187, AE$2), $N187, 0)</f>
        <v>0</v>
      </c>
      <c r="BC187">
        <f>IF(EXACT($P187, AF$2), $N187, 0)</f>
        <v>0</v>
      </c>
      <c r="BD187">
        <f>IF(EXACT($P187, AG$2), $N187, 0)</f>
        <v>0</v>
      </c>
    </row>
    <row r="188" spans="16:56" x14ac:dyDescent="0.35">
      <c r="P188" s="3"/>
      <c r="Q188" s="3"/>
      <c r="AT188">
        <f>IF(EXACT($P188, W$2), $N188, 0)</f>
        <v>0</v>
      </c>
      <c r="AU188">
        <f>IF(EXACT($P188, X$2), $N188, 0)</f>
        <v>0</v>
      </c>
      <c r="AV188">
        <f>IF(EXACT($P188, Y$2), $N188, 0)</f>
        <v>0</v>
      </c>
      <c r="AW188">
        <f>IF(EXACT($P188, Z$2), $N188, 0)</f>
        <v>0</v>
      </c>
      <c r="AX188">
        <f>IF(EXACT($P188, AA$2), $N188, 0)</f>
        <v>0</v>
      </c>
      <c r="AY188">
        <f>IF(EXACT($P188, AB$2), $N188, 0)</f>
        <v>0</v>
      </c>
      <c r="AZ188">
        <f>IF(EXACT($P188, AC$2), $N188, 0)</f>
        <v>0</v>
      </c>
      <c r="BA188">
        <f>IF(EXACT($P188, AD$2), $N188, 0)</f>
        <v>0</v>
      </c>
      <c r="BB188">
        <f>IF(EXACT($P188, AE$2), $N188, 0)</f>
        <v>0</v>
      </c>
      <c r="BC188">
        <f>IF(EXACT($P188, AF$2), $N188, 0)</f>
        <v>0</v>
      </c>
      <c r="BD188">
        <f>IF(EXACT($P188, AG$2), $N188, 0)</f>
        <v>0</v>
      </c>
    </row>
    <row r="189" spans="16:56" x14ac:dyDescent="0.35">
      <c r="P189" s="3"/>
      <c r="Q189" s="3"/>
      <c r="AT189">
        <f>IF(EXACT($P189, W$2), $N189, 0)</f>
        <v>0</v>
      </c>
      <c r="AU189">
        <f>IF(EXACT($P189, X$2), $N189, 0)</f>
        <v>0</v>
      </c>
      <c r="AV189">
        <f>IF(EXACT($P189, Y$2), $N189, 0)</f>
        <v>0</v>
      </c>
      <c r="AW189">
        <f>IF(EXACT($P189, Z$2), $N189, 0)</f>
        <v>0</v>
      </c>
      <c r="AX189">
        <f>IF(EXACT($P189, AA$2), $N189, 0)</f>
        <v>0</v>
      </c>
      <c r="AY189">
        <f>IF(EXACT($P189, AB$2), $N189, 0)</f>
        <v>0</v>
      </c>
      <c r="AZ189">
        <f>IF(EXACT($P189, AC$2), $N189, 0)</f>
        <v>0</v>
      </c>
      <c r="BA189">
        <f>IF(EXACT($P189, AD$2), $N189, 0)</f>
        <v>0</v>
      </c>
      <c r="BB189">
        <f>IF(EXACT($P189, AE$2), $N189, 0)</f>
        <v>0</v>
      </c>
      <c r="BC189">
        <f>IF(EXACT($P189, AF$2), $N189, 0)</f>
        <v>0</v>
      </c>
      <c r="BD189">
        <f>IF(EXACT($P189, AG$2), $N189, 0)</f>
        <v>0</v>
      </c>
    </row>
    <row r="190" spans="16:56" x14ac:dyDescent="0.35">
      <c r="P190" s="3"/>
      <c r="Q190" s="3"/>
      <c r="AT190">
        <f>IF(EXACT($P190, W$2), $N190, 0)</f>
        <v>0</v>
      </c>
      <c r="AU190">
        <f>IF(EXACT($P190, X$2), $N190, 0)</f>
        <v>0</v>
      </c>
      <c r="AV190">
        <f>IF(EXACT($P190, Y$2), $N190, 0)</f>
        <v>0</v>
      </c>
      <c r="AW190">
        <f>IF(EXACT($P190, Z$2), $N190, 0)</f>
        <v>0</v>
      </c>
      <c r="AX190">
        <f>IF(EXACT($P190, AA$2), $N190, 0)</f>
        <v>0</v>
      </c>
      <c r="AY190">
        <f>IF(EXACT($P190, AB$2), $N190, 0)</f>
        <v>0</v>
      </c>
      <c r="AZ190">
        <f>IF(EXACT($P190, AC$2), $N190, 0)</f>
        <v>0</v>
      </c>
      <c r="BA190">
        <f>IF(EXACT($P190, AD$2), $N190, 0)</f>
        <v>0</v>
      </c>
      <c r="BB190">
        <f>IF(EXACT($P190, AE$2), $N190, 0)</f>
        <v>0</v>
      </c>
      <c r="BC190">
        <f>IF(EXACT($P190, AF$2), $N190, 0)</f>
        <v>0</v>
      </c>
      <c r="BD190">
        <f>IF(EXACT($P190, AG$2), $N190, 0)</f>
        <v>0</v>
      </c>
    </row>
    <row r="191" spans="16:56" x14ac:dyDescent="0.35">
      <c r="P191" s="3"/>
      <c r="Q191" s="3"/>
      <c r="AT191">
        <f>IF(EXACT($P191, W$2), $N191, 0)</f>
        <v>0</v>
      </c>
      <c r="AU191">
        <f>IF(EXACT($P191, X$2), $N191, 0)</f>
        <v>0</v>
      </c>
      <c r="AV191">
        <f>IF(EXACT($P191, Y$2), $N191, 0)</f>
        <v>0</v>
      </c>
      <c r="AW191">
        <f>IF(EXACT($P191, Z$2), $N191, 0)</f>
        <v>0</v>
      </c>
      <c r="AX191">
        <f>IF(EXACT($P191, AA$2), $N191, 0)</f>
        <v>0</v>
      </c>
      <c r="AY191">
        <f>IF(EXACT($P191, AB$2), $N191, 0)</f>
        <v>0</v>
      </c>
      <c r="AZ191">
        <f>IF(EXACT($P191, AC$2), $N191, 0)</f>
        <v>0</v>
      </c>
      <c r="BA191">
        <f>IF(EXACT($P191, AD$2), $N191, 0)</f>
        <v>0</v>
      </c>
      <c r="BB191">
        <f>IF(EXACT($P191, AE$2), $N191, 0)</f>
        <v>0</v>
      </c>
      <c r="BC191">
        <f>IF(EXACT($P191, AF$2), $N191, 0)</f>
        <v>0</v>
      </c>
      <c r="BD191">
        <f>IF(EXACT($P191, AG$2), $N191, 0)</f>
        <v>0</v>
      </c>
    </row>
    <row r="192" spans="16:56" x14ac:dyDescent="0.35">
      <c r="P192" s="3"/>
      <c r="Q192" s="3"/>
      <c r="AT192">
        <f>IF(EXACT($P192, W$2), $N192, 0)</f>
        <v>0</v>
      </c>
      <c r="AU192">
        <f>IF(EXACT($P192, X$2), $N192, 0)</f>
        <v>0</v>
      </c>
      <c r="AV192">
        <f>IF(EXACT($P192, Y$2), $N192, 0)</f>
        <v>0</v>
      </c>
      <c r="AW192">
        <f>IF(EXACT($P192, Z$2), $N192, 0)</f>
        <v>0</v>
      </c>
      <c r="AX192">
        <f>IF(EXACT($P192, AA$2), $N192, 0)</f>
        <v>0</v>
      </c>
      <c r="AY192">
        <f>IF(EXACT($P192, AB$2), $N192, 0)</f>
        <v>0</v>
      </c>
      <c r="AZ192">
        <f>IF(EXACT($P192, AC$2), $N192, 0)</f>
        <v>0</v>
      </c>
      <c r="BA192">
        <f>IF(EXACT($P192, AD$2), $N192, 0)</f>
        <v>0</v>
      </c>
      <c r="BB192">
        <f>IF(EXACT($P192, AE$2), $N192, 0)</f>
        <v>0</v>
      </c>
      <c r="BC192">
        <f>IF(EXACT($P192, AF$2), $N192, 0)</f>
        <v>0</v>
      </c>
      <c r="BD192">
        <f>IF(EXACT($P192, AG$2), $N192, 0)</f>
        <v>0</v>
      </c>
    </row>
    <row r="193" spans="16:56" x14ac:dyDescent="0.35">
      <c r="P193" s="3"/>
      <c r="Q193" s="3"/>
      <c r="AT193">
        <f>IF(EXACT($P193, W$2), $N193, 0)</f>
        <v>0</v>
      </c>
      <c r="AU193">
        <f>IF(EXACT($P193, X$2), $N193, 0)</f>
        <v>0</v>
      </c>
      <c r="AV193">
        <f>IF(EXACT($P193, Y$2), $N193, 0)</f>
        <v>0</v>
      </c>
      <c r="AW193">
        <f>IF(EXACT($P193, Z$2), $N193, 0)</f>
        <v>0</v>
      </c>
      <c r="AX193">
        <f>IF(EXACT($P193, AA$2), $N193, 0)</f>
        <v>0</v>
      </c>
      <c r="AY193">
        <f>IF(EXACT($P193, AB$2), $N193, 0)</f>
        <v>0</v>
      </c>
      <c r="AZ193">
        <f>IF(EXACT($P193, AC$2), $N193, 0)</f>
        <v>0</v>
      </c>
      <c r="BA193">
        <f>IF(EXACT($P193, AD$2), $N193, 0)</f>
        <v>0</v>
      </c>
      <c r="BB193">
        <f>IF(EXACT($P193, AE$2), $N193, 0)</f>
        <v>0</v>
      </c>
      <c r="BC193">
        <f>IF(EXACT($P193, AF$2), $N193, 0)</f>
        <v>0</v>
      </c>
      <c r="BD193">
        <f>IF(EXACT($P193, AG$2), $N193, 0)</f>
        <v>0</v>
      </c>
    </row>
    <row r="194" spans="16:56" x14ac:dyDescent="0.35">
      <c r="P194" s="3"/>
      <c r="Q194" s="3"/>
      <c r="AT194">
        <f>IF(EXACT($P194, W$2), $N194, 0)</f>
        <v>0</v>
      </c>
      <c r="AU194">
        <f>IF(EXACT($P194, X$2), $N194, 0)</f>
        <v>0</v>
      </c>
      <c r="AV194">
        <f>IF(EXACT($P194, Y$2), $N194, 0)</f>
        <v>0</v>
      </c>
      <c r="AW194">
        <f>IF(EXACT($P194, Z$2), $N194, 0)</f>
        <v>0</v>
      </c>
      <c r="AX194">
        <f>IF(EXACT($P194, AA$2), $N194, 0)</f>
        <v>0</v>
      </c>
      <c r="AY194">
        <f>IF(EXACT($P194, AB$2), $N194, 0)</f>
        <v>0</v>
      </c>
      <c r="AZ194">
        <f>IF(EXACT($P194, AC$2), $N194, 0)</f>
        <v>0</v>
      </c>
      <c r="BA194">
        <f>IF(EXACT($P194, AD$2), $N194, 0)</f>
        <v>0</v>
      </c>
      <c r="BB194">
        <f>IF(EXACT($P194, AE$2), $N194, 0)</f>
        <v>0</v>
      </c>
      <c r="BC194">
        <f>IF(EXACT($P194, AF$2), $N194, 0)</f>
        <v>0</v>
      </c>
      <c r="BD194">
        <f>IF(EXACT($P194, AG$2), $N194, 0)</f>
        <v>0</v>
      </c>
    </row>
    <row r="195" spans="16:56" x14ac:dyDescent="0.35">
      <c r="P195" s="3"/>
      <c r="Q195" s="3"/>
      <c r="AT195">
        <f>IF(EXACT($P195, W$2), $N195, 0)</f>
        <v>0</v>
      </c>
      <c r="AU195">
        <f>IF(EXACT($P195, X$2), $N195, 0)</f>
        <v>0</v>
      </c>
      <c r="AV195">
        <f>IF(EXACT($P195, Y$2), $N195, 0)</f>
        <v>0</v>
      </c>
      <c r="AW195">
        <f>IF(EXACT($P195, Z$2), $N195, 0)</f>
        <v>0</v>
      </c>
      <c r="AX195">
        <f>IF(EXACT($P195, AA$2), $N195, 0)</f>
        <v>0</v>
      </c>
      <c r="AY195">
        <f>IF(EXACT($P195, AB$2), $N195, 0)</f>
        <v>0</v>
      </c>
      <c r="AZ195">
        <f>IF(EXACT($P195, AC$2), $N195, 0)</f>
        <v>0</v>
      </c>
      <c r="BA195">
        <f>IF(EXACT($P195, AD$2), $N195, 0)</f>
        <v>0</v>
      </c>
      <c r="BB195">
        <f>IF(EXACT($P195, AE$2), $N195, 0)</f>
        <v>0</v>
      </c>
      <c r="BC195">
        <f>IF(EXACT($P195, AF$2), $N195, 0)</f>
        <v>0</v>
      </c>
      <c r="BD195">
        <f>IF(EXACT($P195, AG$2), $N195, 0)</f>
        <v>0</v>
      </c>
    </row>
    <row r="196" spans="16:56" x14ac:dyDescent="0.35">
      <c r="P196" s="3"/>
      <c r="Q196" s="3"/>
      <c r="AT196">
        <f>IF(EXACT($P196, W$2), $N196, 0)</f>
        <v>0</v>
      </c>
      <c r="AU196">
        <f>IF(EXACT($P196, X$2), $N196, 0)</f>
        <v>0</v>
      </c>
      <c r="AV196">
        <f>IF(EXACT($P196, Y$2), $N196, 0)</f>
        <v>0</v>
      </c>
      <c r="AW196">
        <f>IF(EXACT($P196, Z$2), $N196, 0)</f>
        <v>0</v>
      </c>
      <c r="AX196">
        <f>IF(EXACT($P196, AA$2), $N196, 0)</f>
        <v>0</v>
      </c>
      <c r="AY196">
        <f>IF(EXACT($P196, AB$2), $N196, 0)</f>
        <v>0</v>
      </c>
      <c r="AZ196">
        <f>IF(EXACT($P196, AC$2), $N196, 0)</f>
        <v>0</v>
      </c>
      <c r="BA196">
        <f>IF(EXACT($P196, AD$2), $N196, 0)</f>
        <v>0</v>
      </c>
      <c r="BB196">
        <f>IF(EXACT($P196, AE$2), $N196, 0)</f>
        <v>0</v>
      </c>
      <c r="BC196">
        <f>IF(EXACT($P196, AF$2), $N196, 0)</f>
        <v>0</v>
      </c>
      <c r="BD196">
        <f>IF(EXACT($P196, AG$2), $N196, 0)</f>
        <v>0</v>
      </c>
    </row>
    <row r="197" spans="16:56" x14ac:dyDescent="0.35">
      <c r="P197" s="3"/>
      <c r="Q197" s="3"/>
      <c r="AT197">
        <f>IF(EXACT($P197, W$2), $N197, 0)</f>
        <v>0</v>
      </c>
      <c r="AU197">
        <f>IF(EXACT($P197, X$2), $N197, 0)</f>
        <v>0</v>
      </c>
      <c r="AV197">
        <f>IF(EXACT($P197, Y$2), $N197, 0)</f>
        <v>0</v>
      </c>
      <c r="AW197">
        <f>IF(EXACT($P197, Z$2), $N197, 0)</f>
        <v>0</v>
      </c>
      <c r="AX197">
        <f>IF(EXACT($P197, AA$2), $N197, 0)</f>
        <v>0</v>
      </c>
      <c r="AY197">
        <f>IF(EXACT($P197, AB$2), $N197, 0)</f>
        <v>0</v>
      </c>
      <c r="AZ197">
        <f>IF(EXACT($P197, AC$2), $N197, 0)</f>
        <v>0</v>
      </c>
      <c r="BA197">
        <f>IF(EXACT($P197, AD$2), $N197, 0)</f>
        <v>0</v>
      </c>
      <c r="BB197">
        <f>IF(EXACT($P197, AE$2), $N197, 0)</f>
        <v>0</v>
      </c>
      <c r="BC197">
        <f>IF(EXACT($P197, AF$2), $N197, 0)</f>
        <v>0</v>
      </c>
      <c r="BD197">
        <f>IF(EXACT($P197, AG$2), $N197, 0)</f>
        <v>0</v>
      </c>
    </row>
    <row r="198" spans="16:56" x14ac:dyDescent="0.35">
      <c r="P198" s="3"/>
      <c r="Q198" s="3"/>
      <c r="AT198">
        <f>IF(EXACT($P198, W$2), $N198, 0)</f>
        <v>0</v>
      </c>
      <c r="AU198">
        <f>IF(EXACT($P198, X$2), $N198, 0)</f>
        <v>0</v>
      </c>
      <c r="AV198">
        <f>IF(EXACT($P198, Y$2), $N198, 0)</f>
        <v>0</v>
      </c>
      <c r="AW198">
        <f>IF(EXACT($P198, Z$2), $N198, 0)</f>
        <v>0</v>
      </c>
      <c r="AX198">
        <f>IF(EXACT($P198, AA$2), $N198, 0)</f>
        <v>0</v>
      </c>
      <c r="AY198">
        <f>IF(EXACT($P198, AB$2), $N198, 0)</f>
        <v>0</v>
      </c>
      <c r="AZ198">
        <f>IF(EXACT($P198, AC$2), $N198, 0)</f>
        <v>0</v>
      </c>
      <c r="BA198">
        <f>IF(EXACT($P198, AD$2), $N198, 0)</f>
        <v>0</v>
      </c>
      <c r="BB198">
        <f>IF(EXACT($P198, AE$2), $N198, 0)</f>
        <v>0</v>
      </c>
      <c r="BC198">
        <f>IF(EXACT($P198, AF$2), $N198, 0)</f>
        <v>0</v>
      </c>
      <c r="BD198">
        <f>IF(EXACT($P198, AG$2), $N198, 0)</f>
        <v>0</v>
      </c>
    </row>
    <row r="199" spans="16:56" x14ac:dyDescent="0.35">
      <c r="P199" s="3"/>
      <c r="Q199" s="3"/>
      <c r="AT199">
        <f>IF(EXACT($P199, W$2), $N199, 0)</f>
        <v>0</v>
      </c>
      <c r="AU199">
        <f>IF(EXACT($P199, X$2), $N199, 0)</f>
        <v>0</v>
      </c>
      <c r="AV199">
        <f>IF(EXACT($P199, Y$2), $N199, 0)</f>
        <v>0</v>
      </c>
      <c r="AW199">
        <f>IF(EXACT($P199, Z$2), $N199, 0)</f>
        <v>0</v>
      </c>
      <c r="AX199">
        <f>IF(EXACT($P199, AA$2), $N199, 0)</f>
        <v>0</v>
      </c>
      <c r="AY199">
        <f>IF(EXACT($P199, AB$2), $N199, 0)</f>
        <v>0</v>
      </c>
      <c r="AZ199">
        <f>IF(EXACT($P199, AC$2), $N199, 0)</f>
        <v>0</v>
      </c>
      <c r="BA199">
        <f>IF(EXACT($P199, AD$2), $N199, 0)</f>
        <v>0</v>
      </c>
      <c r="BB199">
        <f>IF(EXACT($P199, AE$2), $N199, 0)</f>
        <v>0</v>
      </c>
      <c r="BC199">
        <f>IF(EXACT($P199, AF$2), $N199, 0)</f>
        <v>0</v>
      </c>
      <c r="BD199">
        <f>IF(EXACT($P199, AG$2), $N199, 0)</f>
        <v>0</v>
      </c>
    </row>
    <row r="200" spans="16:56" x14ac:dyDescent="0.35">
      <c r="P200" s="3"/>
      <c r="Q200" s="3"/>
      <c r="AT200">
        <f>IF(EXACT($P200, W$2), $N200, 0)</f>
        <v>0</v>
      </c>
      <c r="AU200">
        <f>IF(EXACT($P200, X$2), $N200, 0)</f>
        <v>0</v>
      </c>
      <c r="AV200">
        <f>IF(EXACT($P200, Y$2), $N200, 0)</f>
        <v>0</v>
      </c>
      <c r="AW200">
        <f>IF(EXACT($P200, Z$2), $N200, 0)</f>
        <v>0</v>
      </c>
      <c r="AX200">
        <f>IF(EXACT($P200, AA$2), $N200, 0)</f>
        <v>0</v>
      </c>
      <c r="AY200">
        <f>IF(EXACT($P200, AB$2), $N200, 0)</f>
        <v>0</v>
      </c>
      <c r="AZ200">
        <f>IF(EXACT($P200, AC$2), $N200, 0)</f>
        <v>0</v>
      </c>
      <c r="BA200">
        <f>IF(EXACT($P200, AD$2), $N200, 0)</f>
        <v>0</v>
      </c>
      <c r="BB200">
        <f>IF(EXACT($P200, AE$2), $N200, 0)</f>
        <v>0</v>
      </c>
      <c r="BC200">
        <f>IF(EXACT($P200, AF$2), $N200, 0)</f>
        <v>0</v>
      </c>
      <c r="BD200">
        <f>IF(EXACT($P200, AG$2), $N200, 0)</f>
        <v>0</v>
      </c>
    </row>
    <row r="201" spans="16:56" x14ac:dyDescent="0.35">
      <c r="P201" s="3"/>
      <c r="Q201" s="3"/>
      <c r="AT201">
        <f>IF(EXACT($P201, W$2), $N201, 0)</f>
        <v>0</v>
      </c>
      <c r="AU201">
        <f>IF(EXACT($P201, X$2), $N201, 0)</f>
        <v>0</v>
      </c>
      <c r="AV201">
        <f>IF(EXACT($P201, Y$2), $N201, 0)</f>
        <v>0</v>
      </c>
      <c r="AW201">
        <f>IF(EXACT($P201, Z$2), $N201, 0)</f>
        <v>0</v>
      </c>
      <c r="AX201">
        <f>IF(EXACT($P201, AA$2), $N201, 0)</f>
        <v>0</v>
      </c>
      <c r="AY201">
        <f>IF(EXACT($P201, AB$2), $N201, 0)</f>
        <v>0</v>
      </c>
      <c r="AZ201">
        <f>IF(EXACT($P201, AC$2), $N201, 0)</f>
        <v>0</v>
      </c>
      <c r="BA201">
        <f>IF(EXACT($P201, AD$2), $N201, 0)</f>
        <v>0</v>
      </c>
      <c r="BB201">
        <f>IF(EXACT($P201, AE$2), $N201, 0)</f>
        <v>0</v>
      </c>
      <c r="BC201">
        <f>IF(EXACT($P201, AF$2), $N201, 0)</f>
        <v>0</v>
      </c>
      <c r="BD201">
        <f>IF(EXACT($P201, AG$2), $N201, 0)</f>
        <v>0</v>
      </c>
    </row>
    <row r="202" spans="16:56" x14ac:dyDescent="0.35">
      <c r="P202" s="3"/>
      <c r="Q202" s="3"/>
      <c r="AT202">
        <f>IF(EXACT($P202, W$2), $N202, 0)</f>
        <v>0</v>
      </c>
      <c r="AU202">
        <f>IF(EXACT($P202, X$2), $N202, 0)</f>
        <v>0</v>
      </c>
      <c r="AV202">
        <f>IF(EXACT($P202, Y$2), $N202, 0)</f>
        <v>0</v>
      </c>
      <c r="AW202">
        <f>IF(EXACT($P202, Z$2), $N202, 0)</f>
        <v>0</v>
      </c>
      <c r="AX202">
        <f>IF(EXACT($P202, AA$2), $N202, 0)</f>
        <v>0</v>
      </c>
      <c r="AY202">
        <f>IF(EXACT($P202, AB$2), $N202, 0)</f>
        <v>0</v>
      </c>
      <c r="AZ202">
        <f>IF(EXACT($P202, AC$2), $N202, 0)</f>
        <v>0</v>
      </c>
      <c r="BA202">
        <f>IF(EXACT($P202, AD$2), $N202, 0)</f>
        <v>0</v>
      </c>
      <c r="BB202">
        <f>IF(EXACT($P202, AE$2), $N202, 0)</f>
        <v>0</v>
      </c>
      <c r="BC202">
        <f>IF(EXACT($P202, AF$2), $N202, 0)</f>
        <v>0</v>
      </c>
      <c r="BD202">
        <f>IF(EXACT($P202, AG$2), $N202, 0)</f>
        <v>0</v>
      </c>
    </row>
    <row r="203" spans="16:56" x14ac:dyDescent="0.35">
      <c r="P203" s="3"/>
    </row>
    <row r="204" spans="16:56" x14ac:dyDescent="0.35">
      <c r="P204" s="3"/>
    </row>
    <row r="205" spans="16:56" x14ac:dyDescent="0.35">
      <c r="P205" s="3"/>
    </row>
    <row r="206" spans="16:56" x14ac:dyDescent="0.35">
      <c r="P206" s="3"/>
    </row>
    <row r="207" spans="16:56" x14ac:dyDescent="0.35">
      <c r="P207" s="3"/>
    </row>
    <row r="208" spans="16:56" x14ac:dyDescent="0.35">
      <c r="P208" s="3"/>
    </row>
  </sheetData>
  <conditionalFormatting sqref="W3:AG201 J202 W202:AF202 AG3:AG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1 J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Y3:AG201 AH223:AN240 AG3:AG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P3:P130" xr:uid="{2602F946-42BC-45E3-B7FB-D67EFEE08129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DY22"/>
  <sheetViews>
    <sheetView workbookViewId="0">
      <selection activeCell="A21" sqref="A21"/>
    </sheetView>
    <sheetView workbookViewId="1"/>
  </sheetViews>
  <sheetFormatPr defaultRowHeight="14.5" x14ac:dyDescent="0.35"/>
  <sheetData>
    <row r="1" spans="1:129" x14ac:dyDescent="0.35">
      <c r="A1" t="str">
        <f>raw!P2</f>
        <v>GM</v>
      </c>
      <c r="B1" t="str">
        <f>raw!P3</f>
        <v>rob</v>
      </c>
      <c r="C1" t="str">
        <f>raw!P4</f>
        <v>kyle</v>
      </c>
      <c r="D1" t="str">
        <f>raw!P5</f>
        <v>alex</v>
      </c>
      <c r="E1" t="str">
        <f>raw!P6</f>
        <v>george</v>
      </c>
      <c r="F1" t="str">
        <f>raw!P7</f>
        <v>brandt</v>
      </c>
      <c r="G1" t="str">
        <f>raw!P8</f>
        <v>tom</v>
      </c>
      <c r="H1" t="str">
        <f>raw!P9</f>
        <v>akbar</v>
      </c>
      <c r="I1" t="str">
        <f>raw!P10</f>
        <v>_______</v>
      </c>
      <c r="J1" t="str">
        <f>raw!P11</f>
        <v>_______</v>
      </c>
      <c r="K1" t="str">
        <f>raw!P12</f>
        <v>ben</v>
      </c>
      <c r="L1" t="str">
        <f>raw!P13</f>
        <v>zmo</v>
      </c>
      <c r="M1" t="str">
        <f>raw!P14</f>
        <v>_______</v>
      </c>
      <c r="N1" t="str">
        <f>raw!P15</f>
        <v>dylan</v>
      </c>
      <c r="O1" t="str">
        <f>raw!P16</f>
        <v>_______</v>
      </c>
      <c r="P1" t="str">
        <f>raw!P17</f>
        <v>_______</v>
      </c>
      <c r="Q1" t="str">
        <f>raw!P18</f>
        <v>_______</v>
      </c>
      <c r="R1" t="str">
        <f>raw!P19</f>
        <v>_______</v>
      </c>
      <c r="S1" t="str">
        <f>raw!P20</f>
        <v>_______</v>
      </c>
      <c r="T1" t="str">
        <f>raw!P21</f>
        <v>_______</v>
      </c>
      <c r="U1" t="str">
        <f>raw!P22</f>
        <v>_______</v>
      </c>
      <c r="V1" t="str">
        <f>raw!P23</f>
        <v>_______</v>
      </c>
      <c r="W1" t="str">
        <f>raw!P24</f>
        <v>_______</v>
      </c>
      <c r="X1" t="str">
        <f>raw!P25</f>
        <v>_______</v>
      </c>
      <c r="Y1" t="str">
        <f>raw!P26</f>
        <v>_______</v>
      </c>
      <c r="Z1" t="str">
        <f>raw!P27</f>
        <v>_______</v>
      </c>
      <c r="AA1" t="str">
        <f>raw!P28</f>
        <v>_______</v>
      </c>
      <c r="AB1" t="str">
        <f>raw!P29</f>
        <v>_______</v>
      </c>
      <c r="AC1" t="str">
        <f>raw!P30</f>
        <v>_______</v>
      </c>
      <c r="AD1" t="str">
        <f>raw!P31</f>
        <v>_______</v>
      </c>
      <c r="AE1" t="str">
        <f>raw!P32</f>
        <v>_______</v>
      </c>
      <c r="AF1" t="str">
        <f>raw!P33</f>
        <v>_______</v>
      </c>
      <c r="AG1" t="str">
        <f>raw!P34</f>
        <v>_______</v>
      </c>
      <c r="AH1" t="str">
        <f>raw!P35</f>
        <v>_______</v>
      </c>
      <c r="AI1" t="str">
        <f>raw!P36</f>
        <v>_______</v>
      </c>
      <c r="AJ1" t="str">
        <f>raw!P37</f>
        <v>_______</v>
      </c>
      <c r="AK1" t="str">
        <f>raw!P38</f>
        <v>_______</v>
      </c>
      <c r="AL1" t="str">
        <f>raw!P39</f>
        <v>_______</v>
      </c>
      <c r="AM1" t="str">
        <f>raw!P40</f>
        <v>_______</v>
      </c>
      <c r="AN1" t="str">
        <f>raw!P41</f>
        <v>_______</v>
      </c>
      <c r="AO1" t="str">
        <f>raw!P42</f>
        <v>_______</v>
      </c>
      <c r="AP1" t="str">
        <f>raw!P43</f>
        <v>_______</v>
      </c>
      <c r="AQ1" t="str">
        <f>raw!P44</f>
        <v>_______</v>
      </c>
      <c r="AR1" t="str">
        <f>raw!P45</f>
        <v>_______</v>
      </c>
      <c r="AS1" t="str">
        <f>raw!P46</f>
        <v>_______</v>
      </c>
      <c r="AT1" t="str">
        <f>raw!P47</f>
        <v>_______</v>
      </c>
      <c r="AU1" t="str">
        <f>raw!P48</f>
        <v>_______</v>
      </c>
      <c r="AV1" t="str">
        <f>raw!P49</f>
        <v>_______</v>
      </c>
      <c r="AW1" t="str">
        <f>raw!P50</f>
        <v>_______</v>
      </c>
      <c r="AX1" t="str">
        <f>raw!P51</f>
        <v>_______</v>
      </c>
      <c r="AY1" t="str">
        <f>raw!P52</f>
        <v>_______</v>
      </c>
      <c r="AZ1" t="str">
        <f>raw!P53</f>
        <v>_______</v>
      </c>
      <c r="BA1" t="str">
        <f>raw!P54</f>
        <v>_______</v>
      </c>
      <c r="BB1" t="str">
        <f>raw!P55</f>
        <v>_______</v>
      </c>
      <c r="BC1" t="str">
        <f>raw!P56</f>
        <v>_______</v>
      </c>
      <c r="BD1" t="str">
        <f>raw!P57</f>
        <v>_______</v>
      </c>
      <c r="BE1" t="str">
        <f>raw!P58</f>
        <v>_______</v>
      </c>
      <c r="BF1" t="str">
        <f>raw!P59</f>
        <v>_______</v>
      </c>
      <c r="BG1" t="str">
        <f>raw!P60</f>
        <v>_______</v>
      </c>
      <c r="BH1" t="str">
        <f>raw!P61</f>
        <v>_______</v>
      </c>
      <c r="BI1" t="str">
        <f>raw!P62</f>
        <v>_______</v>
      </c>
      <c r="BJ1" t="str">
        <f>raw!P63</f>
        <v>_______</v>
      </c>
      <c r="BK1" t="str">
        <f>raw!P64</f>
        <v>_______</v>
      </c>
      <c r="BL1" t="str">
        <f>raw!P65</f>
        <v>_______</v>
      </c>
      <c r="BM1" t="str">
        <f>raw!P66</f>
        <v>_______</v>
      </c>
      <c r="BN1" t="str">
        <f>raw!P67</f>
        <v>_______</v>
      </c>
      <c r="BO1" t="str">
        <f>raw!P68</f>
        <v>_______</v>
      </c>
      <c r="BP1" t="str">
        <f>raw!P69</f>
        <v>_______</v>
      </c>
      <c r="BQ1" t="str">
        <f>raw!P70</f>
        <v>_______</v>
      </c>
      <c r="BR1" t="str">
        <f>raw!P71</f>
        <v>_______</v>
      </c>
      <c r="BS1" t="str">
        <f>raw!P72</f>
        <v>_______</v>
      </c>
      <c r="BT1" t="str">
        <f>raw!P73</f>
        <v>_______</v>
      </c>
      <c r="BU1" t="str">
        <f>raw!P74</f>
        <v>_______</v>
      </c>
      <c r="BV1" t="str">
        <f>raw!P75</f>
        <v>_______</v>
      </c>
      <c r="BW1" t="str">
        <f>raw!P76</f>
        <v>_______</v>
      </c>
      <c r="BX1" t="str">
        <f>raw!P77</f>
        <v>_______</v>
      </c>
      <c r="BY1" t="str">
        <f>raw!P78</f>
        <v>_______</v>
      </c>
      <c r="BZ1" t="str">
        <f>raw!P79</f>
        <v>_______</v>
      </c>
      <c r="CA1" t="str">
        <f>raw!P80</f>
        <v>_______</v>
      </c>
      <c r="CB1" t="str">
        <f>raw!P81</f>
        <v>_______</v>
      </c>
      <c r="CC1" t="str">
        <f>raw!P82</f>
        <v>_______</v>
      </c>
      <c r="CD1" t="str">
        <f>raw!P83</f>
        <v>_______</v>
      </c>
      <c r="CE1" t="str">
        <f>raw!P84</f>
        <v>_______</v>
      </c>
      <c r="CF1" t="str">
        <f>raw!P85</f>
        <v>_______</v>
      </c>
      <c r="CG1" t="str">
        <f>raw!P86</f>
        <v>_______</v>
      </c>
      <c r="CH1" t="str">
        <f>raw!P87</f>
        <v>_______</v>
      </c>
      <c r="CI1" t="str">
        <f>raw!P88</f>
        <v>_______</v>
      </c>
      <c r="CJ1" t="str">
        <f>raw!P89</f>
        <v>_______</v>
      </c>
      <c r="CK1" t="str">
        <f>raw!P90</f>
        <v>_______</v>
      </c>
      <c r="CL1" t="str">
        <f>raw!P91</f>
        <v>_______</v>
      </c>
      <c r="CM1" t="str">
        <f>raw!P92</f>
        <v>_______</v>
      </c>
      <c r="CN1" t="str">
        <f>raw!P93</f>
        <v>_______</v>
      </c>
      <c r="CO1" t="str">
        <f>raw!P94</f>
        <v>_______</v>
      </c>
      <c r="CP1" t="str">
        <f>raw!P95</f>
        <v>_______</v>
      </c>
      <c r="CQ1" t="str">
        <f>raw!P96</f>
        <v>_______</v>
      </c>
      <c r="CR1" t="str">
        <f>raw!P97</f>
        <v>_______</v>
      </c>
      <c r="CS1" t="str">
        <f>raw!P98</f>
        <v>_______</v>
      </c>
      <c r="CT1" t="str">
        <f>raw!P99</f>
        <v>_______</v>
      </c>
      <c r="CU1" t="str">
        <f>raw!P100</f>
        <v>_______</v>
      </c>
      <c r="CV1" t="str">
        <f>raw!P101</f>
        <v>_______</v>
      </c>
      <c r="CW1" t="str">
        <f>raw!P102</f>
        <v>_______</v>
      </c>
      <c r="CX1" t="str">
        <f>raw!P103</f>
        <v>_______</v>
      </c>
      <c r="CY1" t="str">
        <f>raw!P104</f>
        <v>_______</v>
      </c>
      <c r="CZ1" t="str">
        <f>raw!P105</f>
        <v>_______</v>
      </c>
      <c r="DA1" t="str">
        <f>raw!P106</f>
        <v>_______</v>
      </c>
      <c r="DB1" t="str">
        <f>raw!P107</f>
        <v>_______</v>
      </c>
      <c r="DC1" t="str">
        <f>raw!P108</f>
        <v>_______</v>
      </c>
      <c r="DD1" t="str">
        <f>raw!P109</f>
        <v>_______</v>
      </c>
      <c r="DE1" t="str">
        <f>raw!P110</f>
        <v>_______</v>
      </c>
      <c r="DF1" t="str">
        <f>raw!P111</f>
        <v>_______</v>
      </c>
      <c r="DG1" t="str">
        <f>raw!P112</f>
        <v>_______</v>
      </c>
      <c r="DH1" t="str">
        <f>raw!P113</f>
        <v>_______</v>
      </c>
      <c r="DI1" t="str">
        <f>raw!P114</f>
        <v>_______</v>
      </c>
      <c r="DJ1" t="str">
        <f>raw!P115</f>
        <v>_______</v>
      </c>
      <c r="DK1" t="str">
        <f>raw!P116</f>
        <v>_______</v>
      </c>
      <c r="DL1" t="str">
        <f>raw!P117</f>
        <v>_______</v>
      </c>
      <c r="DM1" t="str">
        <f>raw!P118</f>
        <v>_______</v>
      </c>
      <c r="DN1" t="str">
        <f>raw!P119</f>
        <v>_______</v>
      </c>
      <c r="DO1" t="str">
        <f>raw!P120</f>
        <v>_______</v>
      </c>
      <c r="DP1" t="str">
        <f>raw!P121</f>
        <v>_______</v>
      </c>
      <c r="DQ1" t="str">
        <f>raw!P122</f>
        <v>_______</v>
      </c>
      <c r="DR1" t="str">
        <f>raw!P123</f>
        <v>_______</v>
      </c>
      <c r="DS1" t="str">
        <f>raw!P124</f>
        <v>_______</v>
      </c>
      <c r="DT1" t="str">
        <f>raw!P125</f>
        <v>_______</v>
      </c>
      <c r="DU1" t="str">
        <f>raw!P126</f>
        <v>_______</v>
      </c>
      <c r="DV1" t="str">
        <f>raw!P127</f>
        <v>_______</v>
      </c>
      <c r="DW1" t="str">
        <f>raw!P128</f>
        <v>_______</v>
      </c>
      <c r="DX1" t="str">
        <f>raw!P129</f>
        <v>_______</v>
      </c>
      <c r="DY1" t="str">
        <f>raw!P130</f>
        <v>_______</v>
      </c>
    </row>
    <row r="2" spans="1:129" x14ac:dyDescent="0.35">
      <c r="A2" t="str">
        <f>raw!Q2</f>
        <v>$pent</v>
      </c>
      <c r="B2">
        <f>raw!Q3</f>
        <v>70.956430982925085</v>
      </c>
      <c r="C2">
        <f>raw!Q4</f>
        <v>80.326498463748592</v>
      </c>
      <c r="D2">
        <f>raw!Q5</f>
        <v>68.510312259945451</v>
      </c>
      <c r="E2">
        <f>raw!Q6</f>
        <v>65.183902995998338</v>
      </c>
      <c r="F2">
        <f>raw!Q7</f>
        <v>56.917125559870584</v>
      </c>
      <c r="G2">
        <f>raw!Q8</f>
        <v>58.919475270430915</v>
      </c>
      <c r="H2">
        <f>raw!Q9</f>
        <v>56.220252110719642</v>
      </c>
      <c r="I2">
        <f>raw!Q10</f>
        <v>44.217303822544025</v>
      </c>
      <c r="J2">
        <f>raw!Q11</f>
        <v>43.258405956512348</v>
      </c>
      <c r="K2">
        <f>raw!Q12</f>
        <v>48.134661771371128</v>
      </c>
      <c r="L2">
        <f>raw!Q13</f>
        <v>48.545352524070736</v>
      </c>
      <c r="M2">
        <f>raw!Q14</f>
        <v>45.573884136891181</v>
      </c>
      <c r="N2">
        <f>raw!Q15</f>
        <v>47.634771217180187</v>
      </c>
      <c r="O2">
        <f>raw!Q16</f>
        <v>40.863948785229773</v>
      </c>
      <c r="P2">
        <f>raw!Q17</f>
        <v>43.270485096297641</v>
      </c>
      <c r="Q2">
        <f>raw!Q18</f>
        <v>34.933091150655926</v>
      </c>
      <c r="R2">
        <f>raw!Q19</f>
        <v>40.426312259162991</v>
      </c>
      <c r="S2">
        <f>raw!Q20</f>
        <v>42.096021043328605</v>
      </c>
      <c r="T2">
        <f>raw!Q21</f>
        <v>41.967796328684827</v>
      </c>
      <c r="U2">
        <f>raw!Q22</f>
        <v>36.995836560142664</v>
      </c>
      <c r="V2">
        <f>raw!Q23</f>
        <v>33.613677420263485</v>
      </c>
      <c r="W2">
        <f>raw!Q24</f>
        <v>35.123569893423841</v>
      </c>
      <c r="X2">
        <f>raw!Q25</f>
        <v>31.261032655929949</v>
      </c>
      <c r="Y2">
        <f>raw!Q26</f>
        <v>35.364223524530622</v>
      </c>
      <c r="Z2">
        <f>raw!Q27</f>
        <v>35.115207412034025</v>
      </c>
      <c r="AA2">
        <f>raw!Q28</f>
        <v>29.339520265471126</v>
      </c>
      <c r="AB2">
        <f>raw!Q29</f>
        <v>31.753489893329952</v>
      </c>
      <c r="AC2">
        <f>raw!Q30</f>
        <v>30.695171415219395</v>
      </c>
      <c r="AD2">
        <f>raw!Q31</f>
        <v>31.201566121602415</v>
      </c>
      <c r="AE2">
        <f>raw!Q32</f>
        <v>30.569734194372234</v>
      </c>
      <c r="AF2">
        <f>raw!Q33</f>
        <v>27.557382564842495</v>
      </c>
      <c r="AG2">
        <f>raw!Q34</f>
        <v>26.087444169433468</v>
      </c>
      <c r="AH2">
        <f>raw!Q35</f>
        <v>25.752944913841016</v>
      </c>
      <c r="AI2">
        <f>raw!Q36</f>
        <v>24.873955203311972</v>
      </c>
      <c r="AJ2">
        <f>raw!Q37</f>
        <v>28.231956063620586</v>
      </c>
      <c r="AK2">
        <f>raw!Q38</f>
        <v>27.927190075191916</v>
      </c>
      <c r="AL2">
        <f>raw!Q39</f>
        <v>27.471899421746635</v>
      </c>
      <c r="AM2">
        <f>raw!Q40</f>
        <v>25.037488172712727</v>
      </c>
      <c r="AN2">
        <f>raw!Q41</f>
        <v>26.756442680618346</v>
      </c>
      <c r="AO2">
        <f>raw!Q42</f>
        <v>22.125486319860705</v>
      </c>
      <c r="AP2">
        <f>raw!Q43</f>
        <v>25.216816940294226</v>
      </c>
      <c r="AQ2">
        <f>raw!Q44</f>
        <v>23.41888344148483</v>
      </c>
      <c r="AR2">
        <f>raw!Q45</f>
        <v>19.471792225493967</v>
      </c>
      <c r="AS2">
        <f>raw!Q46</f>
        <v>23.303667031225213</v>
      </c>
      <c r="AT2">
        <f>raw!Q47</f>
        <v>23.303667031225217</v>
      </c>
      <c r="AU2">
        <f>raw!Q48</f>
        <v>23.366850223948227</v>
      </c>
      <c r="AV2">
        <f>raw!Q49</f>
        <v>19.055526485201142</v>
      </c>
      <c r="AW2">
        <f>raw!Q50</f>
        <v>20.921288999727896</v>
      </c>
      <c r="AX2">
        <f>raw!Q51</f>
        <v>22.918992887293896</v>
      </c>
      <c r="AY2">
        <f>raw!Q52</f>
        <v>19.174459553856238</v>
      </c>
      <c r="AZ2">
        <f>raw!Q53</f>
        <v>21.748245492720336</v>
      </c>
      <c r="BA2">
        <f>raw!Q54</f>
        <v>18.616960794535494</v>
      </c>
      <c r="BB2">
        <f>raw!Q55</f>
        <v>19.925224549741507</v>
      </c>
      <c r="BC2">
        <f>raw!Q56</f>
        <v>18.602094160953609</v>
      </c>
      <c r="BD2">
        <f>raw!Q57</f>
        <v>18.816731183292099</v>
      </c>
      <c r="BE2">
        <f>raw!Q58</f>
        <v>19.302684268500006</v>
      </c>
      <c r="BF2">
        <f>raw!Q59</f>
        <v>20.187248966622253</v>
      </c>
      <c r="BG2">
        <f>raw!Q60</f>
        <v>17.821595897904569</v>
      </c>
      <c r="BH2">
        <f>raw!Q61</f>
        <v>15.981849992146113</v>
      </c>
      <c r="BI2">
        <f>raw!Q62</f>
        <v>15.002510504939339</v>
      </c>
      <c r="BJ2">
        <f>raw!Q63</f>
        <v>17.220426402437035</v>
      </c>
      <c r="BK2">
        <f>raw!Q64</f>
        <v>16.750269115409871</v>
      </c>
      <c r="BL2">
        <f>raw!Q65</f>
        <v>17.325422002109104</v>
      </c>
      <c r="BM2">
        <f>raw!Q66</f>
        <v>16.805089826743078</v>
      </c>
      <c r="BN2">
        <f>raw!Q67</f>
        <v>14.873356625696699</v>
      </c>
      <c r="BO2">
        <f>raw!Q68</f>
        <v>16.479882217139313</v>
      </c>
      <c r="BP2">
        <f>raw!Q69</f>
        <v>15.434572043412913</v>
      </c>
      <c r="BQ2">
        <f>raw!Q70</f>
        <v>13.718405029303895</v>
      </c>
      <c r="BR2">
        <f>raw!Q71</f>
        <v>15.959550041773287</v>
      </c>
      <c r="BS2">
        <f>raw!Q72</f>
        <v>11.453101737263941</v>
      </c>
      <c r="BT2">
        <f>raw!Q73</f>
        <v>13.432222332852577</v>
      </c>
      <c r="BU2">
        <f>raw!Q74</f>
        <v>15.179051778724244</v>
      </c>
      <c r="BV2">
        <f>raw!Q75</f>
        <v>12.924898461870706</v>
      </c>
      <c r="BW2">
        <f>raw!Q76</f>
        <v>14.463595037595958</v>
      </c>
      <c r="BX2">
        <f>raw!Q77</f>
        <v>13.510272159157484</v>
      </c>
      <c r="BY2">
        <f>raw!Q78</f>
        <v>12.595974193871465</v>
      </c>
      <c r="BZ2">
        <f>raw!Q79</f>
        <v>10.182004566012646</v>
      </c>
      <c r="CA2">
        <f>raw!Q80</f>
        <v>11.703976178958277</v>
      </c>
      <c r="CB2">
        <f>raw!Q81</f>
        <v>11.458676724857151</v>
      </c>
      <c r="CC2">
        <f>raw!Q82</f>
        <v>10.447745641288867</v>
      </c>
      <c r="CD2">
        <f>raw!Q83</f>
        <v>11.536726551162054</v>
      </c>
      <c r="CE2">
        <f>raw!Q84</f>
        <v>10.574112026734902</v>
      </c>
      <c r="CF2">
        <f>raw!Q85</f>
        <v>7.9129846155772201</v>
      </c>
      <c r="CG2">
        <f>raw!Q86</f>
        <v>10.026834078001709</v>
      </c>
      <c r="CH2">
        <f>raw!Q87</f>
        <v>9.9645800498775561</v>
      </c>
      <c r="CI2">
        <f>raw!Q88</f>
        <v>9.3253148058564399</v>
      </c>
      <c r="CJ2">
        <f>raw!Q89</f>
        <v>9.908830173945482</v>
      </c>
      <c r="CK2">
        <f>raw!Q90</f>
        <v>10.040771546984725</v>
      </c>
      <c r="CL2">
        <f>raw!Q91</f>
        <v>9.2138150539922847</v>
      </c>
      <c r="CM2">
        <f>raw!Q92</f>
        <v>8.6748995866489018</v>
      </c>
      <c r="CN2">
        <f>raw!Q93</f>
        <v>7.6602518446851473</v>
      </c>
      <c r="CO2">
        <f>raw!Q94</f>
        <v>7.8479430936564665</v>
      </c>
      <c r="CP2">
        <f>raw!Q95</f>
        <v>7.8479430936564629</v>
      </c>
      <c r="CQ2">
        <f>raw!Q96</f>
        <v>6.1104052937734812</v>
      </c>
      <c r="CR2">
        <f>raw!Q97</f>
        <v>6.6307374691395102</v>
      </c>
      <c r="CS2">
        <f>raw!Q98</f>
        <v>7.1631487842908186</v>
      </c>
      <c r="CT2">
        <f>raw!Q99</f>
        <v>6.3519880894791392</v>
      </c>
      <c r="CU2">
        <f>raw!Q100</f>
        <v>5.9059890820225434</v>
      </c>
      <c r="CV2">
        <f>raw!Q101</f>
        <v>6.2915923905527249</v>
      </c>
      <c r="CW2">
        <f>raw!Q102</f>
        <v>5.9282890323953721</v>
      </c>
      <c r="CX2">
        <f>raw!Q103</f>
        <v>5.493440000125192</v>
      </c>
      <c r="CY2">
        <f>raw!Q104</f>
        <v>4.9879744583410526</v>
      </c>
      <c r="CZ2">
        <f>raw!Q105</f>
        <v>5.5380399008708512</v>
      </c>
      <c r="DA2">
        <f>raw!Q106</f>
        <v>5.4878650125319846</v>
      </c>
      <c r="DB2">
        <f>raw!Q107</f>
        <v>4.610733631200679</v>
      </c>
      <c r="DC2">
        <f>raw!Q108</f>
        <v>5.2964571051651976</v>
      </c>
      <c r="DD2">
        <f>raw!Q109</f>
        <v>4.8597497436972805</v>
      </c>
      <c r="DE2">
        <f>raw!Q110</f>
        <v>4.3301259223425745</v>
      </c>
      <c r="DF2">
        <f>raw!Q111</f>
        <v>4.2706593880150265</v>
      </c>
      <c r="DG2">
        <f>raw!Q112</f>
        <v>4.5772837056414382</v>
      </c>
      <c r="DH2">
        <f>raw!Q113</f>
        <v>4.0959764434278636</v>
      </c>
      <c r="DI2">
        <f>raw!Q114</f>
        <v>3.3972446650791985</v>
      </c>
      <c r="DJ2">
        <f>raw!Q115</f>
        <v>3.4771528205818374</v>
      </c>
      <c r="DK2">
        <f>raw!Q116</f>
        <v>3.3414947891471209</v>
      </c>
      <c r="DL2">
        <f>raw!Q117</f>
        <v>3.5273277089207045</v>
      </c>
      <c r="DM2">
        <f>raw!Q118</f>
        <v>3.0069955335546776</v>
      </c>
      <c r="DN2">
        <f>raw!Q119</f>
        <v>2.9252290488543018</v>
      </c>
      <c r="DO2">
        <f>raw!Q120</f>
        <v>2.6167464020301554</v>
      </c>
      <c r="DP2">
        <f>raw!Q121</f>
        <v>2.7561210918603409</v>
      </c>
      <c r="DQ2">
        <f>raw!Q122</f>
        <v>2.2933971216241265</v>
      </c>
      <c r="DR2">
        <f>raw!Q123</f>
        <v>2.2004806617373349</v>
      </c>
      <c r="DS2">
        <f>raw!Q124</f>
        <v>1.9533228784384717</v>
      </c>
      <c r="DT2">
        <f>raw!Q125</f>
        <v>2.1893306865509201</v>
      </c>
      <c r="DU2">
        <f>raw!Q126</f>
        <v>1.8455397849697921</v>
      </c>
      <c r="DV2">
        <f>raw!Q127</f>
        <v>1.7135984119305534</v>
      </c>
      <c r="DW2">
        <f>raw!Q128</f>
        <v>1.7154567411282864</v>
      </c>
      <c r="DX2">
        <f>raw!Q129</f>
        <v>1.4980322249931972</v>
      </c>
      <c r="DY2">
        <f>raw!Q130</f>
        <v>1.3790991563381054</v>
      </c>
    </row>
    <row r="3" spans="1:129" x14ac:dyDescent="0.35">
      <c r="A3" t="str">
        <f>raw!A2</f>
        <v>PLAYER</v>
      </c>
      <c r="B3" t="str">
        <f>raw!A3</f>
        <v>James Harden</v>
      </c>
      <c r="C3" t="str">
        <f>raw!A4</f>
        <v>Anthony Davis</v>
      </c>
      <c r="D3" t="str">
        <f>raw!A5</f>
        <v>Karl-Anthony Towns</v>
      </c>
      <c r="E3" t="str">
        <f>raw!A6</f>
        <v>Damian Lillard</v>
      </c>
      <c r="F3" t="str">
        <f>raw!A7</f>
        <v>Kawhi Leonard</v>
      </c>
      <c r="G3" t="str">
        <f>raw!A8</f>
        <v>Stephen Curry</v>
      </c>
      <c r="H3" t="str">
        <f>raw!A9</f>
        <v>Nikola Jokic</v>
      </c>
      <c r="I3" t="str">
        <f>raw!A10</f>
        <v>Kyrie Irving</v>
      </c>
      <c r="J3" t="str">
        <f>raw!A11</f>
        <v>Joel Embiid</v>
      </c>
      <c r="K3" t="str">
        <f>raw!A12</f>
        <v>Trae Young</v>
      </c>
      <c r="L3" t="str">
        <f>raw!A13</f>
        <v>Jayson Tatum</v>
      </c>
      <c r="M3" t="str">
        <f>raw!A14</f>
        <v>Deandre Ayton</v>
      </c>
      <c r="N3" t="str">
        <f>raw!A15</f>
        <v>Devin Booker</v>
      </c>
      <c r="O3" t="str">
        <f>raw!A16</f>
        <v>Paul George</v>
      </c>
      <c r="P3" t="str">
        <f>raw!A17</f>
        <v>Luka Doncic</v>
      </c>
      <c r="Q3" t="str">
        <f>raw!A18</f>
        <v>Kristaps Porzingis</v>
      </c>
      <c r="R3" t="str">
        <f>raw!A19</f>
        <v>Jimmy Butler</v>
      </c>
      <c r="S3" t="str">
        <f>raw!A20</f>
        <v>Giannis Antetokounmpo</v>
      </c>
      <c r="T3" t="str">
        <f>raw!A21</f>
        <v>Nikola Vucevic</v>
      </c>
      <c r="U3" t="str">
        <f>raw!A22</f>
        <v>Bam Adebayo</v>
      </c>
      <c r="V3" t="str">
        <f>raw!A23</f>
        <v>Jusuf Nurkic</v>
      </c>
      <c r="W3" t="str">
        <f>raw!A24</f>
        <v>John Collins</v>
      </c>
      <c r="X3" t="str">
        <f>raw!A25</f>
        <v>LeBron James</v>
      </c>
      <c r="Y3" t="str">
        <f>raw!A26</f>
        <v>Rudy Gobert</v>
      </c>
      <c r="Z3" t="str">
        <f>raw!A27</f>
        <v>Khris Middleton</v>
      </c>
      <c r="AA3" t="str">
        <f>raw!A28</f>
        <v>Chris Paul</v>
      </c>
      <c r="AB3" t="str">
        <f>raw!A29</f>
        <v>Christian Wood</v>
      </c>
      <c r="AC3" t="str">
        <f>raw!A30</f>
        <v>Fred VanVleet</v>
      </c>
      <c r="AD3" t="str">
        <f>raw!A31</f>
        <v>Shai Gilgeous-Alexander</v>
      </c>
      <c r="AE3" t="str">
        <f>raw!A32</f>
        <v>Brook Lopez</v>
      </c>
      <c r="AF3" t="str">
        <f>raw!A33</f>
        <v>Kevin Durant</v>
      </c>
      <c r="AG3" t="str">
        <f>raw!A34</f>
        <v>Bradley Beal</v>
      </c>
      <c r="AH3" t="str">
        <f>raw!A35</f>
        <v>Kyle Lowry</v>
      </c>
      <c r="AI3" t="str">
        <f>raw!A36</f>
        <v>LaMarcus Aldridge</v>
      </c>
      <c r="AJ3" t="str">
        <f>raw!A37</f>
        <v>Zach LaVine</v>
      </c>
      <c r="AK3" t="str">
        <f>raw!A38</f>
        <v>DeMar DeRozan</v>
      </c>
      <c r="AL3" t="str">
        <f>raw!A39</f>
        <v>Donovan Mitchell</v>
      </c>
      <c r="AM3" t="str">
        <f>raw!A40</f>
        <v>Ben Simmons</v>
      </c>
      <c r="AN3" t="str">
        <f>raw!A41</f>
        <v>Myles Turner</v>
      </c>
      <c r="AO3" t="str">
        <f>raw!A42</f>
        <v>Jaren Jackson Jr.</v>
      </c>
      <c r="AP3" t="str">
        <f>raw!A43</f>
        <v>Pascal Siakam</v>
      </c>
      <c r="AQ3" t="str">
        <f>raw!A44</f>
        <v>Robert Covington</v>
      </c>
      <c r="AR3" t="str">
        <f>raw!A45</f>
        <v>Derrick White</v>
      </c>
      <c r="AS3" t="str">
        <f>raw!A46</f>
        <v>Brandon Clarke</v>
      </c>
      <c r="AT3" t="str">
        <f>raw!A47</f>
        <v>Mitchell Robinson</v>
      </c>
      <c r="AU3" t="str">
        <f>raw!A48</f>
        <v>Jamal Murray</v>
      </c>
      <c r="AV3" t="str">
        <f>raw!A49</f>
        <v>Russell Westbrook</v>
      </c>
      <c r="AW3" t="str">
        <f>raw!A50</f>
        <v>Domantas Sabonis</v>
      </c>
      <c r="AX3" t="str">
        <f>raw!A51</f>
        <v>Tobias Harris</v>
      </c>
      <c r="AY3" t="str">
        <f>raw!A52</f>
        <v>Thomas Bryant</v>
      </c>
      <c r="AZ3" t="str">
        <f>raw!A53</f>
        <v>Jonas Valanciunas</v>
      </c>
      <c r="BA3" t="str">
        <f>raw!A54</f>
        <v>T.J. Warren</v>
      </c>
      <c r="BB3" t="str">
        <f>raw!A55</f>
        <v>D'Angelo Russell</v>
      </c>
      <c r="BC3" t="str">
        <f>raw!A56</f>
        <v>Brandon Ingram</v>
      </c>
      <c r="BD3" t="str">
        <f>raw!A57</f>
        <v>CJ McCollum</v>
      </c>
      <c r="BE3" t="str">
        <f>raw!A58</f>
        <v>Richaun Holmes</v>
      </c>
      <c r="BF3" t="str">
        <f>raw!A59</f>
        <v>Andre Drummond</v>
      </c>
      <c r="BG3" t="str">
        <f>raw!A60</f>
        <v>Al Horford</v>
      </c>
      <c r="BH3" t="str">
        <f>raw!A61</f>
        <v>Gordon Hayward</v>
      </c>
      <c r="BI3" t="str">
        <f>raw!A62</f>
        <v>Norman Powell</v>
      </c>
      <c r="BJ3" t="str">
        <f>raw!A63</f>
        <v>Mikal Bridges</v>
      </c>
      <c r="BK3" t="str">
        <f>raw!A64</f>
        <v>Dejounte Murray</v>
      </c>
      <c r="BL3" t="str">
        <f>raw!A65</f>
        <v>Daniel Theis</v>
      </c>
      <c r="BM3" t="str">
        <f>raw!A66</f>
        <v>Collin Sexton</v>
      </c>
      <c r="BN3" t="str">
        <f>raw!A67</f>
        <v>Jrue Holiday</v>
      </c>
      <c r="BO3" t="str">
        <f>raw!A68</f>
        <v>Jaylen Brown</v>
      </c>
      <c r="BP3" t="str">
        <f>raw!A69</f>
        <v>De'Aaron Fox</v>
      </c>
      <c r="BQ3" t="str">
        <f>raw!A70</f>
        <v>Clint Capela</v>
      </c>
      <c r="BR3" t="str">
        <f>raw!A71</f>
        <v>Buddy Hield</v>
      </c>
      <c r="BS3" t="str">
        <f>raw!A72</f>
        <v>Lauri Markkanen</v>
      </c>
      <c r="BT3" t="str">
        <f>raw!A73</f>
        <v>Hassan Whiteside</v>
      </c>
      <c r="BU3" t="str">
        <f>raw!A74</f>
        <v>Jarrett Allen</v>
      </c>
      <c r="BV3" t="str">
        <f>raw!A75</f>
        <v>Malcolm Brogdon</v>
      </c>
      <c r="BW3" t="str">
        <f>raw!A76</f>
        <v>Duncan Robinson</v>
      </c>
      <c r="BX3" t="str">
        <f>raw!A77</f>
        <v>Ja Morant</v>
      </c>
      <c r="BY3" t="str">
        <f>raw!A78</f>
        <v>Darius Bazley</v>
      </c>
      <c r="BZ3" t="str">
        <f>raw!A79</f>
        <v>Kevin Love</v>
      </c>
      <c r="CA3" t="str">
        <f>raw!A80</f>
        <v>Michael Porter Jr.</v>
      </c>
      <c r="CB3" t="str">
        <f>raw!A81</f>
        <v>Wendell Carter Jr.</v>
      </c>
      <c r="CC3" t="str">
        <f>raw!A82</f>
        <v>Eric Bledsoe</v>
      </c>
      <c r="CD3" t="str">
        <f>raw!A83</f>
        <v>Maxi Kleber</v>
      </c>
      <c r="CE3" t="str">
        <f>raw!A84</f>
        <v>Kelly Oubre Jr.</v>
      </c>
      <c r="CF3" t="str">
        <f>raw!A85</f>
        <v>Kemba Walker</v>
      </c>
      <c r="CG3" t="str">
        <f>raw!A86</f>
        <v>Lonzo Ball</v>
      </c>
      <c r="CH3" t="str">
        <f>raw!A87</f>
        <v>Marcus Smart</v>
      </c>
      <c r="CI3" t="str">
        <f>raw!A88</f>
        <v>Bojan Bogdanovic</v>
      </c>
      <c r="CJ3" t="str">
        <f>raw!A89</f>
        <v>Delon Wright</v>
      </c>
      <c r="CK3" t="str">
        <f>raw!A90</f>
        <v>OG Anunoby</v>
      </c>
      <c r="CL3" t="str">
        <f>raw!A91</f>
        <v>Nerlens Noel</v>
      </c>
      <c r="CM3" t="str">
        <f>raw!A92</f>
        <v>Jerami Grant</v>
      </c>
      <c r="CN3" t="str">
        <f>raw!A93</f>
        <v>JJ Redick</v>
      </c>
      <c r="CO3" t="str">
        <f>raw!A94</f>
        <v>Draymond Green</v>
      </c>
      <c r="CP3" t="str">
        <f>raw!A95</f>
        <v>Elfrid Payton</v>
      </c>
      <c r="CQ3" t="str">
        <f>raw!A96</f>
        <v>Otto Porter Jr.</v>
      </c>
      <c r="CR3" t="str">
        <f>raw!A97</f>
        <v>Zion Williamson</v>
      </c>
      <c r="CS3" t="str">
        <f>raw!A98</f>
        <v>Evan Fournier</v>
      </c>
      <c r="CT3" t="str">
        <f>raw!A99</f>
        <v>Victor Oladipo</v>
      </c>
      <c r="CU3" t="str">
        <f>raw!A100</f>
        <v>Davis Bertans</v>
      </c>
      <c r="CV3" t="str">
        <f>raw!A101</f>
        <v>Rui Hachimura</v>
      </c>
      <c r="CW3" t="str">
        <f>raw!A102</f>
        <v>Ivica Zubac</v>
      </c>
      <c r="CX3" t="str">
        <f>raw!A103</f>
        <v>Serge Ibaka</v>
      </c>
      <c r="CY3" t="str">
        <f>raw!A104</f>
        <v>Mike Conley</v>
      </c>
      <c r="CZ3" t="str">
        <f>raw!A105</f>
        <v>Josh Richardson</v>
      </c>
      <c r="DA3" t="str">
        <f>raw!A106</f>
        <v>Steven Adams</v>
      </c>
      <c r="DB3" t="str">
        <f>raw!A107</f>
        <v>Danilo Gallinari</v>
      </c>
      <c r="DC3" t="str">
        <f>raw!A108</f>
        <v>DeAndre Jordan</v>
      </c>
      <c r="DD3" t="str">
        <f>raw!A109</f>
        <v>Terrence Ross</v>
      </c>
      <c r="DE3" t="str">
        <f>raw!A110</f>
        <v>Kevon Looney</v>
      </c>
      <c r="DF3" t="str">
        <f>raw!A111</f>
        <v>Chris Boucher</v>
      </c>
      <c r="DG3" t="str">
        <f>raw!A112</f>
        <v>Nemanja Bjelica</v>
      </c>
      <c r="DH3" t="str">
        <f>raw!A113</f>
        <v>Aaron Gordon</v>
      </c>
      <c r="DI3" t="str">
        <f>raw!A114</f>
        <v>Marc Gasol</v>
      </c>
      <c r="DJ3" t="str">
        <f>raw!A115</f>
        <v>Bogdan Bogdanovic</v>
      </c>
      <c r="DK3" t="str">
        <f>raw!A116</f>
        <v>Alec Burks</v>
      </c>
      <c r="DL3" t="str">
        <f>raw!A117</f>
        <v>JaVale McGee</v>
      </c>
      <c r="DM3" t="str">
        <f>raw!A118</f>
        <v>Patrick Beverley</v>
      </c>
      <c r="DN3" t="str">
        <f>raw!A119</f>
        <v>Larry Nance Jr.</v>
      </c>
      <c r="DO3" t="str">
        <f>raw!A120</f>
        <v>Paul Millsap</v>
      </c>
      <c r="DP3" t="str">
        <f>raw!A121</f>
        <v>PJ Washington</v>
      </c>
      <c r="DQ3" t="str">
        <f>raw!A122</f>
        <v>Marvin Bagley III</v>
      </c>
      <c r="DR3" t="str">
        <f>raw!A123</f>
        <v>Donte DiVincenzo</v>
      </c>
      <c r="DS3" t="str">
        <f>raw!A124</f>
        <v>Derrick Jones Jr.</v>
      </c>
      <c r="DT3" t="str">
        <f>raw!A125</f>
        <v>Malik Beasley</v>
      </c>
      <c r="DU3" t="str">
        <f>raw!A126</f>
        <v>Terry Rozier</v>
      </c>
      <c r="DV3" t="str">
        <f>raw!A127</f>
        <v>Derrick Rose</v>
      </c>
      <c r="DW3" t="str">
        <f>raw!A128</f>
        <v>Markelle Fultz</v>
      </c>
      <c r="DX3" t="str">
        <f>raw!A129</f>
        <v>Jordan Clarkson</v>
      </c>
      <c r="DY3" t="str">
        <f>raw!A130</f>
        <v>Will Barton</v>
      </c>
    </row>
    <row r="4" spans="1:129" x14ac:dyDescent="0.35">
      <c r="A4" t="str">
        <f>raw!R2</f>
        <v>POS</v>
      </c>
      <c r="B4" t="str">
        <f>raw!R3</f>
        <v>SG, PG</v>
      </c>
      <c r="C4" t="str">
        <f>raw!R4</f>
        <v>PF, C</v>
      </c>
      <c r="D4" t="str">
        <f>raw!R5</f>
        <v>C</v>
      </c>
      <c r="E4" t="str">
        <f>raw!R6</f>
        <v>PG</v>
      </c>
      <c r="F4" t="str">
        <f>raw!R7</f>
        <v>SF</v>
      </c>
      <c r="G4" t="str">
        <f>raw!R8</f>
        <v>PG</v>
      </c>
      <c r="H4" t="str">
        <f>raw!R9</f>
        <v>C</v>
      </c>
      <c r="I4" t="str">
        <f>raw!R10</f>
        <v>PG</v>
      </c>
      <c r="J4" t="str">
        <f>raw!R11</f>
        <v>C</v>
      </c>
      <c r="K4" t="str">
        <f>raw!R12</f>
        <v>PG</v>
      </c>
      <c r="L4" t="str">
        <f>raw!R13</f>
        <v>PF, SF</v>
      </c>
      <c r="M4" t="str">
        <f>raw!R14</f>
        <v>C</v>
      </c>
      <c r="N4" t="str">
        <f>raw!R15</f>
        <v>SG, PG</v>
      </c>
      <c r="O4" t="str">
        <f>raw!R16</f>
        <v>SF</v>
      </c>
      <c r="P4" t="str">
        <f>raw!R17</f>
        <v>PG</v>
      </c>
      <c r="Q4" t="str">
        <f>raw!R18</f>
        <v>PF, C</v>
      </c>
      <c r="R4" t="str">
        <f>raw!R19</f>
        <v>SF, SG</v>
      </c>
      <c r="S4" t="str">
        <f>raw!R20</f>
        <v>PF, SF</v>
      </c>
      <c r="T4" t="str">
        <f>raw!R21</f>
        <v>C</v>
      </c>
      <c r="U4" t="str">
        <f>raw!R22</f>
        <v>C, PF</v>
      </c>
      <c r="V4" t="str">
        <f>raw!R23</f>
        <v>C</v>
      </c>
      <c r="W4" t="str">
        <f>raw!R24</f>
        <v>PF, C</v>
      </c>
      <c r="X4" t="str">
        <f>raw!R25</f>
        <v>SF, PF</v>
      </c>
      <c r="Y4" t="str">
        <f>raw!R26</f>
        <v>C</v>
      </c>
      <c r="Z4" t="str">
        <f>raw!R27</f>
        <v>SF, SG</v>
      </c>
      <c r="AA4" t="str">
        <f>raw!R28</f>
        <v>PG</v>
      </c>
      <c r="AB4" t="str">
        <f>raw!R29</f>
        <v>C, PF</v>
      </c>
      <c r="AC4" t="str">
        <f>raw!R30</f>
        <v>SG, PG</v>
      </c>
      <c r="AD4" t="str">
        <f>raw!R31</f>
        <v>SG, PG</v>
      </c>
      <c r="AE4" t="str">
        <f>raw!R32</f>
        <v>C</v>
      </c>
      <c r="AF4" t="str">
        <f>raw!R33</f>
        <v>SF, PF</v>
      </c>
      <c r="AG4" t="str">
        <f>raw!R34</f>
        <v>SG</v>
      </c>
      <c r="AH4" t="str">
        <f>raw!R35</f>
        <v>PG</v>
      </c>
      <c r="AI4" t="str">
        <f>raw!R36</f>
        <v>PF, C</v>
      </c>
      <c r="AJ4" t="str">
        <f>raw!R37</f>
        <v>SG</v>
      </c>
      <c r="AK4" t="str">
        <f>raw!R38</f>
        <v>SG, SF</v>
      </c>
      <c r="AL4" t="str">
        <f>raw!R39</f>
        <v>SG</v>
      </c>
      <c r="AM4" t="str">
        <f>raw!R40</f>
        <v>PG</v>
      </c>
      <c r="AN4" t="str">
        <f>raw!R41</f>
        <v>C</v>
      </c>
      <c r="AO4" t="str">
        <f>raw!R42</f>
        <v xml:space="preserve"> PF, C</v>
      </c>
      <c r="AP4" t="str">
        <f>raw!R43</f>
        <v>PF</v>
      </c>
      <c r="AQ4" t="str">
        <f>raw!R44</f>
        <v>PF, SF</v>
      </c>
      <c r="AR4" t="str">
        <f>raw!R45</f>
        <v>PG, SG</v>
      </c>
      <c r="AS4" t="str">
        <f>raw!R46</f>
        <v>PF</v>
      </c>
      <c r="AT4" t="str">
        <f>raw!R47</f>
        <v>C</v>
      </c>
      <c r="AU4" t="str">
        <f>raw!R48</f>
        <v>PG, SG</v>
      </c>
      <c r="AV4" t="str">
        <f>raw!R49</f>
        <v>PG</v>
      </c>
      <c r="AW4" t="str">
        <f>raw!R50</f>
        <v>PF, C</v>
      </c>
      <c r="AX4" t="str">
        <f>raw!R51</f>
        <v>SF</v>
      </c>
      <c r="AY4" t="str">
        <f>raw!R52</f>
        <v>C</v>
      </c>
      <c r="AZ4" t="str">
        <f>raw!R53</f>
        <v>C</v>
      </c>
      <c r="BA4" t="str">
        <f>raw!R54</f>
        <v>SF</v>
      </c>
      <c r="BB4" t="str">
        <f>raw!R55</f>
        <v>PG</v>
      </c>
      <c r="BC4" t="str">
        <f>raw!R56</f>
        <v>SF, PF</v>
      </c>
      <c r="BD4" t="str">
        <f>raw!R57</f>
        <v>SG</v>
      </c>
      <c r="BE4" t="str">
        <f>raw!R58</f>
        <v>C, PF</v>
      </c>
      <c r="BF4" t="str">
        <f>raw!R59</f>
        <v>C</v>
      </c>
      <c r="BG4" t="str">
        <f>raw!R60</f>
        <v>PF, C</v>
      </c>
      <c r="BH4" t="str">
        <f>raw!R61</f>
        <v>SF</v>
      </c>
      <c r="BI4" t="str">
        <f>raw!R62</f>
        <v>SG, SF</v>
      </c>
      <c r="BJ4" t="str">
        <f>raw!R63</f>
        <v>SF</v>
      </c>
      <c r="BK4" t="str">
        <f>raw!R64</f>
        <v>PG, SG</v>
      </c>
      <c r="BL4" t="str">
        <f>raw!R65</f>
        <v>C, PF</v>
      </c>
      <c r="BM4" t="str">
        <f>raw!R66</f>
        <v>SG, PG</v>
      </c>
      <c r="BN4" t="str">
        <f>raw!R67</f>
        <v>PG, SG</v>
      </c>
      <c r="BO4" t="str">
        <f>raw!R68</f>
        <v>SG, SF</v>
      </c>
      <c r="BP4" t="str">
        <f>raw!R69</f>
        <v>PG</v>
      </c>
      <c r="BQ4" t="str">
        <f>raw!R70</f>
        <v>C</v>
      </c>
      <c r="BR4" t="str">
        <f>raw!R71</f>
        <v>SG</v>
      </c>
      <c r="BS4" t="str">
        <f>raw!R72</f>
        <v>PF</v>
      </c>
      <c r="BT4" t="str">
        <f>raw!R73</f>
        <v>C</v>
      </c>
      <c r="BU4" t="str">
        <f>raw!R74</f>
        <v>C</v>
      </c>
      <c r="BV4" t="str">
        <f>raw!R75</f>
        <v>PG, SG</v>
      </c>
      <c r="BW4" t="str">
        <f>raw!R76</f>
        <v>SG, SF</v>
      </c>
      <c r="BX4" t="str">
        <f>raw!R77</f>
        <v>PG</v>
      </c>
      <c r="BY4" t="str">
        <f>raw!R78</f>
        <v>SF</v>
      </c>
      <c r="BZ4" t="str">
        <f>raw!R79</f>
        <v>PF</v>
      </c>
      <c r="CA4" t="str">
        <f>raw!R80</f>
        <v xml:space="preserve"> SF, PF</v>
      </c>
      <c r="CB4" t="str">
        <f>raw!R81</f>
        <v xml:space="preserve"> C</v>
      </c>
      <c r="CC4" t="str">
        <f>raw!R82</f>
        <v>PG</v>
      </c>
      <c r="CD4" t="str">
        <f>raw!R83</f>
        <v>PF</v>
      </c>
      <c r="CE4" t="str">
        <f>raw!R84</f>
        <v xml:space="preserve"> PF, SF</v>
      </c>
      <c r="CF4" t="str">
        <f>raw!R85</f>
        <v>PG</v>
      </c>
      <c r="CG4" t="str">
        <f>raw!R86</f>
        <v>PG</v>
      </c>
      <c r="CH4" t="str">
        <f>raw!R87</f>
        <v>SG, PG</v>
      </c>
      <c r="CI4" t="str">
        <f>raw!R88</f>
        <v>SF, PF</v>
      </c>
      <c r="CJ4" t="str">
        <f>raw!R89</f>
        <v>SG, PG</v>
      </c>
      <c r="CK4" t="str">
        <f>raw!R90</f>
        <v>SF</v>
      </c>
      <c r="CL4" t="str">
        <f>raw!R91</f>
        <v>C</v>
      </c>
      <c r="CM4" t="str">
        <f>raw!R92</f>
        <v>SF, PF</v>
      </c>
      <c r="CN4" t="str">
        <f>raw!R93</f>
        <v>SG</v>
      </c>
      <c r="CO4" t="str">
        <f>raw!R94</f>
        <v>PF</v>
      </c>
      <c r="CP4" t="str">
        <f>raw!R95</f>
        <v>PG</v>
      </c>
      <c r="CQ4" t="str">
        <f>raw!R96</f>
        <v xml:space="preserve"> SF</v>
      </c>
      <c r="CR4" t="str">
        <f>raw!R97</f>
        <v>PF</v>
      </c>
      <c r="CS4" t="str">
        <f>raw!R98</f>
        <v>SG</v>
      </c>
      <c r="CT4" t="str">
        <f>raw!R99</f>
        <v>SG</v>
      </c>
      <c r="CU4" t="str">
        <f>raw!R100</f>
        <v>PF</v>
      </c>
      <c r="CV4" t="str">
        <f>raw!R101</f>
        <v>PF, SF</v>
      </c>
      <c r="CW4" t="str">
        <f>raw!R102</f>
        <v>C</v>
      </c>
      <c r="CX4" t="str">
        <f>raw!R103</f>
        <v>C, PF</v>
      </c>
      <c r="CY4" t="str">
        <f>raw!R104</f>
        <v>PG</v>
      </c>
      <c r="CZ4" t="str">
        <f>raw!R105</f>
        <v>SG, SF</v>
      </c>
      <c r="DA4" t="str">
        <f>raw!R106</f>
        <v>C</v>
      </c>
      <c r="DB4" t="str">
        <f>raw!R107</f>
        <v>PF, SF</v>
      </c>
      <c r="DC4" t="str">
        <f>raw!R108</f>
        <v>C</v>
      </c>
      <c r="DD4" t="str">
        <f>raw!R109</f>
        <v>SG, SF</v>
      </c>
      <c r="DE4" t="str">
        <f>raw!R110</f>
        <v>PF, C</v>
      </c>
      <c r="DF4" t="str">
        <f>raw!R111</f>
        <v>PF, C</v>
      </c>
      <c r="DG4" t="str">
        <f>raw!R112</f>
        <v>PF</v>
      </c>
      <c r="DH4" t="str">
        <f>raw!R113</f>
        <v>PF</v>
      </c>
      <c r="DI4" t="str">
        <f>raw!R114</f>
        <v>C</v>
      </c>
      <c r="DJ4" t="str">
        <f>raw!R115</f>
        <v>SG, SF</v>
      </c>
      <c r="DK4" t="str">
        <f>raw!R116</f>
        <v>SG</v>
      </c>
      <c r="DL4" t="str">
        <f>raw!R117</f>
        <v>C</v>
      </c>
      <c r="DM4" t="str">
        <f>raw!R118</f>
        <v>PG</v>
      </c>
      <c r="DN4" t="str">
        <f>raw!R119</f>
        <v xml:space="preserve"> PF, C</v>
      </c>
      <c r="DO4" t="str">
        <f>raw!R120</f>
        <v>PF, C</v>
      </c>
      <c r="DP4" t="str">
        <f>raw!R121</f>
        <v>PF</v>
      </c>
      <c r="DQ4" t="str">
        <f>raw!R122</f>
        <v>PF</v>
      </c>
      <c r="DR4" t="str">
        <f>raw!R123</f>
        <v>SG, PG</v>
      </c>
      <c r="DS4" t="str">
        <f>raw!R124</f>
        <v>SF, SG</v>
      </c>
      <c r="DT4" t="str">
        <f>raw!R125</f>
        <v>SG</v>
      </c>
      <c r="DU4" t="str">
        <f>raw!R126</f>
        <v>PG, SG</v>
      </c>
      <c r="DV4" t="str">
        <f>raw!R127</f>
        <v>PG</v>
      </c>
      <c r="DW4" t="str">
        <f>raw!R128</f>
        <v>PG</v>
      </c>
      <c r="DX4" t="str">
        <f>raw!R129</f>
        <v>SG</v>
      </c>
      <c r="DY4" t="str">
        <f>raw!R130</f>
        <v>SF, SG</v>
      </c>
    </row>
    <row r="5" spans="1:129" x14ac:dyDescent="0.35">
      <c r="A5" t="str">
        <f>raw!S2</f>
        <v>TEAM</v>
      </c>
      <c r="B5" t="str">
        <f>raw!S3</f>
        <v>HOU</v>
      </c>
      <c r="C5" t="str">
        <f>raw!S4</f>
        <v>LAL</v>
      </c>
      <c r="D5" t="str">
        <f>raw!S5</f>
        <v>MIN</v>
      </c>
      <c r="E5" t="str">
        <f>raw!S6</f>
        <v>POR</v>
      </c>
      <c r="F5" t="str">
        <f>raw!S7</f>
        <v>LAC</v>
      </c>
      <c r="G5" t="str">
        <f>raw!S8</f>
        <v>GSW</v>
      </c>
      <c r="H5" t="str">
        <f>raw!S9</f>
        <v>DEN</v>
      </c>
      <c r="I5" t="str">
        <f>raw!S10</f>
        <v>BRO</v>
      </c>
      <c r="J5" t="str">
        <f>raw!S11</f>
        <v>PHI</v>
      </c>
      <c r="K5" t="str">
        <f>raw!S12</f>
        <v>ATL</v>
      </c>
      <c r="L5" t="str">
        <f>raw!S13</f>
        <v>BOS</v>
      </c>
      <c r="M5" t="str">
        <f>raw!S14</f>
        <v>PHX</v>
      </c>
      <c r="N5" t="str">
        <f>raw!S15</f>
        <v>PHX</v>
      </c>
      <c r="O5" t="str">
        <f>raw!S16</f>
        <v>LAC</v>
      </c>
      <c r="P5" t="str">
        <f>raw!S17</f>
        <v>DAL</v>
      </c>
      <c r="Q5" t="str">
        <f>raw!S18</f>
        <v>DAL</v>
      </c>
      <c r="R5" t="str">
        <f>raw!S19</f>
        <v>MIA</v>
      </c>
      <c r="S5" t="str">
        <f>raw!S20</f>
        <v>MIL</v>
      </c>
      <c r="T5" t="str">
        <f>raw!S21</f>
        <v>ORL</v>
      </c>
      <c r="U5" t="str">
        <f>raw!S22</f>
        <v>MIA</v>
      </c>
      <c r="V5" t="str">
        <f>raw!S23</f>
        <v>POR</v>
      </c>
      <c r="W5" t="str">
        <f>raw!S24</f>
        <v>ATL</v>
      </c>
      <c r="X5" t="str">
        <f>raw!S25</f>
        <v>LAL</v>
      </c>
      <c r="Y5" t="str">
        <f>raw!S26</f>
        <v>UTA</v>
      </c>
      <c r="Z5" t="str">
        <f>raw!S27</f>
        <v>MIL</v>
      </c>
      <c r="AA5" t="str">
        <f>raw!S28</f>
        <v>PHX</v>
      </c>
      <c r="AB5" t="str">
        <f>raw!S29</f>
        <v>HOU</v>
      </c>
      <c r="AC5" t="str">
        <f>raw!S30</f>
        <v>TOR</v>
      </c>
      <c r="AD5" t="str">
        <f>raw!S31</f>
        <v>OKL</v>
      </c>
      <c r="AE5" t="str">
        <f>raw!S32</f>
        <v>MIL</v>
      </c>
      <c r="AF5" t="str">
        <f>raw!S33</f>
        <v>BRO</v>
      </c>
      <c r="AG5" t="str">
        <f>raw!S34</f>
        <v>WAS</v>
      </c>
      <c r="AH5" t="str">
        <f>raw!S35</f>
        <v>TOR</v>
      </c>
      <c r="AI5" t="str">
        <f>raw!S36</f>
        <v>SAS</v>
      </c>
      <c r="AJ5" t="str">
        <f>raw!S37</f>
        <v>CHI</v>
      </c>
      <c r="AK5" t="str">
        <f>raw!S38</f>
        <v>SAS</v>
      </c>
      <c r="AL5" t="str">
        <f>raw!S39</f>
        <v>UTA</v>
      </c>
      <c r="AM5" t="str">
        <f>raw!S40</f>
        <v>PHI</v>
      </c>
      <c r="AN5" t="str">
        <f>raw!S41</f>
        <v>IND</v>
      </c>
      <c r="AO5" t="str">
        <f>raw!S42</f>
        <v>MEM</v>
      </c>
      <c r="AP5" t="str">
        <f>raw!S43</f>
        <v>TOR</v>
      </c>
      <c r="AQ5" t="str">
        <f>raw!S44</f>
        <v>POR</v>
      </c>
      <c r="AR5" t="str">
        <f>raw!S45</f>
        <v>SAS</v>
      </c>
      <c r="AS5" t="str">
        <f>raw!S46</f>
        <v>MEM</v>
      </c>
      <c r="AT5" t="str">
        <f>raw!S47</f>
        <v>NYK</v>
      </c>
      <c r="AU5" t="str">
        <f>raw!S48</f>
        <v>DEN</v>
      </c>
      <c r="AV5" t="str">
        <f>raw!S49</f>
        <v>WAS</v>
      </c>
      <c r="AW5" t="str">
        <f>raw!S50</f>
        <v>IND</v>
      </c>
      <c r="AX5" t="str">
        <f>raw!S51</f>
        <v>PHI</v>
      </c>
      <c r="AY5" t="str">
        <f>raw!S52</f>
        <v>WAS</v>
      </c>
      <c r="AZ5" t="str">
        <f>raw!S53</f>
        <v>MEM</v>
      </c>
      <c r="BA5" t="str">
        <f>raw!S54</f>
        <v>IND</v>
      </c>
      <c r="BB5" t="str">
        <f>raw!S55</f>
        <v>MIN</v>
      </c>
      <c r="BC5" t="str">
        <f>raw!S56</f>
        <v>NOP</v>
      </c>
      <c r="BD5" t="str">
        <f>raw!S57</f>
        <v>POR</v>
      </c>
      <c r="BE5" t="str">
        <f>raw!S58</f>
        <v>SAC</v>
      </c>
      <c r="BF5" t="str">
        <f>raw!S59</f>
        <v>CLE</v>
      </c>
      <c r="BG5" t="str">
        <f>raw!S60</f>
        <v>OKL</v>
      </c>
      <c r="BH5" t="str">
        <f>raw!S61</f>
        <v>CHA</v>
      </c>
      <c r="BI5" t="str">
        <f>raw!S62</f>
        <v>TOR</v>
      </c>
      <c r="BJ5" t="str">
        <f>raw!S63</f>
        <v>PHX</v>
      </c>
      <c r="BK5" t="str">
        <f>raw!S64</f>
        <v>SAS</v>
      </c>
      <c r="BL5" t="str">
        <f>raw!S65</f>
        <v>BOS</v>
      </c>
      <c r="BM5" t="str">
        <f>raw!S66</f>
        <v>CLE</v>
      </c>
      <c r="BN5" t="str">
        <f>raw!S67</f>
        <v>MIL</v>
      </c>
      <c r="BO5" t="str">
        <f>raw!S68</f>
        <v>BOS</v>
      </c>
      <c r="BP5" t="str">
        <f>raw!S69</f>
        <v>SAC</v>
      </c>
      <c r="BQ5" t="str">
        <f>raw!S70</f>
        <v>ATL</v>
      </c>
      <c r="BR5" t="str">
        <f>raw!S71</f>
        <v>SAC</v>
      </c>
      <c r="BS5" t="str">
        <f>raw!S72</f>
        <v>CHI</v>
      </c>
      <c r="BT5" t="str">
        <f>raw!S73</f>
        <v>SAC</v>
      </c>
      <c r="BU5" t="str">
        <f>raw!S74</f>
        <v>BRO</v>
      </c>
      <c r="BV5" t="str">
        <f>raw!S75</f>
        <v>IND</v>
      </c>
      <c r="BW5" t="str">
        <f>raw!S76</f>
        <v>MIA</v>
      </c>
      <c r="BX5" t="str">
        <f>raw!S77</f>
        <v>MEM</v>
      </c>
      <c r="BY5" t="str">
        <f>raw!S78</f>
        <v>OKL</v>
      </c>
      <c r="BZ5" t="str">
        <f>raw!S79</f>
        <v>CLE</v>
      </c>
      <c r="CA5" t="str">
        <f>raw!S80</f>
        <v>DEN</v>
      </c>
      <c r="CB5" t="str">
        <f>raw!S81</f>
        <v>CHI</v>
      </c>
      <c r="CC5" t="str">
        <f>raw!S82</f>
        <v>NOP</v>
      </c>
      <c r="CD5" t="str">
        <f>raw!S83</f>
        <v>DAL</v>
      </c>
      <c r="CE5" t="str">
        <f>raw!S84</f>
        <v>GSW</v>
      </c>
      <c r="CF5" t="str">
        <f>raw!S85</f>
        <v>BOS</v>
      </c>
      <c r="CG5" t="str">
        <f>raw!S86</f>
        <v>NOP</v>
      </c>
      <c r="CH5" t="str">
        <f>raw!S87</f>
        <v>BOS</v>
      </c>
      <c r="CI5" t="str">
        <f>raw!S88</f>
        <v>UTA</v>
      </c>
      <c r="CJ5" t="str">
        <f>raw!S89</f>
        <v>DET</v>
      </c>
      <c r="CK5" t="str">
        <f>raw!S90</f>
        <v>TOR</v>
      </c>
      <c r="CL5" t="str">
        <f>raw!S91</f>
        <v>NYK</v>
      </c>
      <c r="CM5" t="str">
        <f>raw!S92</f>
        <v>DET</v>
      </c>
      <c r="CN5" t="str">
        <f>raw!S93</f>
        <v>NOP</v>
      </c>
      <c r="CO5" t="str">
        <f>raw!S94</f>
        <v>GSW</v>
      </c>
      <c r="CP5" t="str">
        <f>raw!S95</f>
        <v>NYK</v>
      </c>
      <c r="CQ5" t="str">
        <f>raw!S96</f>
        <v>CHI</v>
      </c>
      <c r="CR5" t="str">
        <f>raw!S97</f>
        <v>NOP</v>
      </c>
      <c r="CS5" t="str">
        <f>raw!S98</f>
        <v>ORL</v>
      </c>
      <c r="CT5" t="str">
        <f>raw!S99</f>
        <v>IND</v>
      </c>
      <c r="CU5" t="str">
        <f>raw!S100</f>
        <v>WAS</v>
      </c>
      <c r="CV5" t="str">
        <f>raw!S101</f>
        <v>WAS</v>
      </c>
      <c r="CW5" t="str">
        <f>raw!S102</f>
        <v>LAC</v>
      </c>
      <c r="CX5" t="str">
        <f>raw!S103</f>
        <v>LAC</v>
      </c>
      <c r="CY5" t="str">
        <f>raw!S104</f>
        <v>UTA</v>
      </c>
      <c r="CZ5" t="str">
        <f>raw!S105</f>
        <v>DAL</v>
      </c>
      <c r="DA5" t="str">
        <f>raw!S106</f>
        <v>NOP</v>
      </c>
      <c r="DB5" t="str">
        <f>raw!S107</f>
        <v>ATL</v>
      </c>
      <c r="DC5" t="str">
        <f>raw!S108</f>
        <v>BRO</v>
      </c>
      <c r="DD5" t="str">
        <f>raw!S109</f>
        <v>ORL</v>
      </c>
      <c r="DE5" t="str">
        <f>raw!S110</f>
        <v>GSW</v>
      </c>
      <c r="DF5" t="str">
        <f>raw!S111</f>
        <v>TOR</v>
      </c>
      <c r="DG5" t="str">
        <f>raw!S112</f>
        <v>SAC</v>
      </c>
      <c r="DH5" t="str">
        <f>raw!S113</f>
        <v>ORL</v>
      </c>
      <c r="DI5" t="str">
        <f>raw!S114</f>
        <v>LAL</v>
      </c>
      <c r="DJ5" t="str">
        <f>raw!S115</f>
        <v>ATL</v>
      </c>
      <c r="DK5" t="str">
        <f>raw!S116</f>
        <v>NYK</v>
      </c>
      <c r="DL5" t="str">
        <f>raw!S117</f>
        <v>CLE</v>
      </c>
      <c r="DM5" t="str">
        <f>raw!S118</f>
        <v>LAC</v>
      </c>
      <c r="DN5" t="str">
        <f>raw!S119</f>
        <v>CLE</v>
      </c>
      <c r="DO5" t="str">
        <f>raw!S120</f>
        <v>DEN</v>
      </c>
      <c r="DP5" t="str">
        <f>raw!S121</f>
        <v>CHA</v>
      </c>
      <c r="DQ5" t="str">
        <f>raw!S122</f>
        <v>SAC</v>
      </c>
      <c r="DR5" t="str">
        <f>raw!S123</f>
        <v>MIL</v>
      </c>
      <c r="DS5" t="str">
        <f>raw!S124</f>
        <v>POR</v>
      </c>
      <c r="DT5" t="str">
        <f>raw!S125</f>
        <v>MIN</v>
      </c>
      <c r="DU5" t="str">
        <f>raw!S126</f>
        <v>CHA</v>
      </c>
      <c r="DV5" t="str">
        <f>raw!S127</f>
        <v>DET</v>
      </c>
      <c r="DW5" t="str">
        <f>raw!S128</f>
        <v>ORL</v>
      </c>
      <c r="DX5" t="str">
        <f>raw!S129</f>
        <v>UTA</v>
      </c>
      <c r="DY5" t="str">
        <f>raw!S130</f>
        <v>DEN</v>
      </c>
    </row>
    <row r="6" spans="1:129" x14ac:dyDescent="0.35">
      <c r="A6" t="str">
        <f>raw!T2</f>
        <v>GP</v>
      </c>
      <c r="B6">
        <f>raw!T3</f>
        <v>64</v>
      </c>
      <c r="C6">
        <f>raw!T4</f>
        <v>65</v>
      </c>
      <c r="D6">
        <f>raw!T5</f>
        <v>69</v>
      </c>
      <c r="E6">
        <f>raw!T6</f>
        <v>67</v>
      </c>
      <c r="F6">
        <f>raw!T7</f>
        <v>60</v>
      </c>
      <c r="G6">
        <f>raw!T8</f>
        <v>65</v>
      </c>
      <c r="H6">
        <f>raw!T9</f>
        <v>70</v>
      </c>
      <c r="I6">
        <f>raw!T10</f>
        <v>60</v>
      </c>
      <c r="J6">
        <f>raw!T11</f>
        <v>60</v>
      </c>
      <c r="K6">
        <f>raw!T12</f>
        <v>68</v>
      </c>
      <c r="L6">
        <f>raw!T13</f>
        <v>70</v>
      </c>
      <c r="M6">
        <f>raw!T14</f>
        <v>67</v>
      </c>
      <c r="N6">
        <f>raw!T15</f>
        <v>70</v>
      </c>
      <c r="O6">
        <f>raw!T16</f>
        <v>63</v>
      </c>
      <c r="P6">
        <f>raw!T17</f>
        <v>67</v>
      </c>
      <c r="Q6">
        <f>raw!T18</f>
        <v>55</v>
      </c>
      <c r="R6">
        <f>raw!T19</f>
        <v>64</v>
      </c>
      <c r="S6">
        <f>raw!T20</f>
        <v>69</v>
      </c>
      <c r="T6">
        <f>raw!T21</f>
        <v>69</v>
      </c>
      <c r="U6">
        <f>raw!T22</f>
        <v>65</v>
      </c>
      <c r="V6">
        <f>raw!T23</f>
        <v>60</v>
      </c>
      <c r="W6">
        <f>raw!T24</f>
        <v>65</v>
      </c>
      <c r="X6">
        <f>raw!T25</f>
        <v>59</v>
      </c>
      <c r="Y6">
        <f>raw!T26</f>
        <v>67</v>
      </c>
      <c r="Z6">
        <f>raw!T27</f>
        <v>67</v>
      </c>
      <c r="AA6">
        <f>raw!T28</f>
        <v>61</v>
      </c>
      <c r="AB6">
        <f>raw!T29</f>
        <v>67</v>
      </c>
      <c r="AC6">
        <f>raw!T30</f>
        <v>67</v>
      </c>
      <c r="AD6">
        <f>raw!T31</f>
        <v>68</v>
      </c>
      <c r="AE6">
        <f>raw!T32</f>
        <v>68</v>
      </c>
      <c r="AF6">
        <f>raw!T33</f>
        <v>62</v>
      </c>
      <c r="AG6">
        <f>raw!T34</f>
        <v>60</v>
      </c>
      <c r="AH6">
        <f>raw!T35</f>
        <v>60</v>
      </c>
      <c r="AI6">
        <f>raw!T36</f>
        <v>58</v>
      </c>
      <c r="AJ6">
        <f>raw!T37</f>
        <v>68</v>
      </c>
      <c r="AK6">
        <f>raw!T38</f>
        <v>70</v>
      </c>
      <c r="AL6">
        <f>raw!T39</f>
        <v>70</v>
      </c>
      <c r="AM6">
        <f>raw!T40</f>
        <v>65</v>
      </c>
      <c r="AN6">
        <f>raw!T41</f>
        <v>70</v>
      </c>
      <c r="AO6">
        <f>raw!T42</f>
        <v>58</v>
      </c>
      <c r="AP6">
        <f>raw!T43</f>
        <v>67</v>
      </c>
      <c r="AQ6">
        <f>raw!T44</f>
        <v>64</v>
      </c>
      <c r="AR6">
        <f>raw!T45</f>
        <v>56</v>
      </c>
      <c r="AS6">
        <f>raw!T46</f>
        <v>68</v>
      </c>
      <c r="AT6">
        <f>raw!T47</f>
        <v>68</v>
      </c>
      <c r="AU6">
        <f>raw!T48</f>
        <v>68</v>
      </c>
      <c r="AV6">
        <f>raw!T49</f>
        <v>56</v>
      </c>
      <c r="AW6">
        <f>raw!T50</f>
        <v>64</v>
      </c>
      <c r="AX6">
        <f>raw!T51</f>
        <v>70</v>
      </c>
      <c r="AY6">
        <f>raw!T52</f>
        <v>60</v>
      </c>
      <c r="AZ6">
        <f>raw!T53</f>
        <v>70</v>
      </c>
      <c r="BA6">
        <f>raw!T54</f>
        <v>60</v>
      </c>
      <c r="BB6">
        <f>raw!T55</f>
        <v>67</v>
      </c>
      <c r="BC6">
        <f>raw!T56</f>
        <v>64</v>
      </c>
      <c r="BD6">
        <f>raw!T57</f>
        <v>65</v>
      </c>
      <c r="BE6">
        <f>raw!T58</f>
        <v>67</v>
      </c>
      <c r="BF6">
        <f>raw!T59</f>
        <v>70</v>
      </c>
      <c r="BG6">
        <f>raw!T60</f>
        <v>62</v>
      </c>
      <c r="BH6">
        <f>raw!T61</f>
        <v>58</v>
      </c>
      <c r="BI6">
        <f>raw!T62</f>
        <v>55</v>
      </c>
      <c r="BJ6">
        <f>raw!T63</f>
        <v>69</v>
      </c>
      <c r="BK6">
        <f>raw!T64</f>
        <v>67</v>
      </c>
      <c r="BL6">
        <f>raw!T65</f>
        <v>70</v>
      </c>
      <c r="BM6">
        <f>raw!T66</f>
        <v>70</v>
      </c>
      <c r="BN6">
        <f>raw!T67</f>
        <v>63</v>
      </c>
      <c r="BO6">
        <f>raw!T68</f>
        <v>70</v>
      </c>
      <c r="BP6">
        <f>raw!T69</f>
        <v>65</v>
      </c>
      <c r="BQ6">
        <f>raw!T70</f>
        <v>59</v>
      </c>
      <c r="BR6">
        <f>raw!T71</f>
        <v>70</v>
      </c>
      <c r="BS6">
        <f>raw!T72</f>
        <v>50</v>
      </c>
      <c r="BT6">
        <f>raw!T73</f>
        <v>60</v>
      </c>
      <c r="BU6">
        <f>raw!T74</f>
        <v>70</v>
      </c>
      <c r="BV6">
        <f>raw!T75</f>
        <v>62</v>
      </c>
      <c r="BW6">
        <f>raw!T76</f>
        <v>70</v>
      </c>
      <c r="BX6">
        <f>raw!T77</f>
        <v>68</v>
      </c>
      <c r="BY6">
        <f>raw!T78</f>
        <v>64</v>
      </c>
      <c r="BZ6">
        <f>raw!T79</f>
        <v>54</v>
      </c>
      <c r="CA6">
        <f>raw!T80</f>
        <v>64</v>
      </c>
      <c r="CB6">
        <f>raw!T81</f>
        <v>67</v>
      </c>
      <c r="CC6">
        <f>raw!T82</f>
        <v>62</v>
      </c>
      <c r="CD6">
        <f>raw!T83</f>
        <v>70</v>
      </c>
      <c r="CE6">
        <f>raw!T84</f>
        <v>64</v>
      </c>
      <c r="CF6">
        <f>raw!T85</f>
        <v>48</v>
      </c>
      <c r="CG6">
        <f>raw!T86</f>
        <v>67</v>
      </c>
      <c r="CH6">
        <f>raw!T87</f>
        <v>67</v>
      </c>
      <c r="CI6">
        <f>raw!T88</f>
        <v>64</v>
      </c>
      <c r="CJ6">
        <f>raw!T89</f>
        <v>68</v>
      </c>
      <c r="CK6">
        <f>raw!T90</f>
        <v>70</v>
      </c>
      <c r="CL6">
        <f>raw!T91</f>
        <v>65</v>
      </c>
      <c r="CM6">
        <f>raw!T92</f>
        <v>70</v>
      </c>
      <c r="CN6">
        <f>raw!T93</f>
        <v>64</v>
      </c>
      <c r="CO6">
        <f>raw!T94</f>
        <v>67</v>
      </c>
      <c r="CP6">
        <f>raw!T95</f>
        <v>67</v>
      </c>
      <c r="CQ6">
        <f>raw!T96</f>
        <v>50</v>
      </c>
      <c r="CR6">
        <f>raw!T97</f>
        <v>60</v>
      </c>
      <c r="CS6">
        <f>raw!T98</f>
        <v>67</v>
      </c>
      <c r="CT6">
        <f>raw!T99</f>
        <v>60</v>
      </c>
      <c r="CU6">
        <f>raw!T100</f>
        <v>60</v>
      </c>
      <c r="CV6">
        <f>raw!T101</f>
        <v>67</v>
      </c>
      <c r="CW6">
        <f>raw!T102</f>
        <v>68</v>
      </c>
      <c r="CX6">
        <f>raw!T103</f>
        <v>62</v>
      </c>
      <c r="CY6">
        <f>raw!T104</f>
        <v>58</v>
      </c>
      <c r="CZ6">
        <f>raw!T105</f>
        <v>66</v>
      </c>
      <c r="DA6">
        <f>raw!T106</f>
        <v>70</v>
      </c>
      <c r="DB6">
        <f>raw!T107</f>
        <v>58</v>
      </c>
      <c r="DC6">
        <f>raw!T108</f>
        <v>68</v>
      </c>
      <c r="DD6">
        <f>raw!T109</f>
        <v>67</v>
      </c>
      <c r="DE6">
        <f>raw!T110</f>
        <v>64</v>
      </c>
      <c r="DF6">
        <f>raw!T111</f>
        <v>64</v>
      </c>
      <c r="DG6">
        <f>raw!T112</f>
        <v>70</v>
      </c>
      <c r="DH6">
        <f>raw!T113</f>
        <v>68</v>
      </c>
      <c r="DI6">
        <f>raw!T114</f>
        <v>60</v>
      </c>
      <c r="DJ6">
        <f>raw!T115</f>
        <v>62</v>
      </c>
      <c r="DK6">
        <f>raw!T116</f>
        <v>60</v>
      </c>
      <c r="DL6">
        <f>raw!T117</f>
        <v>68</v>
      </c>
      <c r="DM6">
        <f>raw!T118</f>
        <v>60</v>
      </c>
      <c r="DN6">
        <f>raw!T119</f>
        <v>56</v>
      </c>
      <c r="DO6">
        <f>raw!T120</f>
        <v>60</v>
      </c>
      <c r="DP6">
        <f>raw!T121</f>
        <v>70</v>
      </c>
      <c r="DQ6">
        <f>raw!T122</f>
        <v>58</v>
      </c>
      <c r="DR6">
        <f>raw!T123</f>
        <v>68</v>
      </c>
      <c r="DS6">
        <f>raw!T124</f>
        <v>54</v>
      </c>
      <c r="DT6">
        <f>raw!T125</f>
        <v>64</v>
      </c>
      <c r="DU6">
        <f>raw!T126</f>
        <v>70</v>
      </c>
      <c r="DV6">
        <f>raw!T127</f>
        <v>64</v>
      </c>
      <c r="DW6">
        <f>raw!T128</f>
        <v>70</v>
      </c>
      <c r="DX6">
        <f>raw!T129</f>
        <v>67</v>
      </c>
      <c r="DY6">
        <f>raw!T130</f>
        <v>68</v>
      </c>
    </row>
    <row r="7" spans="1:129" x14ac:dyDescent="0.35">
      <c r="A7" t="str">
        <f>raw!U2</f>
        <v>MPG</v>
      </c>
      <c r="B7">
        <f>raw!U3</f>
        <v>36.299999999999997</v>
      </c>
      <c r="C7">
        <f>raw!U4</f>
        <v>34.799999999999997</v>
      </c>
      <c r="D7">
        <f>raw!U5</f>
        <v>33.1</v>
      </c>
      <c r="E7">
        <f>raw!U6</f>
        <v>35.9</v>
      </c>
      <c r="F7">
        <f>raw!U7</f>
        <v>32.1</v>
      </c>
      <c r="G7">
        <f>raw!U8</f>
        <v>33.1</v>
      </c>
      <c r="H7">
        <f>raw!U9</f>
        <v>32.299999999999997</v>
      </c>
      <c r="I7">
        <f>raw!U10</f>
        <v>32.200000000000003</v>
      </c>
      <c r="J7">
        <f>raw!U11</f>
        <v>30.7</v>
      </c>
      <c r="K7">
        <f>raw!U12</f>
        <v>34.1</v>
      </c>
      <c r="L7">
        <f>raw!U13</f>
        <v>34.6</v>
      </c>
      <c r="M7">
        <f>raw!U14</f>
        <v>32.5</v>
      </c>
      <c r="N7">
        <f>raw!U15</f>
        <v>35.6</v>
      </c>
      <c r="O7">
        <f>raw!U16</f>
        <v>33.200000000000003</v>
      </c>
      <c r="P7">
        <f>raw!U17</f>
        <v>34.1</v>
      </c>
      <c r="Q7">
        <f>raw!U18</f>
        <v>30.8</v>
      </c>
      <c r="R7">
        <f>raw!U19</f>
        <v>33.4</v>
      </c>
      <c r="S7">
        <f>raw!U20</f>
        <v>30.8</v>
      </c>
      <c r="T7">
        <f>raw!U21</f>
        <v>31.6</v>
      </c>
      <c r="U7">
        <f>raw!U22</f>
        <v>34.5</v>
      </c>
      <c r="V7">
        <f>raw!U23</f>
        <v>30.1</v>
      </c>
      <c r="W7">
        <f>raw!U24</f>
        <v>31.1</v>
      </c>
      <c r="X7">
        <f>raw!U25</f>
        <v>34.1</v>
      </c>
      <c r="Y7">
        <f>raw!U26</f>
        <v>34.799999999999997</v>
      </c>
      <c r="Z7">
        <f>raw!U27</f>
        <v>31.1</v>
      </c>
      <c r="AA7">
        <f>raw!U28</f>
        <v>28.5</v>
      </c>
      <c r="AB7">
        <f>raw!U29</f>
        <v>31.4</v>
      </c>
      <c r="AC7">
        <f>raw!U30</f>
        <v>35.6</v>
      </c>
      <c r="AD7">
        <f>raw!U31</f>
        <v>34.9</v>
      </c>
      <c r="AE7">
        <f>raw!U32</f>
        <v>27.7</v>
      </c>
      <c r="AF7">
        <f>raw!U33</f>
        <v>30.6</v>
      </c>
      <c r="AG7">
        <f>raw!U34</f>
        <v>35</v>
      </c>
      <c r="AH7">
        <f>raw!U35</f>
        <v>33.9</v>
      </c>
      <c r="AI7">
        <f>raw!U36</f>
        <v>30.9</v>
      </c>
      <c r="AJ7">
        <f>raw!U37</f>
        <v>35</v>
      </c>
      <c r="AK7">
        <f>raw!U38</f>
        <v>33.6</v>
      </c>
      <c r="AL7">
        <f>raw!U39</f>
        <v>34.9</v>
      </c>
      <c r="AM7">
        <f>raw!U40</f>
        <v>35.200000000000003</v>
      </c>
      <c r="AN7">
        <f>raw!U41</f>
        <v>29.8</v>
      </c>
      <c r="AO7">
        <f>raw!U42</f>
        <v>30.1</v>
      </c>
      <c r="AP7">
        <f>raw!U43</f>
        <v>35.1</v>
      </c>
      <c r="AQ7">
        <f>raw!U44</f>
        <v>33.799999999999997</v>
      </c>
      <c r="AR7">
        <f>raw!U45</f>
        <v>29.1</v>
      </c>
      <c r="AS7">
        <f>raw!U46</f>
        <v>25.2</v>
      </c>
      <c r="AT7">
        <f>raw!U47</f>
        <v>23.2</v>
      </c>
      <c r="AU7">
        <f>raw!U48</f>
        <v>33.799999999999997</v>
      </c>
      <c r="AV7">
        <f>raw!U49</f>
        <v>35.799999999999997</v>
      </c>
      <c r="AW7">
        <f>raw!U50</f>
        <v>34.200000000000003</v>
      </c>
      <c r="AX7">
        <f>raw!U51</f>
        <v>34.5</v>
      </c>
      <c r="AY7">
        <f>raw!U52</f>
        <v>27.5</v>
      </c>
      <c r="AZ7">
        <f>raw!U53</f>
        <v>27.2</v>
      </c>
      <c r="BA7">
        <f>raw!U54</f>
        <v>32.5</v>
      </c>
      <c r="BB7">
        <f>raw!U55</f>
        <v>31.3</v>
      </c>
      <c r="BC7">
        <f>raw!U56</f>
        <v>33.4</v>
      </c>
      <c r="BD7">
        <f>raw!U57</f>
        <v>34.700000000000003</v>
      </c>
      <c r="BE7">
        <f>raw!U58</f>
        <v>25.3</v>
      </c>
      <c r="BF7">
        <f>raw!U59</f>
        <v>31.2</v>
      </c>
      <c r="BG7">
        <f>raw!U60</f>
        <v>30.2</v>
      </c>
      <c r="BH7">
        <f>raw!U61</f>
        <v>33.200000000000003</v>
      </c>
      <c r="BI7">
        <f>raw!U62</f>
        <v>27.8</v>
      </c>
      <c r="BJ7">
        <f>raw!U63</f>
        <v>31.6</v>
      </c>
      <c r="BK7">
        <f>raw!U64</f>
        <v>28.3</v>
      </c>
      <c r="BL7">
        <f>raw!U65</f>
        <v>26.1</v>
      </c>
      <c r="BM7">
        <f>raw!U66</f>
        <v>34.9</v>
      </c>
      <c r="BN7">
        <f>raw!U67</f>
        <v>31.4</v>
      </c>
      <c r="BO7">
        <f>raw!U68</f>
        <v>34.4</v>
      </c>
      <c r="BP7">
        <f>raw!U69</f>
        <v>33.6</v>
      </c>
      <c r="BQ7">
        <f>raw!U70</f>
        <v>29.7</v>
      </c>
      <c r="BR7">
        <f>raw!U71</f>
        <v>29.6</v>
      </c>
      <c r="BS7">
        <f>raw!U72</f>
        <v>32.5</v>
      </c>
      <c r="BT7">
        <f>raw!U73</f>
        <v>22.4</v>
      </c>
      <c r="BU7">
        <f>raw!U74</f>
        <v>26.4</v>
      </c>
      <c r="BV7">
        <f>raw!U75</f>
        <v>30.8</v>
      </c>
      <c r="BW7">
        <f>raw!U76</f>
        <v>30.2</v>
      </c>
      <c r="BX7">
        <f>raw!U77</f>
        <v>33.1</v>
      </c>
      <c r="BY7">
        <f>raw!U78</f>
        <v>30.1</v>
      </c>
      <c r="BZ7">
        <f>raw!U79</f>
        <v>29.5</v>
      </c>
      <c r="CA7">
        <f>raw!U80</f>
        <v>26.4</v>
      </c>
      <c r="CB7">
        <f>raw!U81</f>
        <v>32.6</v>
      </c>
      <c r="CC7">
        <f>raw!U82</f>
        <v>29</v>
      </c>
      <c r="CD7">
        <f>raw!U83</f>
        <v>27.1</v>
      </c>
      <c r="CE7">
        <f>raw!U84</f>
        <v>31.6</v>
      </c>
      <c r="CF7">
        <f>raw!U85</f>
        <v>29.2</v>
      </c>
      <c r="CG7">
        <f>raw!U86</f>
        <v>33.1</v>
      </c>
      <c r="CH7">
        <f>raw!U87</f>
        <v>32.1</v>
      </c>
      <c r="CI7">
        <f>raw!U88</f>
        <v>32.9</v>
      </c>
      <c r="CJ7">
        <f>raw!U89</f>
        <v>27.8</v>
      </c>
      <c r="CK7">
        <f>raw!U90</f>
        <v>30.8</v>
      </c>
      <c r="CL7">
        <f>raw!U91</f>
        <v>23</v>
      </c>
      <c r="CM7">
        <f>raw!U92</f>
        <v>30.4</v>
      </c>
      <c r="CN7">
        <f>raw!U93</f>
        <v>26.4</v>
      </c>
      <c r="CO7">
        <f>raw!U94</f>
        <v>31.2</v>
      </c>
      <c r="CP7">
        <f>raw!U95</f>
        <v>32.5</v>
      </c>
      <c r="CQ7">
        <f>raw!U96</f>
        <v>28.4</v>
      </c>
      <c r="CR7">
        <f>raw!U97</f>
        <v>31.5</v>
      </c>
      <c r="CS7">
        <f>raw!U98</f>
        <v>31.1</v>
      </c>
      <c r="CT7">
        <f>raw!U99</f>
        <v>31.7</v>
      </c>
      <c r="CU7">
        <f>raw!U100</f>
        <v>27.1</v>
      </c>
      <c r="CV7">
        <f>raw!U101</f>
        <v>32.4</v>
      </c>
      <c r="CW7">
        <f>raw!U102</f>
        <v>24.1</v>
      </c>
      <c r="CX7">
        <f>raw!U103</f>
        <v>28.2</v>
      </c>
      <c r="CY7">
        <f>raw!U104</f>
        <v>33.799999999999997</v>
      </c>
      <c r="CZ7">
        <f>raw!U105</f>
        <v>32.299999999999997</v>
      </c>
      <c r="DA7">
        <f>raw!U106</f>
        <v>27.4</v>
      </c>
      <c r="DB7">
        <f>raw!U107</f>
        <v>26.2</v>
      </c>
      <c r="DC7">
        <f>raw!U108</f>
        <v>22</v>
      </c>
      <c r="DD7">
        <f>raw!U109</f>
        <v>27.4</v>
      </c>
      <c r="DE7">
        <f>raw!U110</f>
        <v>22.7</v>
      </c>
      <c r="DF7">
        <f>raw!U111</f>
        <v>18.399999999999999</v>
      </c>
      <c r="DG7">
        <f>raw!U112</f>
        <v>24.2</v>
      </c>
      <c r="DH7">
        <f>raw!U113</f>
        <v>32.5</v>
      </c>
      <c r="DI7">
        <f>raw!U114</f>
        <v>25.7</v>
      </c>
      <c r="DJ7">
        <f>raw!U115</f>
        <v>29.8</v>
      </c>
      <c r="DK7">
        <f>raw!U116</f>
        <v>28.7</v>
      </c>
      <c r="DL7">
        <f>raw!U117</f>
        <v>17.2</v>
      </c>
      <c r="DM7">
        <f>raw!U118</f>
        <v>26.9</v>
      </c>
      <c r="DN7">
        <f>raw!U119</f>
        <v>25.8</v>
      </c>
      <c r="DO7">
        <f>raw!U120</f>
        <v>24.1</v>
      </c>
      <c r="DP7">
        <f>raw!U121</f>
        <v>32.4</v>
      </c>
      <c r="DQ7">
        <f>raw!U122</f>
        <v>28.6</v>
      </c>
      <c r="DR7">
        <f>raw!U123</f>
        <v>25.2</v>
      </c>
      <c r="DS7">
        <f>raw!U124</f>
        <v>26.4</v>
      </c>
      <c r="DT7">
        <f>raw!U125</f>
        <v>26.3</v>
      </c>
      <c r="DU7">
        <f>raw!U126</f>
        <v>27.8</v>
      </c>
      <c r="DV7">
        <f>raw!U127</f>
        <v>25.5</v>
      </c>
      <c r="DW7">
        <f>raw!U128</f>
        <v>30.1</v>
      </c>
      <c r="DX7">
        <f>raw!U129</f>
        <v>24.7</v>
      </c>
      <c r="DY7">
        <f>raw!U130</f>
        <v>27.5</v>
      </c>
    </row>
    <row r="8" spans="1:129" x14ac:dyDescent="0.35">
      <c r="A8" t="str">
        <f>raw!V2</f>
        <v>Mod</v>
      </c>
      <c r="B8">
        <f>raw!V3</f>
        <v>0.85</v>
      </c>
      <c r="C8">
        <f>raw!V4</f>
        <v>1</v>
      </c>
      <c r="D8">
        <f>raw!V5</f>
        <v>1</v>
      </c>
      <c r="E8">
        <f>raw!V6</f>
        <v>1</v>
      </c>
      <c r="F8">
        <f>raw!V7</f>
        <v>1</v>
      </c>
      <c r="G8">
        <f>raw!V8</f>
        <v>1</v>
      </c>
      <c r="H8">
        <f>raw!V9</f>
        <v>1</v>
      </c>
      <c r="I8">
        <f>raw!V10</f>
        <v>1</v>
      </c>
      <c r="J8">
        <f>raw!V11</f>
        <v>1</v>
      </c>
      <c r="K8">
        <f>raw!V12</f>
        <v>1</v>
      </c>
      <c r="L8">
        <f>raw!V13</f>
        <v>1</v>
      </c>
      <c r="M8">
        <f>raw!V14</f>
        <v>0.95</v>
      </c>
      <c r="N8">
        <f>raw!V15</f>
        <v>1</v>
      </c>
      <c r="O8">
        <f>raw!V16</f>
        <v>1</v>
      </c>
      <c r="P8">
        <f>raw!V17</f>
        <v>1</v>
      </c>
      <c r="Q8">
        <f>raw!V18</f>
        <v>1</v>
      </c>
      <c r="R8">
        <f>raw!V19</f>
        <v>1</v>
      </c>
      <c r="S8">
        <f>raw!V20</f>
        <v>1</v>
      </c>
      <c r="T8">
        <f>raw!V21</f>
        <v>1</v>
      </c>
      <c r="U8">
        <f>raw!V22</f>
        <v>1</v>
      </c>
      <c r="V8">
        <f>raw!V23</f>
        <v>1</v>
      </c>
      <c r="W8">
        <f>raw!V24</f>
        <v>1</v>
      </c>
      <c r="X8">
        <f>raw!V25</f>
        <v>1</v>
      </c>
      <c r="Y8">
        <f>raw!V26</f>
        <v>1</v>
      </c>
      <c r="Z8">
        <f>raw!V27</f>
        <v>1</v>
      </c>
      <c r="AA8">
        <f>raw!V28</f>
        <v>1</v>
      </c>
      <c r="AB8">
        <f>raw!V29</f>
        <v>1</v>
      </c>
      <c r="AC8">
        <f>raw!V30</f>
        <v>1</v>
      </c>
      <c r="AD8">
        <f>raw!V31</f>
        <v>1</v>
      </c>
      <c r="AE8">
        <f>raw!V32</f>
        <v>1</v>
      </c>
      <c r="AF8">
        <f>raw!V33</f>
        <v>1</v>
      </c>
      <c r="AG8">
        <f>raw!V34</f>
        <v>1</v>
      </c>
      <c r="AH8">
        <f>raw!V35</f>
        <v>1</v>
      </c>
      <c r="AI8">
        <f>raw!V36</f>
        <v>1</v>
      </c>
      <c r="AJ8">
        <f>raw!V37</f>
        <v>1</v>
      </c>
      <c r="AK8">
        <f>raw!V38</f>
        <v>1</v>
      </c>
      <c r="AL8">
        <f>raw!V39</f>
        <v>1</v>
      </c>
      <c r="AM8">
        <f>raw!V40</f>
        <v>1</v>
      </c>
      <c r="AN8">
        <f>raw!V41</f>
        <v>1</v>
      </c>
      <c r="AO8">
        <f>raw!V42</f>
        <v>1</v>
      </c>
      <c r="AP8">
        <f>raw!V43</f>
        <v>1</v>
      </c>
      <c r="AQ8">
        <f>raw!V44</f>
        <v>1</v>
      </c>
      <c r="AR8">
        <f>raw!V45</f>
        <v>1</v>
      </c>
      <c r="AS8">
        <f>raw!V46</f>
        <v>1</v>
      </c>
      <c r="AT8">
        <f>raw!V47</f>
        <v>1</v>
      </c>
      <c r="AU8">
        <f>raw!V48</f>
        <v>1</v>
      </c>
      <c r="AV8">
        <f>raw!V49</f>
        <v>1</v>
      </c>
      <c r="AW8">
        <f>raw!V50</f>
        <v>1</v>
      </c>
      <c r="AX8">
        <f>raw!V51</f>
        <v>1</v>
      </c>
      <c r="AY8">
        <f>raw!V52</f>
        <v>1</v>
      </c>
      <c r="AZ8">
        <f>raw!V53</f>
        <v>1</v>
      </c>
      <c r="BA8">
        <f>raw!V54</f>
        <v>1</v>
      </c>
      <c r="BB8">
        <f>raw!V55</f>
        <v>1</v>
      </c>
      <c r="BC8">
        <f>raw!V56</f>
        <v>1</v>
      </c>
      <c r="BD8">
        <f>raw!V57</f>
        <v>1</v>
      </c>
      <c r="BE8">
        <f>raw!V58</f>
        <v>1</v>
      </c>
      <c r="BF8">
        <f>raw!V59</f>
        <v>1</v>
      </c>
      <c r="BG8">
        <f>raw!V60</f>
        <v>1</v>
      </c>
      <c r="BH8">
        <f>raw!V61</f>
        <v>1</v>
      </c>
      <c r="BI8">
        <f>raw!V62</f>
        <v>1</v>
      </c>
      <c r="BJ8">
        <f>raw!V63</f>
        <v>1</v>
      </c>
      <c r="BK8">
        <f>raw!V64</f>
        <v>1</v>
      </c>
      <c r="BL8">
        <f>raw!V65</f>
        <v>1</v>
      </c>
      <c r="BM8">
        <f>raw!V66</f>
        <v>1</v>
      </c>
      <c r="BN8">
        <f>raw!V67</f>
        <v>1</v>
      </c>
      <c r="BO8">
        <f>raw!V68</f>
        <v>1</v>
      </c>
      <c r="BP8">
        <f>raw!V69</f>
        <v>1</v>
      </c>
      <c r="BQ8">
        <f>raw!V70</f>
        <v>1</v>
      </c>
      <c r="BR8">
        <f>raw!V71</f>
        <v>1</v>
      </c>
      <c r="BS8">
        <f>raw!V72</f>
        <v>1</v>
      </c>
      <c r="BT8">
        <f>raw!V73</f>
        <v>1</v>
      </c>
      <c r="BU8">
        <f>raw!V74</f>
        <v>1</v>
      </c>
      <c r="BV8">
        <f>raw!V75</f>
        <v>1</v>
      </c>
      <c r="BW8">
        <f>raw!V76</f>
        <v>1</v>
      </c>
      <c r="BX8">
        <f>raw!V77</f>
        <v>1</v>
      </c>
      <c r="BY8">
        <f>raw!V78</f>
        <v>1</v>
      </c>
      <c r="BZ8">
        <f>raw!V79</f>
        <v>1</v>
      </c>
      <c r="CA8">
        <f>raw!V80</f>
        <v>1</v>
      </c>
      <c r="CB8">
        <f>raw!V81</f>
        <v>1</v>
      </c>
      <c r="CC8">
        <f>raw!V82</f>
        <v>1</v>
      </c>
      <c r="CD8">
        <f>raw!V83</f>
        <v>1</v>
      </c>
      <c r="CE8">
        <f>raw!V84</f>
        <v>1</v>
      </c>
      <c r="CF8">
        <f>raw!V85</f>
        <v>1</v>
      </c>
      <c r="CG8">
        <f>raw!V86</f>
        <v>1</v>
      </c>
      <c r="CH8">
        <f>raw!V87</f>
        <v>1</v>
      </c>
      <c r="CI8">
        <f>raw!V88</f>
        <v>1</v>
      </c>
      <c r="CJ8">
        <f>raw!V89</f>
        <v>1</v>
      </c>
      <c r="CK8">
        <f>raw!V90</f>
        <v>1</v>
      </c>
      <c r="CL8">
        <f>raw!V91</f>
        <v>1</v>
      </c>
      <c r="CM8">
        <f>raw!V92</f>
        <v>1</v>
      </c>
      <c r="CN8">
        <f>raw!V93</f>
        <v>1</v>
      </c>
      <c r="CO8">
        <f>raw!V94</f>
        <v>1</v>
      </c>
      <c r="CP8">
        <f>raw!V95</f>
        <v>1</v>
      </c>
      <c r="CQ8">
        <f>raw!V96</f>
        <v>1</v>
      </c>
      <c r="CR8">
        <f>raw!V97</f>
        <v>1</v>
      </c>
      <c r="CS8">
        <f>raw!V98</f>
        <v>1</v>
      </c>
      <c r="CT8">
        <f>raw!V99</f>
        <v>1</v>
      </c>
      <c r="CU8">
        <f>raw!V100</f>
        <v>1</v>
      </c>
      <c r="CV8">
        <f>raw!V101</f>
        <v>1</v>
      </c>
      <c r="CW8">
        <f>raw!V102</f>
        <v>1</v>
      </c>
      <c r="CX8">
        <f>raw!V103</f>
        <v>1</v>
      </c>
      <c r="CY8">
        <f>raw!V104</f>
        <v>1</v>
      </c>
      <c r="CZ8">
        <f>raw!V105</f>
        <v>1</v>
      </c>
      <c r="DA8">
        <f>raw!V106</f>
        <v>1</v>
      </c>
      <c r="DB8">
        <f>raw!V107</f>
        <v>1</v>
      </c>
      <c r="DC8">
        <f>raw!V108</f>
        <v>1</v>
      </c>
      <c r="DD8">
        <f>raw!V109</f>
        <v>1</v>
      </c>
      <c r="DE8">
        <f>raw!V110</f>
        <v>1</v>
      </c>
      <c r="DF8">
        <f>raw!V111</f>
        <v>1</v>
      </c>
      <c r="DG8">
        <f>raw!V112</f>
        <v>1</v>
      </c>
      <c r="DH8">
        <f>raw!V113</f>
        <v>1</v>
      </c>
      <c r="DI8">
        <f>raw!V114</f>
        <v>1</v>
      </c>
      <c r="DJ8">
        <f>raw!V115</f>
        <v>1</v>
      </c>
      <c r="DK8">
        <f>raw!V116</f>
        <v>1</v>
      </c>
      <c r="DL8">
        <f>raw!V117</f>
        <v>1</v>
      </c>
      <c r="DM8">
        <f>raw!V118</f>
        <v>1</v>
      </c>
      <c r="DN8">
        <f>raw!V119</f>
        <v>1</v>
      </c>
      <c r="DO8">
        <f>raw!V120</f>
        <v>1</v>
      </c>
      <c r="DP8">
        <f>raw!V121</f>
        <v>1</v>
      </c>
      <c r="DQ8">
        <f>raw!V122</f>
        <v>1</v>
      </c>
      <c r="DR8">
        <f>raw!V123</f>
        <v>1</v>
      </c>
      <c r="DS8">
        <f>raw!V124</f>
        <v>1</v>
      </c>
      <c r="DT8">
        <f>raw!V125</f>
        <v>1</v>
      </c>
      <c r="DU8">
        <f>raw!V126</f>
        <v>1</v>
      </c>
      <c r="DV8">
        <f>raw!V127</f>
        <v>1</v>
      </c>
      <c r="DW8">
        <f>raw!V128</f>
        <v>1</v>
      </c>
      <c r="DX8">
        <f>raw!V129</f>
        <v>1</v>
      </c>
      <c r="DY8">
        <f>raw!V130</f>
        <v>1</v>
      </c>
    </row>
    <row r="9" spans="1:129" x14ac:dyDescent="0.35">
      <c r="A9" t="str">
        <f>raw!O2</f>
        <v>Punt</v>
      </c>
      <c r="B9">
        <f>raw!O3</f>
        <v>10.456888888888889</v>
      </c>
      <c r="C9">
        <f>raw!O4</f>
        <v>12.43125</v>
      </c>
      <c r="D9">
        <f>raw!O5</f>
        <v>10.091250000000002</v>
      </c>
      <c r="E9">
        <f>raw!O6</f>
        <v>9.5940277777777787</v>
      </c>
      <c r="F9">
        <f>raw!O7</f>
        <v>8.3583333333333343</v>
      </c>
      <c r="G9">
        <f>raw!O8</f>
        <v>8.65763888888889</v>
      </c>
      <c r="H9">
        <f>raw!O9</f>
        <v>8.2541666666666664</v>
      </c>
      <c r="I9">
        <f>raw!O10</f>
        <v>6.8000000000000016</v>
      </c>
      <c r="J9">
        <f>raw!O11</f>
        <v>6.3166666666666655</v>
      </c>
      <c r="K9">
        <f>raw!O12</f>
        <v>7.0455555555555556</v>
      </c>
      <c r="L9">
        <f>raw!O13</f>
        <v>7.1069444444444443</v>
      </c>
      <c r="M9">
        <f>raw!O14</f>
        <v>6.3296388888888888</v>
      </c>
      <c r="N9">
        <f>raw!O15</f>
        <v>6.9708333333333314</v>
      </c>
      <c r="O9">
        <f>raw!O16</f>
        <v>5.9587500000000011</v>
      </c>
      <c r="P9">
        <f>raw!O17</f>
        <v>6.3184722222222227</v>
      </c>
      <c r="Q9">
        <f>raw!O18</f>
        <v>5.0722222222222229</v>
      </c>
      <c r="R9">
        <f>raw!O19</f>
        <v>5.8933333333333344</v>
      </c>
      <c r="S9">
        <f>raw!O20</f>
        <v>6.1429166666666664</v>
      </c>
      <c r="T9">
        <f>raw!O21</f>
        <v>6.1237499999999994</v>
      </c>
      <c r="U9">
        <f>raw!O22</f>
        <v>5.3805555555555546</v>
      </c>
      <c r="V9">
        <f>raw!O23</f>
        <v>4.8749999999999991</v>
      </c>
      <c r="W9">
        <f>raw!O24</f>
        <v>5.1006944444444438</v>
      </c>
      <c r="X9">
        <f>raw!O25</f>
        <v>4.5233333333333317</v>
      </c>
      <c r="Y9">
        <f>raw!O26</f>
        <v>5.1366666666666658</v>
      </c>
      <c r="Z9">
        <f>raw!O27</f>
        <v>5.0994444444444431</v>
      </c>
      <c r="AA9">
        <f>raw!O28</f>
        <v>4.2361111111111107</v>
      </c>
      <c r="AB9">
        <f>raw!O29</f>
        <v>4.5969444444444445</v>
      </c>
      <c r="AC9">
        <f>raw!O30</f>
        <v>4.4387499999999989</v>
      </c>
      <c r="AD9">
        <f>raw!O31</f>
        <v>4.5144444444444449</v>
      </c>
      <c r="AE9">
        <f>raw!O32</f>
        <v>4.42</v>
      </c>
      <c r="AF9">
        <f>raw!O33</f>
        <v>3.9697222222222237</v>
      </c>
      <c r="AG9">
        <f>raw!O34</f>
        <v>3.7500000000000013</v>
      </c>
      <c r="AH9">
        <f>raw!O35</f>
        <v>3.7000000000000006</v>
      </c>
      <c r="AI9">
        <f>raw!O36</f>
        <v>3.5686111111111112</v>
      </c>
      <c r="AJ9">
        <f>raw!O37</f>
        <v>4.0705555555555559</v>
      </c>
      <c r="AK9">
        <f>raw!O38</f>
        <v>4.0250000000000004</v>
      </c>
      <c r="AL9">
        <f>raw!O39</f>
        <v>3.9569444444444439</v>
      </c>
      <c r="AM9">
        <f>raw!O40</f>
        <v>3.5930555555555559</v>
      </c>
      <c r="AN9">
        <f>raw!O41</f>
        <v>3.8499999999999996</v>
      </c>
      <c r="AO9">
        <f>raw!O42</f>
        <v>3.1577777777777776</v>
      </c>
      <c r="AP9">
        <f>raw!O43</f>
        <v>3.6198611111111108</v>
      </c>
      <c r="AQ9">
        <f>raw!O44</f>
        <v>3.3511111111111109</v>
      </c>
      <c r="AR9">
        <f>raw!O45</f>
        <v>2.7611111111111111</v>
      </c>
      <c r="AS9">
        <f>raw!O46</f>
        <v>3.3338888888888891</v>
      </c>
      <c r="AT9">
        <f>raw!O47</f>
        <v>3.3338888888888896</v>
      </c>
      <c r="AU9">
        <f>raw!O48</f>
        <v>3.3433333333333328</v>
      </c>
      <c r="AV9">
        <f>raw!O49</f>
        <v>2.6988888888888884</v>
      </c>
      <c r="AW9">
        <f>raw!O50</f>
        <v>2.977777777777777</v>
      </c>
      <c r="AX9">
        <f>raw!O51</f>
        <v>3.2763888888888881</v>
      </c>
      <c r="AY9">
        <f>raw!O52</f>
        <v>2.7166666666666663</v>
      </c>
      <c r="AZ9">
        <f>raw!O53</f>
        <v>3.1013888888888888</v>
      </c>
      <c r="BA9">
        <f>raw!O54</f>
        <v>2.6333333333333333</v>
      </c>
      <c r="BB9">
        <f>raw!O55</f>
        <v>2.8288888888888892</v>
      </c>
      <c r="BC9">
        <f>raw!O56</f>
        <v>2.6311111111111112</v>
      </c>
      <c r="BD9">
        <f>raw!O57</f>
        <v>2.6631944444444446</v>
      </c>
      <c r="BE9">
        <f>raw!O58</f>
        <v>2.7358333333333329</v>
      </c>
      <c r="BF9">
        <f>raw!O59</f>
        <v>2.8680555555555554</v>
      </c>
      <c r="BG9">
        <f>raw!O60</f>
        <v>2.5144444444444445</v>
      </c>
      <c r="BH9">
        <f>raw!O61</f>
        <v>2.2394444444444446</v>
      </c>
      <c r="BI9">
        <f>raw!O62</f>
        <v>2.0930555555555554</v>
      </c>
      <c r="BJ9">
        <f>raw!O63</f>
        <v>2.4245833333333335</v>
      </c>
      <c r="BK9">
        <f>raw!O64</f>
        <v>2.354305555555555</v>
      </c>
      <c r="BL9">
        <f>raw!O65</f>
        <v>2.4402777777777778</v>
      </c>
      <c r="BM9">
        <f>raw!O66</f>
        <v>2.3624999999999998</v>
      </c>
      <c r="BN9">
        <f>raw!O67</f>
        <v>2.0737499999999995</v>
      </c>
      <c r="BO9">
        <f>raw!O68</f>
        <v>2.3138888888888887</v>
      </c>
      <c r="BP9">
        <f>raw!O69</f>
        <v>2.1576388888888882</v>
      </c>
      <c r="BQ9">
        <f>raw!O70</f>
        <v>1.901111111111111</v>
      </c>
      <c r="BR9">
        <f>raw!O71</f>
        <v>2.2361111111111116</v>
      </c>
      <c r="BS9">
        <f>raw!O72</f>
        <v>1.5625</v>
      </c>
      <c r="BT9">
        <f>raw!O73</f>
        <v>1.8583333333333329</v>
      </c>
      <c r="BU9">
        <f>raw!O74</f>
        <v>2.1194444444444445</v>
      </c>
      <c r="BV9">
        <f>raw!O75</f>
        <v>1.7825000000000002</v>
      </c>
      <c r="BW9">
        <f>raw!O76</f>
        <v>2.0125000000000002</v>
      </c>
      <c r="BX9">
        <f>raw!O77</f>
        <v>1.87</v>
      </c>
      <c r="BY9">
        <f>raw!O78</f>
        <v>1.7333333333333334</v>
      </c>
      <c r="BZ9">
        <f>raw!O79</f>
        <v>1.3725000000000001</v>
      </c>
      <c r="CA9">
        <f>raw!O80</f>
        <v>1.6000000000000003</v>
      </c>
      <c r="CB9">
        <f>raw!O81</f>
        <v>1.5633333333333337</v>
      </c>
      <c r="CC9">
        <f>raw!O82</f>
        <v>1.4122222222222223</v>
      </c>
      <c r="CD9">
        <f>raw!O83</f>
        <v>1.5750000000000002</v>
      </c>
      <c r="CE9">
        <f>raw!O84</f>
        <v>1.4311111111111112</v>
      </c>
      <c r="CF9">
        <f>raw!O85</f>
        <v>1.0333333333333334</v>
      </c>
      <c r="CG9">
        <f>raw!O86</f>
        <v>1.349305555555556</v>
      </c>
      <c r="CH9">
        <f>raw!O87</f>
        <v>1.34</v>
      </c>
      <c r="CI9">
        <f>raw!O88</f>
        <v>1.2444444444444449</v>
      </c>
      <c r="CJ9">
        <f>raw!O89</f>
        <v>1.3316666666666668</v>
      </c>
      <c r="CK9">
        <f>raw!O90</f>
        <v>1.351388888888889</v>
      </c>
      <c r="CL9">
        <f>raw!O91</f>
        <v>1.2277777777777774</v>
      </c>
      <c r="CM9">
        <f>raw!O92</f>
        <v>1.1472222222222221</v>
      </c>
      <c r="CN9">
        <f>raw!O93</f>
        <v>0.9955555555555553</v>
      </c>
      <c r="CO9">
        <f>raw!O94</f>
        <v>1.0236111111111112</v>
      </c>
      <c r="CP9">
        <f>raw!O95</f>
        <v>1.0236111111111106</v>
      </c>
      <c r="CQ9">
        <f>raw!O96</f>
        <v>0.76388888888888884</v>
      </c>
      <c r="CR9">
        <f>raw!O97</f>
        <v>0.84166666666666679</v>
      </c>
      <c r="CS9">
        <f>raw!O98</f>
        <v>0.9212499999999999</v>
      </c>
      <c r="CT9">
        <f>raw!O99</f>
        <v>0.80000000000000027</v>
      </c>
      <c r="CU9">
        <f>raw!O100</f>
        <v>0.73333333333333339</v>
      </c>
      <c r="CV9">
        <f>raw!O101</f>
        <v>0.79097222222222241</v>
      </c>
      <c r="CW9">
        <f>raw!O102</f>
        <v>0.73666666666666658</v>
      </c>
      <c r="CX9">
        <f>raw!O103</f>
        <v>0.67166666666666663</v>
      </c>
      <c r="CY9">
        <f>raw!O104</f>
        <v>0.59611111111111126</v>
      </c>
      <c r="CZ9">
        <f>raw!O105</f>
        <v>0.67833333333333323</v>
      </c>
      <c r="DA9">
        <f>raw!O106</f>
        <v>0.67083333333333317</v>
      </c>
      <c r="DB9">
        <f>raw!O107</f>
        <v>0.53972222222222177</v>
      </c>
      <c r="DC9">
        <f>raw!O108</f>
        <v>0.64222222222222247</v>
      </c>
      <c r="DD9">
        <f>raw!O109</f>
        <v>0.57694444444444437</v>
      </c>
      <c r="DE9">
        <f>raw!O110</f>
        <v>0.49777777777777776</v>
      </c>
      <c r="DF9">
        <f>raw!O111</f>
        <v>0.48888888888888848</v>
      </c>
      <c r="DG9">
        <f>raw!O112</f>
        <v>0.53472222222222232</v>
      </c>
      <c r="DH9">
        <f>raw!O113</f>
        <v>0.4627777777777779</v>
      </c>
      <c r="DI9">
        <f>raw!O114</f>
        <v>0.3583333333333335</v>
      </c>
      <c r="DJ9">
        <f>raw!O115</f>
        <v>0.37027777777777782</v>
      </c>
      <c r="DK9">
        <f>raw!O116</f>
        <v>0.34999999999999976</v>
      </c>
      <c r="DL9">
        <f>raw!O117</f>
        <v>0.37777777777777788</v>
      </c>
      <c r="DM9">
        <f>raw!O118</f>
        <v>0.30000000000000016</v>
      </c>
      <c r="DN9">
        <f>raw!O119</f>
        <v>0.28777777777777791</v>
      </c>
      <c r="DO9">
        <f>raw!O120</f>
        <v>0.24166666666666656</v>
      </c>
      <c r="DP9">
        <f>raw!O121</f>
        <v>0.26249999999999984</v>
      </c>
      <c r="DQ9">
        <f>raw!O122</f>
        <v>0.19333333333333358</v>
      </c>
      <c r="DR9">
        <f>raw!O123</f>
        <v>0.17944444444444452</v>
      </c>
      <c r="DS9">
        <f>raw!O124</f>
        <v>0.14250000000000007</v>
      </c>
      <c r="DT9">
        <f>raw!O125</f>
        <v>0.17777777777777787</v>
      </c>
      <c r="DU9">
        <f>raw!O126</f>
        <v>0.12638888888888855</v>
      </c>
      <c r="DV9">
        <f>raw!O127</f>
        <v>0.10666666666666691</v>
      </c>
      <c r="DW9">
        <f>raw!O128</f>
        <v>0.10694444444444429</v>
      </c>
      <c r="DX9">
        <f>raw!O129</f>
        <v>7.4444444444444396E-2</v>
      </c>
      <c r="DY9">
        <f>raw!O130</f>
        <v>5.6666666666666643E-2</v>
      </c>
    </row>
    <row r="10" spans="1:129" x14ac:dyDescent="0.35">
      <c r="A10" t="str">
        <f>raw!N2</f>
        <v>Normal</v>
      </c>
      <c r="B10">
        <f>raw!N3</f>
        <v>10.456888888888889</v>
      </c>
      <c r="C10">
        <f>raw!N4</f>
        <v>12.43125</v>
      </c>
      <c r="D10">
        <f>raw!N5</f>
        <v>10.091250000000002</v>
      </c>
      <c r="E10">
        <f>raw!N6</f>
        <v>9.5940277777777787</v>
      </c>
      <c r="F10">
        <f>raw!N7</f>
        <v>8.3583333333333343</v>
      </c>
      <c r="G10">
        <f>raw!N8</f>
        <v>8.65763888888889</v>
      </c>
      <c r="H10">
        <f>raw!N9</f>
        <v>8.2541666666666664</v>
      </c>
      <c r="I10">
        <f>raw!N10</f>
        <v>6.8000000000000016</v>
      </c>
      <c r="J10">
        <f>raw!N11</f>
        <v>6.3166666666666655</v>
      </c>
      <c r="K10">
        <f>raw!N12</f>
        <v>7.0455555555555556</v>
      </c>
      <c r="L10">
        <f>raw!N13</f>
        <v>7.1069444444444443</v>
      </c>
      <c r="M10">
        <f>raw!N14</f>
        <v>6.3296388888888888</v>
      </c>
      <c r="N10">
        <f>raw!N15</f>
        <v>6.9708333333333314</v>
      </c>
      <c r="O10">
        <f>raw!N16</f>
        <v>5.9587500000000011</v>
      </c>
      <c r="P10">
        <f>raw!N17</f>
        <v>6.3184722222222227</v>
      </c>
      <c r="Q10">
        <f>raw!N18</f>
        <v>5.0722222222222229</v>
      </c>
      <c r="R10">
        <f>raw!N19</f>
        <v>5.8933333333333344</v>
      </c>
      <c r="S10">
        <f>raw!N20</f>
        <v>6.1429166666666664</v>
      </c>
      <c r="T10">
        <f>raw!N21</f>
        <v>6.1237499999999994</v>
      </c>
      <c r="U10">
        <f>raw!N22</f>
        <v>5.3805555555555546</v>
      </c>
      <c r="V10">
        <f>raw!N23</f>
        <v>4.8749999999999991</v>
      </c>
      <c r="W10">
        <f>raw!N24</f>
        <v>5.1006944444444438</v>
      </c>
      <c r="X10">
        <f>raw!N25</f>
        <v>4.5233333333333317</v>
      </c>
      <c r="Y10">
        <f>raw!N26</f>
        <v>5.1366666666666658</v>
      </c>
      <c r="Z10">
        <f>raw!N27</f>
        <v>5.0994444444444431</v>
      </c>
      <c r="AA10">
        <f>raw!N28</f>
        <v>4.2361111111111107</v>
      </c>
      <c r="AB10">
        <f>raw!N29</f>
        <v>4.5969444444444445</v>
      </c>
      <c r="AC10">
        <f>raw!N30</f>
        <v>4.4387499999999989</v>
      </c>
      <c r="AD10">
        <f>raw!N31</f>
        <v>4.5144444444444449</v>
      </c>
      <c r="AE10">
        <f>raw!N32</f>
        <v>4.42</v>
      </c>
      <c r="AF10">
        <f>raw!N33</f>
        <v>3.9697222222222237</v>
      </c>
      <c r="AG10">
        <f>raw!N34</f>
        <v>3.7500000000000013</v>
      </c>
      <c r="AH10">
        <f>raw!N35</f>
        <v>3.7000000000000006</v>
      </c>
      <c r="AI10">
        <f>raw!N36</f>
        <v>3.5686111111111112</v>
      </c>
      <c r="AJ10">
        <f>raw!N37</f>
        <v>4.0705555555555559</v>
      </c>
      <c r="AK10">
        <f>raw!N38</f>
        <v>4.0250000000000004</v>
      </c>
      <c r="AL10">
        <f>raw!N39</f>
        <v>3.9569444444444439</v>
      </c>
      <c r="AM10">
        <f>raw!N40</f>
        <v>3.5930555555555559</v>
      </c>
      <c r="AN10">
        <f>raw!N41</f>
        <v>3.8499999999999996</v>
      </c>
      <c r="AO10">
        <f>raw!N42</f>
        <v>3.1577777777777776</v>
      </c>
      <c r="AP10">
        <f>raw!N43</f>
        <v>3.6198611111111108</v>
      </c>
      <c r="AQ10">
        <f>raw!N44</f>
        <v>3.3511111111111109</v>
      </c>
      <c r="AR10">
        <f>raw!N45</f>
        <v>2.7611111111111111</v>
      </c>
      <c r="AS10">
        <f>raw!N46</f>
        <v>3.3338888888888891</v>
      </c>
      <c r="AT10">
        <f>raw!N47</f>
        <v>3.3338888888888896</v>
      </c>
      <c r="AU10">
        <f>raw!N48</f>
        <v>3.3433333333333328</v>
      </c>
      <c r="AV10">
        <f>raw!N49</f>
        <v>2.6988888888888884</v>
      </c>
      <c r="AW10">
        <f>raw!N50</f>
        <v>2.977777777777777</v>
      </c>
      <c r="AX10">
        <f>raw!N51</f>
        <v>3.2763888888888881</v>
      </c>
      <c r="AY10">
        <f>raw!N52</f>
        <v>2.7166666666666663</v>
      </c>
      <c r="AZ10">
        <f>raw!N53</f>
        <v>3.1013888888888888</v>
      </c>
      <c r="BA10">
        <f>raw!N54</f>
        <v>2.6333333333333333</v>
      </c>
      <c r="BB10">
        <f>raw!N55</f>
        <v>2.8288888888888892</v>
      </c>
      <c r="BC10">
        <f>raw!N56</f>
        <v>2.6311111111111112</v>
      </c>
      <c r="BD10">
        <f>raw!N57</f>
        <v>2.6631944444444446</v>
      </c>
      <c r="BE10">
        <f>raw!N58</f>
        <v>2.7358333333333329</v>
      </c>
      <c r="BF10">
        <f>raw!N59</f>
        <v>2.8680555555555554</v>
      </c>
      <c r="BG10">
        <f>raw!N60</f>
        <v>2.5144444444444445</v>
      </c>
      <c r="BH10">
        <f>raw!N61</f>
        <v>2.2394444444444446</v>
      </c>
      <c r="BI10">
        <f>raw!N62</f>
        <v>2.0930555555555554</v>
      </c>
      <c r="BJ10">
        <f>raw!N63</f>
        <v>2.4245833333333335</v>
      </c>
      <c r="BK10">
        <f>raw!N64</f>
        <v>2.354305555555555</v>
      </c>
      <c r="BL10">
        <f>raw!N65</f>
        <v>2.4402777777777778</v>
      </c>
      <c r="BM10">
        <f>raw!N66</f>
        <v>2.3624999999999998</v>
      </c>
      <c r="BN10">
        <f>raw!N67</f>
        <v>2.0737499999999995</v>
      </c>
      <c r="BO10">
        <f>raw!N68</f>
        <v>2.3138888888888887</v>
      </c>
      <c r="BP10">
        <f>raw!N69</f>
        <v>2.1576388888888882</v>
      </c>
      <c r="BQ10">
        <f>raw!N70</f>
        <v>1.901111111111111</v>
      </c>
      <c r="BR10">
        <f>raw!N71</f>
        <v>2.2361111111111116</v>
      </c>
      <c r="BS10">
        <f>raw!N72</f>
        <v>1.5625</v>
      </c>
      <c r="BT10">
        <f>raw!N73</f>
        <v>1.8583333333333329</v>
      </c>
      <c r="BU10">
        <f>raw!N74</f>
        <v>2.1194444444444445</v>
      </c>
      <c r="BV10">
        <f>raw!N75</f>
        <v>1.7825000000000002</v>
      </c>
      <c r="BW10">
        <f>raw!N76</f>
        <v>2.0125000000000002</v>
      </c>
      <c r="BX10">
        <f>raw!N77</f>
        <v>1.87</v>
      </c>
      <c r="BY10">
        <f>raw!N78</f>
        <v>1.7333333333333334</v>
      </c>
      <c r="BZ10">
        <f>raw!N79</f>
        <v>1.3725000000000001</v>
      </c>
      <c r="CA10">
        <f>raw!N80</f>
        <v>1.6000000000000003</v>
      </c>
      <c r="CB10">
        <f>raw!N81</f>
        <v>1.5633333333333337</v>
      </c>
      <c r="CC10">
        <f>raw!N82</f>
        <v>1.4122222222222223</v>
      </c>
      <c r="CD10">
        <f>raw!N83</f>
        <v>1.5750000000000002</v>
      </c>
      <c r="CE10">
        <f>raw!N84</f>
        <v>1.4311111111111112</v>
      </c>
      <c r="CF10">
        <f>raw!N85</f>
        <v>1.0333333333333334</v>
      </c>
      <c r="CG10">
        <f>raw!N86</f>
        <v>1.349305555555556</v>
      </c>
      <c r="CH10">
        <f>raw!N87</f>
        <v>1.34</v>
      </c>
      <c r="CI10">
        <f>raw!N88</f>
        <v>1.2444444444444449</v>
      </c>
      <c r="CJ10">
        <f>raw!N89</f>
        <v>1.3316666666666668</v>
      </c>
      <c r="CK10">
        <f>raw!N90</f>
        <v>1.351388888888889</v>
      </c>
      <c r="CL10">
        <f>raw!N91</f>
        <v>1.2277777777777774</v>
      </c>
      <c r="CM10">
        <f>raw!N92</f>
        <v>1.1472222222222221</v>
      </c>
      <c r="CN10">
        <f>raw!N93</f>
        <v>0.9955555555555553</v>
      </c>
      <c r="CO10">
        <f>raw!N94</f>
        <v>1.0236111111111112</v>
      </c>
      <c r="CP10">
        <f>raw!N95</f>
        <v>1.0236111111111106</v>
      </c>
      <c r="CQ10">
        <f>raw!N96</f>
        <v>0.76388888888888884</v>
      </c>
      <c r="CR10">
        <f>raw!N97</f>
        <v>0.84166666666666679</v>
      </c>
      <c r="CS10">
        <f>raw!N98</f>
        <v>0.9212499999999999</v>
      </c>
      <c r="CT10">
        <f>raw!N99</f>
        <v>0.80000000000000027</v>
      </c>
      <c r="CU10">
        <f>raw!N100</f>
        <v>0.73333333333333339</v>
      </c>
      <c r="CV10">
        <f>raw!N101</f>
        <v>0.79097222222222241</v>
      </c>
      <c r="CW10">
        <f>raw!N102</f>
        <v>0.73666666666666658</v>
      </c>
      <c r="CX10">
        <f>raw!N103</f>
        <v>0.67166666666666663</v>
      </c>
      <c r="CY10">
        <f>raw!N104</f>
        <v>0.59611111111111126</v>
      </c>
      <c r="CZ10">
        <f>raw!N105</f>
        <v>0.67833333333333323</v>
      </c>
      <c r="DA10">
        <f>raw!N106</f>
        <v>0.67083333333333317</v>
      </c>
      <c r="DB10">
        <f>raw!N107</f>
        <v>0.53972222222222177</v>
      </c>
      <c r="DC10">
        <f>raw!N108</f>
        <v>0.64222222222222247</v>
      </c>
      <c r="DD10">
        <f>raw!N109</f>
        <v>0.57694444444444437</v>
      </c>
      <c r="DE10">
        <f>raw!N110</f>
        <v>0.49777777777777776</v>
      </c>
      <c r="DF10">
        <f>raw!N111</f>
        <v>0.48888888888888848</v>
      </c>
      <c r="DG10">
        <f>raw!N112</f>
        <v>0.53472222222222232</v>
      </c>
      <c r="DH10">
        <f>raw!N113</f>
        <v>0.4627777777777779</v>
      </c>
      <c r="DI10">
        <f>raw!N114</f>
        <v>0.3583333333333335</v>
      </c>
      <c r="DJ10">
        <f>raw!N115</f>
        <v>0.37027777777777782</v>
      </c>
      <c r="DK10">
        <f>raw!N116</f>
        <v>0.34999999999999976</v>
      </c>
      <c r="DL10">
        <f>raw!N117</f>
        <v>0.37777777777777788</v>
      </c>
      <c r="DM10">
        <f>raw!N118</f>
        <v>0.30000000000000016</v>
      </c>
      <c r="DN10">
        <f>raw!N119</f>
        <v>0.28777777777777791</v>
      </c>
      <c r="DO10">
        <f>raw!N120</f>
        <v>0.24166666666666656</v>
      </c>
      <c r="DP10">
        <f>raw!N121</f>
        <v>0.26249999999999984</v>
      </c>
      <c r="DQ10">
        <f>raw!N122</f>
        <v>0.19333333333333358</v>
      </c>
      <c r="DR10">
        <f>raw!N123</f>
        <v>0.17944444444444452</v>
      </c>
      <c r="DS10">
        <f>raw!N124</f>
        <v>0.14250000000000007</v>
      </c>
      <c r="DT10">
        <f>raw!N125</f>
        <v>0.17777777777777787</v>
      </c>
      <c r="DU10">
        <f>raw!N126</f>
        <v>0.12638888888888855</v>
      </c>
      <c r="DV10">
        <f>raw!N127</f>
        <v>0.10666666666666691</v>
      </c>
      <c r="DW10">
        <f>raw!N128</f>
        <v>0.10694444444444429</v>
      </c>
      <c r="DX10">
        <f>raw!N129</f>
        <v>7.4444444444444396E-2</v>
      </c>
      <c r="DY10">
        <f>raw!N130</f>
        <v>5.6666666666666643E-2</v>
      </c>
    </row>
    <row r="11" spans="1:129" x14ac:dyDescent="0.35">
      <c r="A11" t="str">
        <f>raw!M2</f>
        <v>PAst</v>
      </c>
      <c r="B11">
        <f>raw!M3</f>
        <v>8.1146666666666665</v>
      </c>
      <c r="C11">
        <f>raw!M4</f>
        <v>12.052083333333332</v>
      </c>
      <c r="D11">
        <f>raw!M5</f>
        <v>9.4300000000000015</v>
      </c>
      <c r="E11">
        <f>raw!M6</f>
        <v>6.8861111111111111</v>
      </c>
      <c r="F11">
        <f>raw!M7</f>
        <v>7.2666666666666666</v>
      </c>
      <c r="G11">
        <f>raw!M8</f>
        <v>6.6715277777777784</v>
      </c>
      <c r="H11">
        <f>raw!M9</f>
        <v>5.6388888888888884</v>
      </c>
      <c r="I11">
        <f>raw!M10</f>
        <v>5.1333333333333346</v>
      </c>
      <c r="J11">
        <f>raw!M11</f>
        <v>6.0249999999999986</v>
      </c>
      <c r="K11">
        <f>raw!M12</f>
        <v>3.2772222222222216</v>
      </c>
      <c r="L11">
        <f>raw!M13</f>
        <v>6.1541666666666668</v>
      </c>
      <c r="M11">
        <f>raw!M14</f>
        <v>6.5860069444444438</v>
      </c>
      <c r="N11">
        <f>raw!M15</f>
        <v>4.8027777777777771</v>
      </c>
      <c r="O11">
        <f>raw!M16</f>
        <v>5.267500000000001</v>
      </c>
      <c r="P11">
        <f>raw!M17</f>
        <v>2.8940277777777776</v>
      </c>
      <c r="Q11">
        <f>raw!M18</f>
        <v>5.3624999999999998</v>
      </c>
      <c r="R11">
        <f>raw!M19</f>
        <v>4.177777777777778</v>
      </c>
      <c r="S11">
        <f>raw!M20</f>
        <v>4.4370833333333337</v>
      </c>
      <c r="T11">
        <f>raw!M21</f>
        <v>5.5679166666666662</v>
      </c>
      <c r="U11">
        <f>raw!M22</f>
        <v>3.9451388888888888</v>
      </c>
      <c r="V11">
        <f>raw!M23</f>
        <v>4.3833333333333329</v>
      </c>
      <c r="W11">
        <f>raw!M24</f>
        <v>5.6062500000000002</v>
      </c>
      <c r="X11">
        <f>raw!M25</f>
        <v>1.0652777777777778</v>
      </c>
      <c r="Y11">
        <f>raw!M26</f>
        <v>5.648472222222221</v>
      </c>
      <c r="Z11">
        <f>raw!M27</f>
        <v>4.0665277777777762</v>
      </c>
      <c r="AA11">
        <f>raw!M28</f>
        <v>2.3722222222222222</v>
      </c>
      <c r="AB11">
        <f>raw!M29</f>
        <v>5.0901388888888892</v>
      </c>
      <c r="AC11">
        <f>raw!M30</f>
        <v>2.1681944444444445</v>
      </c>
      <c r="AD11">
        <f>raw!M31</f>
        <v>3.277222222222222</v>
      </c>
      <c r="AE11">
        <f>raw!M32</f>
        <v>4.9111111111111114</v>
      </c>
      <c r="AF11">
        <f>raw!M33</f>
        <v>3.2291666666666679</v>
      </c>
      <c r="AG11">
        <f>raw!M34</f>
        <v>2.5833333333333339</v>
      </c>
      <c r="AH11">
        <f>raw!M35</f>
        <v>1.5</v>
      </c>
      <c r="AI11">
        <f>raw!M36</f>
        <v>3.6733333333333338</v>
      </c>
      <c r="AJ11">
        <f>raw!M37</f>
        <v>3.1733333333333333</v>
      </c>
      <c r="AK11">
        <f>raw!M38</f>
        <v>2.5277777777777781</v>
      </c>
      <c r="AL11">
        <f>raw!M39</f>
        <v>2.7319444444444443</v>
      </c>
      <c r="AM11">
        <f>raw!M40</f>
        <v>0.76736111111111183</v>
      </c>
      <c r="AN11">
        <f>raw!M41</f>
        <v>4.5402777777777779</v>
      </c>
      <c r="AO11">
        <f>raw!M42</f>
        <v>3.616944444444445</v>
      </c>
      <c r="AP11">
        <f>raw!M43</f>
        <v>3.2104166666666663</v>
      </c>
      <c r="AQ11">
        <f>raw!M44</f>
        <v>3.8933333333333331</v>
      </c>
      <c r="AR11">
        <f>raw!M45</f>
        <v>1.9599999999999997</v>
      </c>
      <c r="AS11">
        <f>raw!M46</f>
        <v>3.8250000000000002</v>
      </c>
      <c r="AT11">
        <f>raw!M47</f>
        <v>4.3538888888888891</v>
      </c>
      <c r="AU11">
        <f>raw!M48</f>
        <v>1.9833333333333334</v>
      </c>
      <c r="AV11">
        <f>raw!M49</f>
        <v>-5.4444444444444295E-2</v>
      </c>
      <c r="AW11">
        <f>raw!M50</f>
        <v>2.0266666666666664</v>
      </c>
      <c r="AX11">
        <f>raw!M51</f>
        <v>2.8680555555555549</v>
      </c>
      <c r="AY11">
        <f>raw!M52</f>
        <v>3.0583333333333331</v>
      </c>
      <c r="AZ11">
        <f>raw!M53</f>
        <v>3.3736111111111109</v>
      </c>
      <c r="BA11">
        <f>raw!M54</f>
        <v>2.916666666666667</v>
      </c>
      <c r="BB11">
        <f>raw!M55</f>
        <v>0.97708333333333353</v>
      </c>
      <c r="BC11">
        <f>raw!M56</f>
        <v>2.1511111111111116</v>
      </c>
      <c r="BD11">
        <f>raw!M57</f>
        <v>1.7874999999999996</v>
      </c>
      <c r="BE11">
        <f>raw!M58</f>
        <v>3.5733333333333328</v>
      </c>
      <c r="BF11">
        <f>raw!M59</f>
        <v>3.0722222222222224</v>
      </c>
      <c r="BG11">
        <f>raw!M60</f>
        <v>1.7997222222222222</v>
      </c>
      <c r="BH11">
        <f>raw!M61</f>
        <v>1.6916666666666669</v>
      </c>
      <c r="BI11">
        <f>raw!M62</f>
        <v>2.4138888888888888</v>
      </c>
      <c r="BJ11">
        <f>raw!M63</f>
        <v>2.6737500000000001</v>
      </c>
      <c r="BK11">
        <f>raw!M64</f>
        <v>1.2934722222222219</v>
      </c>
      <c r="BL11">
        <f>raw!M65</f>
        <v>2.8777777777777782</v>
      </c>
      <c r="BM11">
        <f>raw!M66</f>
        <v>1.7013888888888884</v>
      </c>
      <c r="BN11">
        <f>raw!M67</f>
        <v>0.80500000000000016</v>
      </c>
      <c r="BO11">
        <f>raw!M68</f>
        <v>2.5277777777777777</v>
      </c>
      <c r="BP11">
        <f>raw!M69</f>
        <v>-0.33402777777777837</v>
      </c>
      <c r="BQ11">
        <f>raw!M70</f>
        <v>2.4173611111111111</v>
      </c>
      <c r="BR11">
        <f>raw!M71</f>
        <v>2.0611111111111118</v>
      </c>
      <c r="BS11">
        <f>raw!M72</f>
        <v>1.9097222222222223</v>
      </c>
      <c r="BT11">
        <f>raw!M73</f>
        <v>2.6749999999999998</v>
      </c>
      <c r="BU11">
        <f>raw!M74</f>
        <v>2.7222222222222219</v>
      </c>
      <c r="BV11">
        <f>raw!M75</f>
        <v>-0.41333333333333333</v>
      </c>
      <c r="BW11">
        <f>raw!M76</f>
        <v>2.4305555555555558</v>
      </c>
      <c r="BX11">
        <f>raw!M77</f>
        <v>-1.0294444444444444</v>
      </c>
      <c r="BY11">
        <f>raw!M78</f>
        <v>2.2044444444444444</v>
      </c>
      <c r="BZ11">
        <f>raw!M79</f>
        <v>1.29</v>
      </c>
      <c r="CA11">
        <f>raw!M80</f>
        <v>2.2755555555555556</v>
      </c>
      <c r="CB11">
        <f>raw!M81</f>
        <v>2.1775000000000002</v>
      </c>
      <c r="CC11">
        <f>raw!M82</f>
        <v>0.13777777777777778</v>
      </c>
      <c r="CD11">
        <f>raw!M83</f>
        <v>2.1583333333333337</v>
      </c>
      <c r="CE11">
        <f>raw!M84</f>
        <v>1.9911111111111115</v>
      </c>
      <c r="CF11">
        <f>raw!M85</f>
        <v>0.57999999999999996</v>
      </c>
      <c r="CG11">
        <f>raw!M86</f>
        <v>-1.0608333333333331</v>
      </c>
      <c r="CH11">
        <f>raw!M87</f>
        <v>0.24194444444444441</v>
      </c>
      <c r="CI11">
        <f>raw!M88</f>
        <v>1.4488888888888889</v>
      </c>
      <c r="CJ11">
        <f>raw!M89</f>
        <v>0.46277777777777773</v>
      </c>
      <c r="CK11">
        <f>raw!M90</f>
        <v>1.7888888888888894</v>
      </c>
      <c r="CL11">
        <f>raw!M91</f>
        <v>1.9499999999999997</v>
      </c>
      <c r="CM11">
        <f>raw!M92</f>
        <v>1.7402777777777778</v>
      </c>
      <c r="CN11">
        <f>raw!M93</f>
        <v>1.2088888888888887</v>
      </c>
      <c r="CO11">
        <f>raw!M94</f>
        <v>-0.82819444444444423</v>
      </c>
      <c r="CP11">
        <f>raw!M95</f>
        <v>-1.6750000000000003</v>
      </c>
      <c r="CQ11">
        <f>raw!M96</f>
        <v>0.91666666666666674</v>
      </c>
      <c r="CR11">
        <f>raw!M97</f>
        <v>0.82500000000000018</v>
      </c>
      <c r="CS11">
        <f>raw!M98</f>
        <v>0.5676388888888888</v>
      </c>
      <c r="CT11">
        <f>raw!M99</f>
        <v>-4.9999999999999711E-2</v>
      </c>
      <c r="CU11">
        <f>raw!M100</f>
        <v>1.2166666666666668</v>
      </c>
      <c r="CV11">
        <f>raw!M101</f>
        <v>1.0143055555555558</v>
      </c>
      <c r="CW11">
        <f>raw!M102</f>
        <v>1.3033333333333332</v>
      </c>
      <c r="CX11">
        <f>raw!M103</f>
        <v>1.1969444444444444</v>
      </c>
      <c r="CY11">
        <f>raw!M104</f>
        <v>-0.59611111111111104</v>
      </c>
      <c r="CZ11">
        <f>raw!M105</f>
        <v>0.56833333333333336</v>
      </c>
      <c r="DA11">
        <f>raw!M106</f>
        <v>0.74861111111111089</v>
      </c>
      <c r="DB11">
        <f>raw!M107</f>
        <v>0.9747222222222216</v>
      </c>
      <c r="DC11">
        <f>raw!M108</f>
        <v>1.0200000000000002</v>
      </c>
      <c r="DD11">
        <f>raw!M109</f>
        <v>1.2562499999999999</v>
      </c>
      <c r="DE11">
        <f>raw!M110</f>
        <v>0.65777777777777768</v>
      </c>
      <c r="DF11">
        <f>raw!M111</f>
        <v>1.4577777777777776</v>
      </c>
      <c r="DG11">
        <f>raw!M112</f>
        <v>0.56388888888888888</v>
      </c>
      <c r="DH11">
        <f>raw!M113</f>
        <v>-0.21722222222222215</v>
      </c>
      <c r="DI11">
        <f>raw!M114</f>
        <v>-4.9999999999999822E-2</v>
      </c>
      <c r="DJ11">
        <f>raw!M115</f>
        <v>8.6111111111111804E-3</v>
      </c>
      <c r="DK11">
        <f>raw!M116</f>
        <v>8.3333333333333093E-2</v>
      </c>
      <c r="DL11">
        <f>raw!M117</f>
        <v>1.4261111111111113</v>
      </c>
      <c r="DM11">
        <f>raw!M118</f>
        <v>-0.29166666666666641</v>
      </c>
      <c r="DN11">
        <f>raw!M119</f>
        <v>0.45888888888888901</v>
      </c>
      <c r="DO11">
        <f>raw!M120</f>
        <v>0.67499999999999993</v>
      </c>
      <c r="DP11">
        <f>raw!M121</f>
        <v>0.36944444444444435</v>
      </c>
      <c r="DQ11">
        <f>raw!M122</f>
        <v>0.93444444444444463</v>
      </c>
      <c r="DR11">
        <f>raw!M123</f>
        <v>0.17000000000000004</v>
      </c>
      <c r="DS11">
        <f>raw!M124</f>
        <v>0.6449999999999998</v>
      </c>
      <c r="DT11">
        <f>raw!M125</f>
        <v>0.56000000000000005</v>
      </c>
      <c r="DU11">
        <f>raw!M126</f>
        <v>-0.13611111111111129</v>
      </c>
      <c r="DV11">
        <f>raw!M127</f>
        <v>-1.0933333333333333</v>
      </c>
      <c r="DW11">
        <f>raw!M128</f>
        <v>-1.5555555555555558</v>
      </c>
      <c r="DX11">
        <f>raw!M129</f>
        <v>7.4444444444444535E-2</v>
      </c>
      <c r="DY11">
        <f>raw!M130</f>
        <v>-0.15111111111111114</v>
      </c>
    </row>
    <row r="12" spans="1:129" x14ac:dyDescent="0.35">
      <c r="A12" t="str">
        <f>raw!K2</f>
        <v>PFT</v>
      </c>
      <c r="B12">
        <f>raw!K3</f>
        <v>6.6111111111111098</v>
      </c>
      <c r="C12">
        <f>raw!K4</f>
        <v>9.7951388888888857</v>
      </c>
      <c r="D12">
        <f>raw!K5</f>
        <v>9.2000000000000011</v>
      </c>
      <c r="E12">
        <f>raw!K6</f>
        <v>5.5833333333333339</v>
      </c>
      <c r="F12">
        <f>raw!K7</f>
        <v>5.8000000000000007</v>
      </c>
      <c r="G12">
        <f>raw!K8</f>
        <v>4.8298611111111107</v>
      </c>
      <c r="H12">
        <f>raw!K9</f>
        <v>7.3597222222222225</v>
      </c>
      <c r="I12">
        <f>raw!K10</f>
        <v>4.375</v>
      </c>
      <c r="J12">
        <f>raw!K11</f>
        <v>4.9833333333333325</v>
      </c>
      <c r="K12">
        <f>raw!K12</f>
        <v>3.4</v>
      </c>
      <c r="L12">
        <f>raw!K13</f>
        <v>6.2416666666666663</v>
      </c>
      <c r="M12">
        <f>raw!K14</f>
        <v>6.4799236111111105</v>
      </c>
      <c r="N12">
        <f>raw!K15</f>
        <v>2.3625000000000007</v>
      </c>
      <c r="O12">
        <f>raw!K16</f>
        <v>3.9025000000000007</v>
      </c>
      <c r="P12">
        <f>raw!K17</f>
        <v>6.4394444444444447</v>
      </c>
      <c r="Q12">
        <f>raw!K18</f>
        <v>4.6520833333333336</v>
      </c>
      <c r="R12">
        <f>raw!K19</f>
        <v>3.5822222222222222</v>
      </c>
      <c r="S12">
        <f>raw!K20</f>
        <v>10.7525</v>
      </c>
      <c r="T12">
        <f>raw!K21</f>
        <v>5.9129166666666668</v>
      </c>
      <c r="U12">
        <f>raw!K22</f>
        <v>6.5361111111111114</v>
      </c>
      <c r="V12">
        <f>raw!K23</f>
        <v>4.6499999999999995</v>
      </c>
      <c r="W12">
        <f>raw!K24</f>
        <v>4.9020833333333336</v>
      </c>
      <c r="X12">
        <f>raw!K25</f>
        <v>6.2359722222222214</v>
      </c>
      <c r="Y12">
        <f>raw!K26</f>
        <v>8.7844444444444427</v>
      </c>
      <c r="Z12">
        <f>raw!K27</f>
        <v>2.9777777777777779</v>
      </c>
      <c r="AA12">
        <f>raw!K28</f>
        <v>2.7958333333333334</v>
      </c>
      <c r="AB12">
        <f>raw!K29</f>
        <v>5.2018055555555556</v>
      </c>
      <c r="AC12">
        <f>raw!K30</f>
        <v>3.3872222222222224</v>
      </c>
      <c r="AD12">
        <f>raw!K31</f>
        <v>3.7588888888888894</v>
      </c>
      <c r="AE12">
        <f>raw!K32</f>
        <v>3.541666666666667</v>
      </c>
      <c r="AF12">
        <f>raw!K33</f>
        <v>1.8255555555555556</v>
      </c>
      <c r="AG12">
        <f>raw!K34</f>
        <v>1.8666666666666671</v>
      </c>
      <c r="AH12">
        <f>raw!K35</f>
        <v>2.0833333333333335</v>
      </c>
      <c r="AI12">
        <f>raw!K36</f>
        <v>2.8033333333333337</v>
      </c>
      <c r="AJ12">
        <f>raw!K37</f>
        <v>3.267777777777777</v>
      </c>
      <c r="AK12">
        <f>raw!K38</f>
        <v>1.8180555555555555</v>
      </c>
      <c r="AL12">
        <f>raw!K39</f>
        <v>2.2458333333333322</v>
      </c>
      <c r="AM12">
        <f>raw!K40</f>
        <v>6.5361111111111114</v>
      </c>
      <c r="AN12">
        <f>raw!K41</f>
        <v>4.2486111111111109</v>
      </c>
      <c r="AO12">
        <f>raw!K42</f>
        <v>3.7619444444444441</v>
      </c>
      <c r="AP12">
        <f>raw!K43</f>
        <v>3.1266666666666665</v>
      </c>
      <c r="AQ12">
        <f>raw!K44</f>
        <v>3.1288888888888882</v>
      </c>
      <c r="AR12">
        <f>raw!K45</f>
        <v>1.882222222222222</v>
      </c>
      <c r="AS12">
        <f>raw!K46</f>
        <v>3.4094444444444445</v>
      </c>
      <c r="AT12">
        <f>raw!K47</f>
        <v>5.4022222222222229</v>
      </c>
      <c r="AU12">
        <f>raw!K48</f>
        <v>1.8416666666666668</v>
      </c>
      <c r="AV12">
        <f>raw!K49</f>
        <v>3.4066666666666663</v>
      </c>
      <c r="AW12">
        <f>raw!K50</f>
        <v>3.7333333333333334</v>
      </c>
      <c r="AX12">
        <f>raw!K51</f>
        <v>2.8972222222222221</v>
      </c>
      <c r="AY12">
        <f>raw!K52</f>
        <v>3.041666666666667</v>
      </c>
      <c r="AZ12">
        <f>raw!K53</f>
        <v>3.4222222222222225</v>
      </c>
      <c r="BA12">
        <f>raw!K54</f>
        <v>2.0916666666666668</v>
      </c>
      <c r="BB12">
        <f>raw!K55</f>
        <v>1.9913888888888887</v>
      </c>
      <c r="BC12">
        <f>raw!K56</f>
        <v>1.9377777777777776</v>
      </c>
      <c r="BD12">
        <f>raw!K57</f>
        <v>2.5458333333333334</v>
      </c>
      <c r="BE12">
        <f>raw!K58</f>
        <v>2.717222222222222</v>
      </c>
      <c r="BF12">
        <f>raw!K59</f>
        <v>6.9416666666666664</v>
      </c>
      <c r="BG12">
        <f>raw!K60</f>
        <v>2.3852777777777781</v>
      </c>
      <c r="BH12">
        <f>raw!K61</f>
        <v>1.3533333333333335</v>
      </c>
      <c r="BI12">
        <f>raw!K62</f>
        <v>1.3520833333333333</v>
      </c>
      <c r="BJ12">
        <f>raw!K63</f>
        <v>2.0316666666666667</v>
      </c>
      <c r="BK12">
        <f>raw!K64</f>
        <v>1.9634722222222218</v>
      </c>
      <c r="BL12">
        <f>raw!K65</f>
        <v>2.5569444444444445</v>
      </c>
      <c r="BM12">
        <f>raw!K66</f>
        <v>0.6902777777777771</v>
      </c>
      <c r="BN12">
        <f>raw!K67</f>
        <v>2.3362499999999993</v>
      </c>
      <c r="BO12">
        <f>raw!K68</f>
        <v>2.8777777777777773</v>
      </c>
      <c r="BP12">
        <f>raw!K69</f>
        <v>3.6020833333333324</v>
      </c>
      <c r="BQ12">
        <f>raw!K70</f>
        <v>4.3102777777777774</v>
      </c>
      <c r="BR12">
        <f>raw!K71</f>
        <v>1.7402777777777776</v>
      </c>
      <c r="BS12">
        <f>raw!K72</f>
        <v>0.79861111111111105</v>
      </c>
      <c r="BT12">
        <f>raw!K73</f>
        <v>2.7749999999999995</v>
      </c>
      <c r="BU12">
        <f>raw!K74</f>
        <v>3.8791666666666664</v>
      </c>
      <c r="BV12">
        <f>raw!K75</f>
        <v>0.1205555555555553</v>
      </c>
      <c r="BW12">
        <f>raw!K76</f>
        <v>1.4680555555555557</v>
      </c>
      <c r="BX12">
        <f>raw!K77</f>
        <v>1.6338888888888889</v>
      </c>
      <c r="BY12">
        <f>raw!K78</f>
        <v>1.8400000000000003</v>
      </c>
      <c r="BZ12">
        <f>raw!K79</f>
        <v>0.29249999999999998</v>
      </c>
      <c r="CA12">
        <f>raw!K80</f>
        <v>1.0311111111111111</v>
      </c>
      <c r="CB12">
        <f>raw!K81</f>
        <v>2.0565277777777782</v>
      </c>
      <c r="CC12">
        <f>raw!K82</f>
        <v>0.99888888888888894</v>
      </c>
      <c r="CD12">
        <f>raw!K83</f>
        <v>1.2055555555555557</v>
      </c>
      <c r="CE12">
        <f>raw!K84</f>
        <v>1.4488888888888891</v>
      </c>
      <c r="CF12">
        <f>raw!K85</f>
        <v>0</v>
      </c>
      <c r="CG12">
        <f>raw!K86</f>
        <v>2.3729166666666677</v>
      </c>
      <c r="CH12">
        <f>raw!K87</f>
        <v>0.67930555555555516</v>
      </c>
      <c r="CI12">
        <f>raw!K88</f>
        <v>-1.0044444444444443</v>
      </c>
      <c r="CJ12">
        <f>raw!K89</f>
        <v>1.2466666666666666</v>
      </c>
      <c r="CK12">
        <f>raw!K90</f>
        <v>1.8569444444444445</v>
      </c>
      <c r="CL12">
        <f>raw!K91</f>
        <v>1.7874999999999996</v>
      </c>
      <c r="CM12">
        <f>raw!K92</f>
        <v>1.3513888888888888</v>
      </c>
      <c r="CN12">
        <f>raw!K93</f>
        <v>-0.568888888888889</v>
      </c>
      <c r="CO12">
        <f>raw!K94</f>
        <v>1.3493055555555555</v>
      </c>
      <c r="CP12">
        <f>raw!K95</f>
        <v>1.8611111111111112</v>
      </c>
      <c r="CQ12">
        <f>raw!K96</f>
        <v>0.70138888888888906</v>
      </c>
      <c r="CR12">
        <f>raw!K97</f>
        <v>4.666666666666667</v>
      </c>
      <c r="CS12">
        <f>raw!K98</f>
        <v>0.32569444444444412</v>
      </c>
      <c r="CT12">
        <f>raw!K99</f>
        <v>0.14166666666666683</v>
      </c>
      <c r="CU12">
        <f>raw!K100</f>
        <v>0.36666666666666686</v>
      </c>
      <c r="CV12">
        <f>raw!K101</f>
        <v>3.7222222222222406E-2</v>
      </c>
      <c r="CW12">
        <f>raw!K102</f>
        <v>1.1711111111111112</v>
      </c>
      <c r="CX12">
        <f>raw!K103</f>
        <v>1.3863888888888889</v>
      </c>
      <c r="CY12">
        <f>raw!K104</f>
        <v>-4.027777777777708E-2</v>
      </c>
      <c r="CZ12">
        <f>raw!K105</f>
        <v>0.28416666666666657</v>
      </c>
      <c r="DA12">
        <f>raw!K106</f>
        <v>3.2958333333333334</v>
      </c>
      <c r="DB12">
        <f>raw!K107</f>
        <v>-1.1922222222222225</v>
      </c>
      <c r="DC12">
        <f>raw!K108</f>
        <v>1.4922222222222226</v>
      </c>
      <c r="DD12">
        <f>raw!K109</f>
        <v>-0.30708333333333326</v>
      </c>
      <c r="DE12">
        <f>raw!K110</f>
        <v>0.78222222222222237</v>
      </c>
      <c r="DF12">
        <f>raw!K111</f>
        <v>0.31111111111111101</v>
      </c>
      <c r="DG12">
        <f>raw!K112</f>
        <v>0.36944444444444446</v>
      </c>
      <c r="DH12">
        <f>raw!K113</f>
        <v>1.4072222222222222</v>
      </c>
      <c r="DI12">
        <f>raw!K114</f>
        <v>0.55000000000000004</v>
      </c>
      <c r="DJ12">
        <f>raw!K115</f>
        <v>0.32722222222222219</v>
      </c>
      <c r="DK12">
        <f>raw!K116</f>
        <v>-0.92500000000000004</v>
      </c>
      <c r="DL12">
        <f>raw!K117</f>
        <v>0.94444444444444509</v>
      </c>
      <c r="DM12">
        <f>raw!K118</f>
        <v>0.68333333333333335</v>
      </c>
      <c r="DN12">
        <f>raw!K119</f>
        <v>0.64555555555555566</v>
      </c>
      <c r="DO12">
        <f>raw!K120</f>
        <v>-0.15000000000000008</v>
      </c>
      <c r="DP12">
        <f>raw!K121</f>
        <v>1.4291666666666667</v>
      </c>
      <c r="DQ12">
        <f>raw!K122</f>
        <v>2.7755575615628914E-16</v>
      </c>
      <c r="DR12">
        <f>raw!K123</f>
        <v>0.35888888888888892</v>
      </c>
      <c r="DS12">
        <f>raw!K124</f>
        <v>0.24749999999999978</v>
      </c>
      <c r="DT12">
        <f>raw!K125</f>
        <v>-0.16888888888888884</v>
      </c>
      <c r="DU12">
        <f>raw!K126</f>
        <v>-0.98194444444444484</v>
      </c>
      <c r="DV12">
        <f>raw!K127</f>
        <v>-0.78222222222222193</v>
      </c>
      <c r="DW12">
        <f>raw!K128</f>
        <v>0.18472222222222245</v>
      </c>
      <c r="DX12">
        <f>raw!K129</f>
        <v>-1.1445833333333333</v>
      </c>
      <c r="DY12">
        <f>raw!K130</f>
        <v>9.4444444444444497E-2</v>
      </c>
    </row>
    <row r="13" spans="1:129" x14ac:dyDescent="0.35">
      <c r="A13" t="str">
        <f>raw!L2</f>
        <v>PTO</v>
      </c>
      <c r="B13">
        <f>raw!L3</f>
        <v>13.17688888888889</v>
      </c>
      <c r="C13">
        <f>raw!L4</f>
        <v>13.478472222222223</v>
      </c>
      <c r="D13">
        <f>raw!L5</f>
        <v>12.199583333333335</v>
      </c>
      <c r="E13">
        <f>raw!L6</f>
        <v>11.148055555555556</v>
      </c>
      <c r="F13">
        <f>raw!L7</f>
        <v>9.3666666666666671</v>
      </c>
      <c r="G13">
        <f>raw!L8</f>
        <v>11.040972222222223</v>
      </c>
      <c r="H13">
        <f>raw!L9</f>
        <v>10.198611111111111</v>
      </c>
      <c r="I13">
        <f>raw!L10</f>
        <v>7.783333333333335</v>
      </c>
      <c r="J13">
        <f>raw!L11</f>
        <v>7.9749999999999988</v>
      </c>
      <c r="K13">
        <f>raw!L12</f>
        <v>9.6805555555555554</v>
      </c>
      <c r="L13">
        <f>raw!L13</f>
        <v>8.0986111111111114</v>
      </c>
      <c r="M13">
        <f>raw!L14</f>
        <v>6.8512152777777775</v>
      </c>
      <c r="N13">
        <f>raw!L15</f>
        <v>9.4888888888888872</v>
      </c>
      <c r="O13">
        <f>raw!L16</f>
        <v>7.3500000000000014</v>
      </c>
      <c r="P13">
        <f>raw!L17</f>
        <v>9.2404166666666665</v>
      </c>
      <c r="Q13">
        <f>raw!L18</f>
        <v>5.1409722222222225</v>
      </c>
      <c r="R13">
        <f>raw!L19</f>
        <v>6.8088888888888901</v>
      </c>
      <c r="S13">
        <f>raw!L20</f>
        <v>8.644166666666667</v>
      </c>
      <c r="T13">
        <f>raw!L21</f>
        <v>5.9224999999999994</v>
      </c>
      <c r="U13">
        <f>raw!L22</f>
        <v>6.843055555555555</v>
      </c>
      <c r="V13">
        <f>raw!L23</f>
        <v>5.4499999999999993</v>
      </c>
      <c r="W13">
        <f>raw!L24</f>
        <v>5.4527777777777775</v>
      </c>
      <c r="X13">
        <f>raw!L25</f>
        <v>6.7440277777777764</v>
      </c>
      <c r="Y13">
        <f>raw!L26</f>
        <v>5.555416666666666</v>
      </c>
      <c r="Z13">
        <f>raw!L27</f>
        <v>5.9183333333333321</v>
      </c>
      <c r="AA13">
        <f>raw!L28</f>
        <v>4.8969444444444443</v>
      </c>
      <c r="AB13">
        <f>raw!L29</f>
        <v>4.9970833333333333</v>
      </c>
      <c r="AC13">
        <f>raw!L30</f>
        <v>5.2390277777777765</v>
      </c>
      <c r="AD13">
        <f>raw!L31</f>
        <v>5.4683333333333337</v>
      </c>
      <c r="AE13">
        <f>raw!L32</f>
        <v>3.8533333333333335</v>
      </c>
      <c r="AF13">
        <f>raw!L33</f>
        <v>5.8900000000000015</v>
      </c>
      <c r="AG13">
        <f>raw!L34</f>
        <v>5.4000000000000012</v>
      </c>
      <c r="AH13">
        <f>raw!L35</f>
        <v>5.0500000000000007</v>
      </c>
      <c r="AI13">
        <f>raw!L36</f>
        <v>3.5525000000000002</v>
      </c>
      <c r="AJ13">
        <f>raw!L37</f>
        <v>6.1388888888888893</v>
      </c>
      <c r="AK13">
        <f>raw!L38</f>
        <v>4.9583333333333339</v>
      </c>
      <c r="AL13">
        <f>raw!L39</f>
        <v>5.6</v>
      </c>
      <c r="AM13">
        <f>raw!L40</f>
        <v>5.7055555555555557</v>
      </c>
      <c r="AN13">
        <f>raw!L41</f>
        <v>3.7236111111111105</v>
      </c>
      <c r="AO13">
        <f>raw!L42</f>
        <v>3.4719444444444445</v>
      </c>
      <c r="AP13">
        <f>raw!L43</f>
        <v>4.5783333333333331</v>
      </c>
      <c r="AQ13">
        <f>raw!L44</f>
        <v>3.5822222222222222</v>
      </c>
      <c r="AR13">
        <f>raw!L45</f>
        <v>2.9088888888888889</v>
      </c>
      <c r="AS13">
        <f>raw!L46</f>
        <v>2.8994444444444447</v>
      </c>
      <c r="AT13">
        <f>raw!L47</f>
        <v>2.3611111111111116</v>
      </c>
      <c r="AU13">
        <f>raw!L48</f>
        <v>4.4861111111111107</v>
      </c>
      <c r="AV13">
        <f>raw!L49</f>
        <v>5.1333333333333329</v>
      </c>
      <c r="AW13">
        <f>raw!L50</f>
        <v>4.1244444444444435</v>
      </c>
      <c r="AX13">
        <f>raw!L51</f>
        <v>3.1305555555555546</v>
      </c>
      <c r="AY13">
        <f>raw!L52</f>
        <v>2.3499999999999996</v>
      </c>
      <c r="AZ13">
        <f>raw!L53</f>
        <v>3.5</v>
      </c>
      <c r="BA13">
        <f>raw!L54</f>
        <v>2.3833333333333333</v>
      </c>
      <c r="BB13">
        <f>raw!L55</f>
        <v>4.3456944444444447</v>
      </c>
      <c r="BC13">
        <f>raw!L56</f>
        <v>4.1244444444444444</v>
      </c>
      <c r="BD13">
        <f>raw!L57</f>
        <v>3.1145833333333335</v>
      </c>
      <c r="BE13">
        <f>raw!L58</f>
        <v>2.2054166666666664</v>
      </c>
      <c r="BF13">
        <f>raw!L59</f>
        <v>5.3569444444444443</v>
      </c>
      <c r="BG13">
        <f>raw!L60</f>
        <v>2.2819444444444446</v>
      </c>
      <c r="BH13">
        <f>raw!L61</f>
        <v>2.5294444444444446</v>
      </c>
      <c r="BI13">
        <f>raw!L62</f>
        <v>2.0243055555555554</v>
      </c>
      <c r="BJ13">
        <f>raw!L63</f>
        <v>2.3766666666666669</v>
      </c>
      <c r="BK13">
        <f>raw!L64</f>
        <v>3.0801388888888885</v>
      </c>
      <c r="BL13">
        <f>raw!L65</f>
        <v>1.75</v>
      </c>
      <c r="BM13">
        <f>raw!L66</f>
        <v>3.6944444444444442</v>
      </c>
      <c r="BN13">
        <f>raw!L67</f>
        <v>3.4212499999999997</v>
      </c>
      <c r="BO13">
        <f>raw!L68</f>
        <v>3.3055555555555554</v>
      </c>
      <c r="BP13">
        <f>raw!L69</f>
        <v>3.9812499999999993</v>
      </c>
      <c r="BQ13">
        <f>raw!L70</f>
        <v>1.99125</v>
      </c>
      <c r="BR13">
        <f>raw!L71</f>
        <v>2.9361111111111113</v>
      </c>
      <c r="BS13">
        <f>raw!L72</f>
        <v>1.8125</v>
      </c>
      <c r="BT13">
        <f>raw!L73</f>
        <v>1.4499999999999997</v>
      </c>
      <c r="BU13">
        <f>raw!L74</f>
        <v>1.7208333333333332</v>
      </c>
      <c r="BV13">
        <f>raw!L75</f>
        <v>2.6263888888888891</v>
      </c>
      <c r="BW13">
        <f>raw!L76</f>
        <v>1.2833333333333337</v>
      </c>
      <c r="BX13">
        <f>raw!L77</f>
        <v>4.165</v>
      </c>
      <c r="BY13">
        <f>raw!L78</f>
        <v>1.7422222222222223</v>
      </c>
      <c r="BZ13">
        <f>raw!L79</f>
        <v>1.9950000000000001</v>
      </c>
      <c r="CA13">
        <f>raw!L80</f>
        <v>1.5644444444444447</v>
      </c>
      <c r="CB13">
        <f>raw!L81</f>
        <v>1.8145833333333337</v>
      </c>
      <c r="CC13">
        <f>raw!L82</f>
        <v>2.3422222222222224</v>
      </c>
      <c r="CD13">
        <f>raw!L83</f>
        <v>0.84583333333333355</v>
      </c>
      <c r="CE13">
        <f>raw!L84</f>
        <v>1.4222222222222223</v>
      </c>
      <c r="CF13">
        <f>raw!L85</f>
        <v>1.36</v>
      </c>
      <c r="CG13">
        <f>raw!L86</f>
        <v>3.0429166666666672</v>
      </c>
      <c r="CH13">
        <f>raw!L87</f>
        <v>1.7215277777777778</v>
      </c>
      <c r="CI13">
        <f>raw!L88</f>
        <v>2.2311111111111117</v>
      </c>
      <c r="CJ13">
        <f>raw!L89</f>
        <v>1.1994444444444445</v>
      </c>
      <c r="CK13">
        <f>raw!L90</f>
        <v>1.2055555555555557</v>
      </c>
      <c r="CL13">
        <f>raw!L91</f>
        <v>0.9840277777777775</v>
      </c>
      <c r="CM13">
        <f>raw!L92</f>
        <v>0.64166666666666672</v>
      </c>
      <c r="CN13">
        <f>raw!L93</f>
        <v>0.67555555555555524</v>
      </c>
      <c r="CO13">
        <f>raw!L94</f>
        <v>2.1030555555555557</v>
      </c>
      <c r="CP13">
        <f>raw!L95</f>
        <v>2.065833333333333</v>
      </c>
      <c r="CQ13">
        <f>raw!L96</f>
        <v>0.4236111111111111</v>
      </c>
      <c r="CR13">
        <f>raw!L97</f>
        <v>2.25</v>
      </c>
      <c r="CS13">
        <f>raw!L98</f>
        <v>1.2841666666666667</v>
      </c>
      <c r="CT13">
        <f>raw!L99</f>
        <v>2.1833333333333336</v>
      </c>
      <c r="CU13">
        <f>raw!L100</f>
        <v>0.14166666666666689</v>
      </c>
      <c r="CV13">
        <f>raw!L101</f>
        <v>0.66069444444444458</v>
      </c>
      <c r="CW13">
        <f>raw!L102</f>
        <v>0.2927777777777778</v>
      </c>
      <c r="CX13">
        <f>raw!L103</f>
        <v>1.1366666666666667</v>
      </c>
      <c r="CY13">
        <f>raw!L104</f>
        <v>1.3372222222222223</v>
      </c>
      <c r="CZ13">
        <f>raw!L105</f>
        <v>1.3841666666666665</v>
      </c>
      <c r="DA13">
        <f>raw!L106</f>
        <v>0.90416666666666645</v>
      </c>
      <c r="DB13">
        <f>raw!L107</f>
        <v>0.16111111111111065</v>
      </c>
      <c r="DC13">
        <f>raw!L108</f>
        <v>0.48166666666666691</v>
      </c>
      <c r="DD13">
        <f>raw!L109</f>
        <v>-2.7916666666666812E-2</v>
      </c>
      <c r="DE13">
        <f>raw!L110</f>
        <v>0.24888888888888883</v>
      </c>
      <c r="DF13">
        <f>raw!L111</f>
        <v>-0.41777777777777825</v>
      </c>
      <c r="DG13">
        <f>raw!L112</f>
        <v>0.15555555555555561</v>
      </c>
      <c r="DH13">
        <f>raw!L113</f>
        <v>0.54777777777777792</v>
      </c>
      <c r="DI13">
        <f>raw!L114</f>
        <v>0.14166666666666683</v>
      </c>
      <c r="DJ13">
        <f>raw!L115</f>
        <v>0.44777777777777783</v>
      </c>
      <c r="DK13">
        <f>raw!L116</f>
        <v>0.38333333333333308</v>
      </c>
      <c r="DL13">
        <f>raw!L117</f>
        <v>-0.42499999999999982</v>
      </c>
      <c r="DM13">
        <f>raw!L118</f>
        <v>0.11666666666666686</v>
      </c>
      <c r="DN13">
        <f>raw!L119</f>
        <v>7.7777777777778834E-3</v>
      </c>
      <c r="DO13">
        <f>raw!L120</f>
        <v>7.49999999999999E-2</v>
      </c>
      <c r="DP13">
        <f>raw!L121</f>
        <v>0.68055555555555536</v>
      </c>
      <c r="DQ13">
        <f>raw!L122</f>
        <v>0.29000000000000026</v>
      </c>
      <c r="DR13">
        <f>raw!L123</f>
        <v>0.16055555555555562</v>
      </c>
      <c r="DS13">
        <f>raw!L124</f>
        <v>-0.71249999999999991</v>
      </c>
      <c r="DT13">
        <f>raw!L125</f>
        <v>-8.8888888888888795E-2</v>
      </c>
      <c r="DU13">
        <f>raw!L126</f>
        <v>0.7291666666666663</v>
      </c>
      <c r="DV13">
        <f>raw!L127</f>
        <v>1.1200000000000001</v>
      </c>
      <c r="DW13">
        <f>raw!L128</f>
        <v>0.81666666666666654</v>
      </c>
      <c r="DX13">
        <f>raw!L129</f>
        <v>-0.13027777777777783</v>
      </c>
      <c r="DY13">
        <f>raw!L130</f>
        <v>-0.19833333333333336</v>
      </c>
    </row>
    <row r="14" spans="1:129" x14ac:dyDescent="0.35">
      <c r="A14" t="str">
        <f>raw!B2</f>
        <v>FG%</v>
      </c>
      <c r="B14">
        <f>raw!B3</f>
        <v>-0.69511111111111112</v>
      </c>
      <c r="C14">
        <f>raw!B4</f>
        <v>1.7062499999999998</v>
      </c>
      <c r="D14">
        <f>raw!B5</f>
        <v>1.6675</v>
      </c>
      <c r="E14">
        <f>raw!B6</f>
        <v>-0.12097222222222223</v>
      </c>
      <c r="F14">
        <f>raw!B7</f>
        <v>0.6166666666666667</v>
      </c>
      <c r="G14">
        <f>raw!B8</f>
        <v>0</v>
      </c>
      <c r="H14">
        <f>raw!B9</f>
        <v>2.1875</v>
      </c>
      <c r="I14">
        <f>raw!B10</f>
        <v>0.7583333333333333</v>
      </c>
      <c r="J14">
        <f>raw!B11</f>
        <v>0.6333333333333333</v>
      </c>
      <c r="K14">
        <f>raw!B12</f>
        <v>-0.63277777777777777</v>
      </c>
      <c r="L14">
        <f>raw!B13</f>
        <v>-0.20416666666666666</v>
      </c>
      <c r="M14">
        <f>raw!B14</f>
        <v>3.0675763888888889</v>
      </c>
      <c r="N14">
        <f>raw!B15</f>
        <v>0.69027777777777777</v>
      </c>
      <c r="O14">
        <f>raw!B16</f>
        <v>-1.0762499999999999</v>
      </c>
      <c r="P14">
        <f>raw!B17</f>
        <v>0.28847222222222224</v>
      </c>
      <c r="Q14">
        <f>raw!B18</f>
        <v>-0.64166666666666661</v>
      </c>
      <c r="R14">
        <f>raw!B19</f>
        <v>-0.13333333333333333</v>
      </c>
      <c r="S14">
        <f>raw!B20</f>
        <v>3.9962500000000003</v>
      </c>
      <c r="T14">
        <f>raw!B21</f>
        <v>1.0733333333333333</v>
      </c>
      <c r="U14">
        <f>raw!B22</f>
        <v>2.8708333333333336</v>
      </c>
      <c r="V14">
        <f>raw!B23</f>
        <v>0.97499999999999987</v>
      </c>
      <c r="W14">
        <f>raw!B24</f>
        <v>2.7625000000000002</v>
      </c>
      <c r="X14">
        <f>raw!B25</f>
        <v>1.3520833333333333</v>
      </c>
      <c r="Y14">
        <f>raw!B26</f>
        <v>4.4759722222222216</v>
      </c>
      <c r="Z14">
        <f>raw!B27</f>
        <v>0.49319444444444449</v>
      </c>
      <c r="AA14">
        <f>raw!B28</f>
        <v>0.65236111111111106</v>
      </c>
      <c r="AB14">
        <f>raw!B29</f>
        <v>2.1961111111111111</v>
      </c>
      <c r="AC14">
        <f>raw!B30</f>
        <v>-1.5540277777777778</v>
      </c>
      <c r="AD14">
        <f>raw!B31</f>
        <v>0.16055555555555556</v>
      </c>
      <c r="AE14">
        <f>raw!B32</f>
        <v>-0.55722222222222217</v>
      </c>
      <c r="AF14">
        <f>raw!B33</f>
        <v>0.65444444444444438</v>
      </c>
      <c r="AG14">
        <f>raw!B34</f>
        <v>-0.49166666666666664</v>
      </c>
      <c r="AH14">
        <f>raw!B35</f>
        <v>-1.2333333333333334</v>
      </c>
      <c r="AI14">
        <f>raw!B36</f>
        <v>0.57194444444444448</v>
      </c>
      <c r="AJ14">
        <f>raw!B37</f>
        <v>-0.24555555555555555</v>
      </c>
      <c r="AK14">
        <f>raw!B38</f>
        <v>1.7013888888888888</v>
      </c>
      <c r="AL14">
        <f>raw!B39</f>
        <v>-0.28194444444444439</v>
      </c>
      <c r="AM14">
        <f>raw!B40</f>
        <v>2.7895833333333333</v>
      </c>
      <c r="AN14">
        <f>raw!B41</f>
        <v>0.36944444444444446</v>
      </c>
      <c r="AO14">
        <f>raw!B42</f>
        <v>0.29805555555555557</v>
      </c>
      <c r="AP14">
        <f>raw!B43</f>
        <v>-0.31638888888888889</v>
      </c>
      <c r="AQ14">
        <f>raw!B44</f>
        <v>-0.73777777777777775</v>
      </c>
      <c r="AR14">
        <f>raw!B45</f>
        <v>0.1788888888888889</v>
      </c>
      <c r="AS14">
        <f>raw!B46</f>
        <v>3.0883333333333334</v>
      </c>
      <c r="AT14">
        <f>raw!B47</f>
        <v>3.3338888888888887</v>
      </c>
      <c r="AU14">
        <f>raw!B48</f>
        <v>-9.4444444444444456E-2</v>
      </c>
      <c r="AV14">
        <f>raw!B49</f>
        <v>0.14000000000000001</v>
      </c>
      <c r="AW14">
        <f>raw!B50</f>
        <v>2.391111111111111</v>
      </c>
      <c r="AX14">
        <f>raw!B51</f>
        <v>0.42777777777777781</v>
      </c>
      <c r="AY14">
        <f>raw!B52</f>
        <v>2.5666666666666669</v>
      </c>
      <c r="AZ14">
        <f>raw!B53</f>
        <v>2.7027777777777775</v>
      </c>
      <c r="BA14">
        <f>raw!B54</f>
        <v>0.72500000000000009</v>
      </c>
      <c r="BB14">
        <f>raw!B55</f>
        <v>-1.1259722222222222</v>
      </c>
      <c r="BC14">
        <f>raw!B56</f>
        <v>0.16888888888888889</v>
      </c>
      <c r="BD14">
        <f>raw!B57</f>
        <v>-0.14444444444444446</v>
      </c>
      <c r="BE14">
        <f>raw!B58</f>
        <v>2.8195833333333331</v>
      </c>
      <c r="BF14">
        <f>raw!B59</f>
        <v>2.8291666666666671</v>
      </c>
      <c r="BG14">
        <f>raw!B60</f>
        <v>0.33583333333333332</v>
      </c>
      <c r="BH14">
        <f>raw!B61</f>
        <v>0.435</v>
      </c>
      <c r="BI14">
        <f>raw!B62</f>
        <v>0.78680555555555554</v>
      </c>
      <c r="BJ14">
        <f>raw!B63</f>
        <v>0.47916666666666669</v>
      </c>
      <c r="BK14">
        <f>raw!B64</f>
        <v>0.13958333333333331</v>
      </c>
      <c r="BL14">
        <f>raw!B65</f>
        <v>1.6625000000000001</v>
      </c>
      <c r="BM14">
        <f>raw!B66</f>
        <v>0.57361111111111107</v>
      </c>
      <c r="BN14">
        <f>raw!B67</f>
        <v>6.1249999999999999E-2</v>
      </c>
      <c r="BO14">
        <f>raw!B68</f>
        <v>0.69027777777777777</v>
      </c>
      <c r="BP14">
        <f>raw!B69</f>
        <v>0.74930555555555545</v>
      </c>
      <c r="BQ14">
        <f>raw!B70</f>
        <v>2.5894444444444442</v>
      </c>
      <c r="BR14">
        <f>raw!B71</f>
        <v>-7.7777777777777779E-2</v>
      </c>
      <c r="BS14">
        <f>raw!B72</f>
        <v>-0.54166666666666663</v>
      </c>
      <c r="BT14">
        <f>raw!B73</f>
        <v>2.1749999999999998</v>
      </c>
      <c r="BU14">
        <f>raw!B74</f>
        <v>2.9555555555555557</v>
      </c>
      <c r="BV14">
        <f>raw!B75</f>
        <v>-0.43055555555555558</v>
      </c>
      <c r="BW14">
        <f>raw!B76</f>
        <v>0.23333333333333334</v>
      </c>
      <c r="BX14">
        <f>raw!B77</f>
        <v>0.52888888888888896</v>
      </c>
      <c r="BY14">
        <f>raw!B78</f>
        <v>-0.52444444444444438</v>
      </c>
      <c r="BZ14">
        <f>raw!B79</f>
        <v>-8.2500000000000004E-2</v>
      </c>
      <c r="CA14">
        <f>raw!B80</f>
        <v>0.60444444444444445</v>
      </c>
      <c r="CB14">
        <f>raw!B81</f>
        <v>1.0422222222222224</v>
      </c>
      <c r="CC14">
        <f>raw!B82</f>
        <v>0.42194444444444446</v>
      </c>
      <c r="CD14">
        <f>raw!B83</f>
        <v>0.61250000000000004</v>
      </c>
      <c r="CE14">
        <f>raw!B84</f>
        <v>-0.37333333333333329</v>
      </c>
      <c r="CF14">
        <f>raw!B85</f>
        <v>-0.77333333333333321</v>
      </c>
      <c r="CG14">
        <f>raw!B86</f>
        <v>-1.3306944444444444</v>
      </c>
      <c r="CH14">
        <f>raw!B87</f>
        <v>-2.0286111111111111</v>
      </c>
      <c r="CI14">
        <f>raw!B88</f>
        <v>-0.22222222222222221</v>
      </c>
      <c r="CJ14">
        <f>raw!B89</f>
        <v>0.19833333333333333</v>
      </c>
      <c r="CK14">
        <f>raw!B90</f>
        <v>0.24305555555555555</v>
      </c>
      <c r="CL14">
        <f>raw!B91</f>
        <v>1.1194444444444445</v>
      </c>
      <c r="CM14">
        <f>raw!B92</f>
        <v>0.32083333333333336</v>
      </c>
      <c r="CN14">
        <f>raw!B93</f>
        <v>-3.5555555555555556E-2</v>
      </c>
      <c r="CO14">
        <f>raw!B94</f>
        <v>-0.58625000000000005</v>
      </c>
      <c r="CP14">
        <f>raw!B95</f>
        <v>-0.51180555555555562</v>
      </c>
      <c r="CQ14">
        <f>raw!B96</f>
        <v>-1.3888888888888888E-2</v>
      </c>
      <c r="CR14">
        <f>raw!B97</f>
        <v>4.3916666666666666</v>
      </c>
      <c r="CS14">
        <f>raw!B98</f>
        <v>-0.32569444444444445</v>
      </c>
      <c r="CT14">
        <f>raw!B99</f>
        <v>-0.97499999999999987</v>
      </c>
      <c r="CU14">
        <f>raw!B100</f>
        <v>-0.47499999999999992</v>
      </c>
      <c r="CV14">
        <f>raw!B101</f>
        <v>0.2326388888888889</v>
      </c>
      <c r="CW14">
        <f>raw!B102</f>
        <v>2.0966666666666667</v>
      </c>
      <c r="CX14">
        <f>raw!B103</f>
        <v>1.2916666666666667</v>
      </c>
      <c r="CY14">
        <f>raw!B104</f>
        <v>-0.97472222222222216</v>
      </c>
      <c r="CZ14">
        <f>raw!B105</f>
        <v>-0.50416666666666676</v>
      </c>
      <c r="DA14">
        <f>raw!B106</f>
        <v>2.4986111111111109</v>
      </c>
      <c r="DB14">
        <f>raw!B107</f>
        <v>-0.2336111111111111</v>
      </c>
      <c r="DC14">
        <f>raw!B108</f>
        <v>2.5027777777777778</v>
      </c>
      <c r="DD14">
        <f>raw!B109</f>
        <v>-0.96777777777777785</v>
      </c>
      <c r="DE14">
        <f>raw!B110</f>
        <v>0.99555555555555564</v>
      </c>
      <c r="DF14">
        <f>raw!B111</f>
        <v>5.333333333333333E-2</v>
      </c>
      <c r="DG14">
        <f>raw!B112</f>
        <v>0.49583333333333335</v>
      </c>
      <c r="DH14">
        <f>raw!B113</f>
        <v>-0.56666666666666665</v>
      </c>
      <c r="DI14">
        <f>raw!B114</f>
        <v>-0.35</v>
      </c>
      <c r="DJ14">
        <f>raw!B115</f>
        <v>-0.2583333333333333</v>
      </c>
      <c r="DK14">
        <f>raw!B116</f>
        <v>-1.0333333333333334</v>
      </c>
      <c r="DL14">
        <f>raw!B117</f>
        <v>2.04</v>
      </c>
      <c r="DM14">
        <f>raw!B118</f>
        <v>-0.34166666666666662</v>
      </c>
      <c r="DN14">
        <f>raw!B119</f>
        <v>1.0033333333333334</v>
      </c>
      <c r="DO14">
        <f>raw!B120</f>
        <v>0.34166666666666662</v>
      </c>
      <c r="DP14">
        <f>raw!B121</f>
        <v>8.7499999999999994E-2</v>
      </c>
      <c r="DQ14">
        <f>raw!B122</f>
        <v>0.34638888888888891</v>
      </c>
      <c r="DR14">
        <f>raw!B123</f>
        <v>-5.6666666666666671E-2</v>
      </c>
      <c r="DS14">
        <f>raw!B124</f>
        <v>0.19500000000000001</v>
      </c>
      <c r="DT14">
        <f>raw!B125</f>
        <v>-0.13333333333333333</v>
      </c>
      <c r="DU14">
        <f>raw!B126</f>
        <v>-0.90416666666666679</v>
      </c>
      <c r="DV14">
        <f>raw!B127</f>
        <v>0.62222222222222223</v>
      </c>
      <c r="DW14">
        <f>raw!B128</f>
        <v>-0.15555555555555556</v>
      </c>
      <c r="DX14">
        <f>raw!B129</f>
        <v>-0.30708333333333332</v>
      </c>
      <c r="DY14">
        <f>raw!B130</f>
        <v>-0.36833333333333335</v>
      </c>
    </row>
    <row r="15" spans="1:129" x14ac:dyDescent="0.35">
      <c r="A15" t="str">
        <f>raw!C2</f>
        <v>FT%</v>
      </c>
      <c r="B15">
        <f>raw!C3</f>
        <v>3.8457777777777773</v>
      </c>
      <c r="C15">
        <f>raw!C4</f>
        <v>2.6361111111111111</v>
      </c>
      <c r="D15">
        <f>raw!C5</f>
        <v>0.89124999999999999</v>
      </c>
      <c r="E15">
        <f>raw!C6</f>
        <v>4.0106944444444439</v>
      </c>
      <c r="F15">
        <f>raw!C7</f>
        <v>2.5583333333333331</v>
      </c>
      <c r="G15">
        <f>raw!C8</f>
        <v>3.8277777777777779</v>
      </c>
      <c r="H15">
        <f>raw!C9</f>
        <v>0.89444444444444449</v>
      </c>
      <c r="I15">
        <f>raw!C10</f>
        <v>2.4250000000000003</v>
      </c>
      <c r="J15">
        <f>raw!C11</f>
        <v>1.3333333333333333</v>
      </c>
      <c r="K15">
        <f>raw!C12</f>
        <v>3.6455555555555557</v>
      </c>
      <c r="L15">
        <f>raw!C13</f>
        <v>0.86527777777777781</v>
      </c>
      <c r="M15">
        <f>raw!C14</f>
        <v>-0.15028472222222222</v>
      </c>
      <c r="N15">
        <f>raw!C15</f>
        <v>4.6083333333333334</v>
      </c>
      <c r="O15">
        <f>raw!C16</f>
        <v>2.0562500000000004</v>
      </c>
      <c r="P15">
        <f>raw!C17</f>
        <v>-0.12097222222222223</v>
      </c>
      <c r="Q15">
        <f>raw!C18</f>
        <v>0.42013888888888895</v>
      </c>
      <c r="R15">
        <f>raw!C19</f>
        <v>2.3111111111111113</v>
      </c>
      <c r="S15">
        <f>raw!C20</f>
        <v>-4.6095833333333331</v>
      </c>
      <c r="T15">
        <f>raw!C21</f>
        <v>0.21083333333333332</v>
      </c>
      <c r="U15">
        <f>raw!C22</f>
        <v>-1.1555555555555557</v>
      </c>
      <c r="V15">
        <f>raw!C23</f>
        <v>0.22500000000000003</v>
      </c>
      <c r="W15">
        <f>raw!C24</f>
        <v>0.19861111111111113</v>
      </c>
      <c r="X15">
        <f>raw!C25</f>
        <v>-1.7126388888888888</v>
      </c>
      <c r="Y15">
        <f>raw!C26</f>
        <v>-3.6477777777777778</v>
      </c>
      <c r="Z15">
        <f>raw!C27</f>
        <v>2.1216666666666666</v>
      </c>
      <c r="AA15">
        <f>raw!C28</f>
        <v>1.4402777777777778</v>
      </c>
      <c r="AB15">
        <f>raw!C29</f>
        <v>-0.60486111111111118</v>
      </c>
      <c r="AC15">
        <f>raw!C30</f>
        <v>1.0515277777777776</v>
      </c>
      <c r="AD15">
        <f>raw!C31</f>
        <v>0.75555555555555565</v>
      </c>
      <c r="AE15">
        <f>raw!C32</f>
        <v>0.87833333333333341</v>
      </c>
      <c r="AF15">
        <f>raw!C33</f>
        <v>2.144166666666667</v>
      </c>
      <c r="AG15">
        <f>raw!C34</f>
        <v>1.8833333333333333</v>
      </c>
      <c r="AH15">
        <f>raw!C35</f>
        <v>1.6166666666666665</v>
      </c>
      <c r="AI15">
        <f>raw!C36</f>
        <v>0.76527777777777772</v>
      </c>
      <c r="AJ15">
        <f>raw!C37</f>
        <v>0.8027777777777777</v>
      </c>
      <c r="AK15">
        <f>raw!C38</f>
        <v>2.2069444444444444</v>
      </c>
      <c r="AL15">
        <f>raw!C39</f>
        <v>1.7111111111111112</v>
      </c>
      <c r="AM15">
        <f>raw!C40</f>
        <v>-2.9430555555555551</v>
      </c>
      <c r="AN15">
        <f>raw!C41</f>
        <v>-0.39861111111111108</v>
      </c>
      <c r="AO15">
        <f>raw!C42</f>
        <v>-0.60416666666666663</v>
      </c>
      <c r="AP15">
        <f>raw!C43</f>
        <v>0.49319444444444449</v>
      </c>
      <c r="AQ15">
        <f>raw!C44</f>
        <v>0.22222222222222221</v>
      </c>
      <c r="AR15">
        <f>raw!C45</f>
        <v>0.87888888888888883</v>
      </c>
      <c r="AS15">
        <f>raw!C46</f>
        <v>-7.5555555555555556E-2</v>
      </c>
      <c r="AT15">
        <f>raw!C47</f>
        <v>-2.0683333333333334</v>
      </c>
      <c r="AU15">
        <f>raw!C48</f>
        <v>1.5016666666666667</v>
      </c>
      <c r="AV15">
        <f>raw!C49</f>
        <v>-0.70777777777777784</v>
      </c>
      <c r="AW15">
        <f>raw!C50</f>
        <v>-0.75555555555555554</v>
      </c>
      <c r="AX15">
        <f>raw!C51</f>
        <v>0.37916666666666665</v>
      </c>
      <c r="AY15">
        <f>raw!C52</f>
        <v>-0.32500000000000001</v>
      </c>
      <c r="AZ15">
        <f>raw!C53</f>
        <v>-0.32083333333333336</v>
      </c>
      <c r="BA15">
        <f>raw!C54</f>
        <v>0.54166666666666663</v>
      </c>
      <c r="BB15">
        <f>raw!C55</f>
        <v>0.83750000000000002</v>
      </c>
      <c r="BC15">
        <f>raw!C56</f>
        <v>0.69333333333333336</v>
      </c>
      <c r="BD15">
        <f>raw!C57</f>
        <v>0.11736111111111112</v>
      </c>
      <c r="BE15">
        <f>raw!C58</f>
        <v>1.8611111111111113E-2</v>
      </c>
      <c r="BF15">
        <f>raw!C59</f>
        <v>-4.0736111111111111</v>
      </c>
      <c r="BG15">
        <f>raw!C60</f>
        <v>0.12916666666666665</v>
      </c>
      <c r="BH15">
        <f>raw!C61</f>
        <v>0.88611111111111118</v>
      </c>
      <c r="BI15">
        <f>raw!C62</f>
        <v>0.74097222222222225</v>
      </c>
      <c r="BJ15">
        <f>raw!C63</f>
        <v>0.39291666666666664</v>
      </c>
      <c r="BK15">
        <f>raw!C64</f>
        <v>0.39083333333333337</v>
      </c>
      <c r="BL15">
        <f>raw!C65</f>
        <v>-0.11666666666666667</v>
      </c>
      <c r="BM15">
        <f>raw!C66</f>
        <v>1.6722222222222221</v>
      </c>
      <c r="BN15">
        <f>raw!C67</f>
        <v>-0.26249999999999996</v>
      </c>
      <c r="BO15">
        <f>raw!C68</f>
        <v>-0.56388888888888877</v>
      </c>
      <c r="BP15">
        <f>raw!C69</f>
        <v>-1.4444444444444444</v>
      </c>
      <c r="BQ15">
        <f>raw!C70</f>
        <v>-2.4091666666666667</v>
      </c>
      <c r="BR15">
        <f>raw!C71</f>
        <v>0.49583333333333335</v>
      </c>
      <c r="BS15">
        <f>raw!C72</f>
        <v>0.76388888888888895</v>
      </c>
      <c r="BT15">
        <f>raw!C73</f>
        <v>-0.91666666666666663</v>
      </c>
      <c r="BU15">
        <f>raw!C74</f>
        <v>-1.7597222222222222</v>
      </c>
      <c r="BV15">
        <f>raw!C75</f>
        <v>1.6619444444444444</v>
      </c>
      <c r="BW15">
        <f>raw!C76</f>
        <v>0.54444444444444451</v>
      </c>
      <c r="BX15">
        <f>raw!C77</f>
        <v>0.2361111111111111</v>
      </c>
      <c r="BY15">
        <f>raw!C78</f>
        <v>-0.10666666666666666</v>
      </c>
      <c r="BZ15">
        <f>raw!C79</f>
        <v>1.0799999999999998</v>
      </c>
      <c r="CA15">
        <f>raw!C80</f>
        <v>0.56888888888888889</v>
      </c>
      <c r="CB15">
        <f>raw!C81</f>
        <v>-0.49319444444444449</v>
      </c>
      <c r="CC15">
        <f>raw!C82</f>
        <v>0.41333333333333333</v>
      </c>
      <c r="CD15">
        <f>raw!C83</f>
        <v>0.36944444444444446</v>
      </c>
      <c r="CE15">
        <f>raw!C84</f>
        <v>-1.7777777777777778E-2</v>
      </c>
      <c r="CF15">
        <f>raw!C85</f>
        <v>1.0333333333333334</v>
      </c>
      <c r="CG15">
        <f>raw!C86</f>
        <v>-1.0236111111111112</v>
      </c>
      <c r="CH15">
        <f>raw!C87</f>
        <v>0.66069444444444447</v>
      </c>
      <c r="CI15">
        <f>raw!C88</f>
        <v>2.2488888888888887</v>
      </c>
      <c r="CJ15">
        <f>raw!C89</f>
        <v>8.5000000000000006E-2</v>
      </c>
      <c r="CK15">
        <f>raw!C90</f>
        <v>-0.50555555555555554</v>
      </c>
      <c r="CL15">
        <f>raw!C91</f>
        <v>-0.55972222222222223</v>
      </c>
      <c r="CM15">
        <f>raw!C92</f>
        <v>-0.20416666666666666</v>
      </c>
      <c r="CN15">
        <f>raw!C93</f>
        <v>1.5644444444444445</v>
      </c>
      <c r="CO15">
        <f>raw!C94</f>
        <v>-0.32569444444444445</v>
      </c>
      <c r="CP15">
        <f>raw!C95</f>
        <v>-0.83750000000000002</v>
      </c>
      <c r="CQ15">
        <f>raw!C96</f>
        <v>6.25E-2</v>
      </c>
      <c r="CR15">
        <f>raw!C97</f>
        <v>-3.8249999999999997</v>
      </c>
      <c r="CS15">
        <f>raw!C98</f>
        <v>0.59555555555555562</v>
      </c>
      <c r="CT15">
        <f>raw!C99</f>
        <v>0.65833333333333344</v>
      </c>
      <c r="CU15">
        <f>raw!C100</f>
        <v>0.36666666666666664</v>
      </c>
      <c r="CV15">
        <f>raw!C101</f>
        <v>0.75375000000000003</v>
      </c>
      <c r="CW15">
        <f>raw!C102</f>
        <v>-0.43444444444444447</v>
      </c>
      <c r="CX15">
        <f>raw!C103</f>
        <v>-0.71472222222222226</v>
      </c>
      <c r="CY15">
        <f>raw!C104</f>
        <v>0.63638888888888889</v>
      </c>
      <c r="CZ15">
        <f>raw!C105</f>
        <v>0.39416666666666667</v>
      </c>
      <c r="DA15">
        <f>raw!C106</f>
        <v>-2.625</v>
      </c>
      <c r="DB15">
        <f>raw!C107</f>
        <v>1.7319444444444443</v>
      </c>
      <c r="DC15">
        <f>raw!C108</f>
        <v>-0.85000000000000009</v>
      </c>
      <c r="DD15">
        <f>raw!C109</f>
        <v>0.88402777777777775</v>
      </c>
      <c r="DE15">
        <f>raw!C110</f>
        <v>-0.28444444444444444</v>
      </c>
      <c r="DF15">
        <f>raw!C111</f>
        <v>0.17777777777777778</v>
      </c>
      <c r="DG15">
        <f>raw!C112</f>
        <v>0.16527777777777777</v>
      </c>
      <c r="DH15">
        <f>raw!C113</f>
        <v>-0.94444444444444442</v>
      </c>
      <c r="DI15">
        <f>raw!C114</f>
        <v>-0.19166666666666668</v>
      </c>
      <c r="DJ15">
        <f>raw!C115</f>
        <v>4.3055555555555555E-2</v>
      </c>
      <c r="DK15">
        <f>raw!C116</f>
        <v>1.2749999999999999</v>
      </c>
      <c r="DL15">
        <f>raw!C117</f>
        <v>-0.56666666666666665</v>
      </c>
      <c r="DM15">
        <f>raw!C118</f>
        <v>-0.38333333333333336</v>
      </c>
      <c r="DN15">
        <f>raw!C119</f>
        <v>-0.35777777777777781</v>
      </c>
      <c r="DO15">
        <f>raw!C120</f>
        <v>0.39166666666666666</v>
      </c>
      <c r="DP15">
        <f>raw!C121</f>
        <v>-1.1666666666666667</v>
      </c>
      <c r="DQ15">
        <f>raw!C122</f>
        <v>0.19333333333333333</v>
      </c>
      <c r="DR15">
        <f>raw!C123</f>
        <v>-0.17944444444444443</v>
      </c>
      <c r="DS15">
        <f>raw!C124</f>
        <v>-0.10500000000000001</v>
      </c>
      <c r="DT15">
        <f>raw!C125</f>
        <v>0.34666666666666668</v>
      </c>
      <c r="DU15">
        <f>raw!C126</f>
        <v>1.1083333333333334</v>
      </c>
      <c r="DV15">
        <f>raw!C127</f>
        <v>0.88888888888888884</v>
      </c>
      <c r="DW15">
        <f>raw!C128</f>
        <v>-7.7777777777777779E-2</v>
      </c>
      <c r="DX15">
        <f>raw!C129</f>
        <v>1.2190277777777778</v>
      </c>
      <c r="DY15">
        <f>raw!C130</f>
        <v>-3.7777777777777778E-2</v>
      </c>
    </row>
    <row r="16" spans="1:129" x14ac:dyDescent="0.35">
      <c r="A16" t="str">
        <f>raw!D2</f>
        <v>3PM</v>
      </c>
      <c r="B16">
        <f>raw!D3</f>
        <v>2.6066666666666669</v>
      </c>
      <c r="C16">
        <f>raw!D4</f>
        <v>-0.2076388888888889</v>
      </c>
      <c r="D16">
        <f>raw!D5</f>
        <v>1.9070833333333335</v>
      </c>
      <c r="E16">
        <f>raw!D6</f>
        <v>2.6148611111111113</v>
      </c>
      <c r="F16">
        <f>raw!D7</f>
        <v>0.6333333333333333</v>
      </c>
      <c r="G16">
        <f>raw!D8</f>
        <v>2.6361111111111111</v>
      </c>
      <c r="H16">
        <f>raw!D9</f>
        <v>-0.31111111111111112</v>
      </c>
      <c r="I16">
        <f>raw!D10</f>
        <v>0.90000000000000013</v>
      </c>
      <c r="J16">
        <f>raw!D11</f>
        <v>-0.36666666666666664</v>
      </c>
      <c r="K16">
        <f>raw!D12</f>
        <v>2.0872222222222221</v>
      </c>
      <c r="L16">
        <f>raw!D13</f>
        <v>1.7694444444444446</v>
      </c>
      <c r="M16">
        <f>raw!D14</f>
        <v>-1.3348819444444444</v>
      </c>
      <c r="N16">
        <f>raw!D15</f>
        <v>0.7583333333333333</v>
      </c>
      <c r="O16">
        <f>raw!D16</f>
        <v>2.17875</v>
      </c>
      <c r="P16">
        <f>raw!D17</f>
        <v>1.4888888888888889</v>
      </c>
      <c r="Q16">
        <f>raw!D18</f>
        <v>0.9472222222222223</v>
      </c>
      <c r="R16">
        <f>raw!D19</f>
        <v>-0.74666666666666659</v>
      </c>
      <c r="S16">
        <f>raw!D20</f>
        <v>0.11499999999999999</v>
      </c>
      <c r="T16">
        <f>raw!D21</f>
        <v>0.26833333333333331</v>
      </c>
      <c r="U16">
        <f>raw!D22</f>
        <v>-1.5798611111111112</v>
      </c>
      <c r="V16">
        <f>raw!D23</f>
        <v>-1.0750000000000002</v>
      </c>
      <c r="W16">
        <f>raw!D24</f>
        <v>-0.11736111111111112</v>
      </c>
      <c r="X16">
        <f>raw!D25</f>
        <v>0.61458333333333337</v>
      </c>
      <c r="Y16">
        <f>raw!D26</f>
        <v>-1.6284722222222223</v>
      </c>
      <c r="Z16">
        <f>raw!D27</f>
        <v>1.0515277777777776</v>
      </c>
      <c r="AA16">
        <f>raw!D28</f>
        <v>0.12708333333333333</v>
      </c>
      <c r="AB16">
        <f>raw!D29</f>
        <v>-0.11166666666666665</v>
      </c>
      <c r="AC16">
        <f>raw!D30</f>
        <v>1.3679166666666667</v>
      </c>
      <c r="AD16">
        <f>raw!D31</f>
        <v>6.611111111111112E-2</v>
      </c>
      <c r="AE16">
        <f>raw!D32</f>
        <v>0.26444444444444448</v>
      </c>
      <c r="AF16">
        <f>raw!D33</f>
        <v>0.67166666666666663</v>
      </c>
      <c r="AG16">
        <f>raw!D34</f>
        <v>1.2666666666666666</v>
      </c>
      <c r="AH16">
        <f>raw!D35</f>
        <v>1.0750000000000002</v>
      </c>
      <c r="AI16">
        <f>raw!D36</f>
        <v>-0.19333333333333333</v>
      </c>
      <c r="AJ16">
        <f>raw!D37</f>
        <v>1.7283333333333333</v>
      </c>
      <c r="AK16">
        <f>raw!D38</f>
        <v>-1.5847222222222221</v>
      </c>
      <c r="AL16">
        <f>raw!D39</f>
        <v>1.3902777777777777</v>
      </c>
      <c r="AM16">
        <f>raw!D40</f>
        <v>-1.5618055555555557</v>
      </c>
      <c r="AN16">
        <f>raw!D41</f>
        <v>1.9444444444444445E-2</v>
      </c>
      <c r="AO16">
        <f>raw!D42</f>
        <v>1.1519444444444444</v>
      </c>
      <c r="AP16">
        <f>raw!D43</f>
        <v>0.84680555555555559</v>
      </c>
      <c r="AQ16">
        <f>raw!D44</f>
        <v>0.96000000000000008</v>
      </c>
      <c r="AR16">
        <f>raw!D45</f>
        <v>-2.3333333333333331E-2</v>
      </c>
      <c r="AS16">
        <f>raw!D46</f>
        <v>-1.1994444444444445</v>
      </c>
      <c r="AT16">
        <f>raw!D47</f>
        <v>-1.6527777777777777</v>
      </c>
      <c r="AU16">
        <f>raw!D48</f>
        <v>0.92555555555555558</v>
      </c>
      <c r="AV16">
        <f>raw!D49</f>
        <v>-0.52888888888888896</v>
      </c>
      <c r="AW16">
        <f>raw!D50</f>
        <v>-1.0666666666666667</v>
      </c>
      <c r="AX16">
        <f>raw!D51</f>
        <v>0.34027777777777779</v>
      </c>
      <c r="AY16">
        <f>raw!D52</f>
        <v>-0.7</v>
      </c>
      <c r="AZ16">
        <f>raw!D53</f>
        <v>-1.1083333333333334</v>
      </c>
      <c r="BA16">
        <f>raw!D54</f>
        <v>1.6666666666666666E-2</v>
      </c>
      <c r="BB16">
        <f>raw!D55</f>
        <v>2.0286111111111111</v>
      </c>
      <c r="BC16">
        <f>raw!D56</f>
        <v>1.1466666666666667</v>
      </c>
      <c r="BD16">
        <f>raw!D57</f>
        <v>1.2999999999999998</v>
      </c>
      <c r="BE16">
        <f>raw!D58</f>
        <v>-1.6284722222222223</v>
      </c>
      <c r="BF16">
        <f>raw!D59</f>
        <v>-1.3513888888888888</v>
      </c>
      <c r="BG16">
        <f>raw!D60</f>
        <v>-0.2583333333333333</v>
      </c>
      <c r="BH16">
        <f>raw!D61</f>
        <v>7.2499999999999995E-2</v>
      </c>
      <c r="BI16">
        <f>raw!D62</f>
        <v>0.62638888888888877</v>
      </c>
      <c r="BJ16">
        <f>raw!D63</f>
        <v>9.5833333333333343E-3</v>
      </c>
      <c r="BK16">
        <f>raw!D64</f>
        <v>-0.80027777777777775</v>
      </c>
      <c r="BL16">
        <f>raw!D65</f>
        <v>-1.088888888888889</v>
      </c>
      <c r="BM16">
        <f>raw!D66</f>
        <v>0.31111111111111112</v>
      </c>
      <c r="BN16">
        <f>raw!D67</f>
        <v>0.28875000000000006</v>
      </c>
      <c r="BO16">
        <f>raw!D68</f>
        <v>0.98194444444444451</v>
      </c>
      <c r="BP16">
        <f>raw!D69</f>
        <v>-0.37013888888888885</v>
      </c>
      <c r="BQ16">
        <f>raw!D70</f>
        <v>-1.4340277777777777</v>
      </c>
      <c r="BR16">
        <f>raw!D71</f>
        <v>2.5083333333333333</v>
      </c>
      <c r="BS16">
        <f>raw!D72</f>
        <v>0.70833333333333337</v>
      </c>
      <c r="BT16">
        <f>raw!D73</f>
        <v>-1.4</v>
      </c>
      <c r="BU16">
        <f>raw!D74</f>
        <v>-1.6916666666666667</v>
      </c>
      <c r="BV16">
        <f>raw!D75</f>
        <v>7.7499999999999999E-2</v>
      </c>
      <c r="BW16">
        <f>raw!D76</f>
        <v>2.5763888888888888</v>
      </c>
      <c r="BX16">
        <f>raw!D77</f>
        <v>-0.2361111111111111</v>
      </c>
      <c r="BY16">
        <f>raw!D78</f>
        <v>0.59555555555555562</v>
      </c>
      <c r="BZ16">
        <f>raw!D79</f>
        <v>0.72</v>
      </c>
      <c r="CA16">
        <f>raw!D80</f>
        <v>0.53333333333333333</v>
      </c>
      <c r="CB16">
        <f>raw!D81</f>
        <v>-1.4144444444444444</v>
      </c>
      <c r="CC16">
        <f>raw!D82</f>
        <v>-0.27555555555555555</v>
      </c>
      <c r="CD16">
        <f>raw!D83</f>
        <v>0.32083333333333336</v>
      </c>
      <c r="CE16">
        <f>raw!D84</f>
        <v>0.40888888888888891</v>
      </c>
      <c r="CF16">
        <f>raw!D85</f>
        <v>0.98</v>
      </c>
      <c r="CG16">
        <f>raw!D86</f>
        <v>0.91194444444444445</v>
      </c>
      <c r="CH16">
        <f>raw!D87</f>
        <v>0.84680555555555559</v>
      </c>
      <c r="CI16">
        <f>raw!D88</f>
        <v>1.5022222222222221</v>
      </c>
      <c r="CJ16">
        <f>raw!D89</f>
        <v>-0.68944444444444442</v>
      </c>
      <c r="CK16">
        <f>raw!D90</f>
        <v>-8.7499999999999994E-2</v>
      </c>
      <c r="CL16">
        <f>raw!D91</f>
        <v>-1.5798611111111112</v>
      </c>
      <c r="CM16">
        <f>raw!D92</f>
        <v>0.19444444444444445</v>
      </c>
      <c r="CN16">
        <f>raw!D93</f>
        <v>1.7333333333333334</v>
      </c>
      <c r="CO16">
        <f>raw!D94</f>
        <v>-0.71652777777777787</v>
      </c>
      <c r="CP16">
        <f>raw!D95</f>
        <v>-1.0329166666666667</v>
      </c>
      <c r="CQ16">
        <f>raw!D96</f>
        <v>0.30555555555555558</v>
      </c>
      <c r="CR16">
        <f>raw!D97</f>
        <v>-1.0416666666666667</v>
      </c>
      <c r="CS16">
        <f>raw!D98</f>
        <v>1.1818055555555556</v>
      </c>
      <c r="CT16">
        <f>raw!D99</f>
        <v>0.46666666666666667</v>
      </c>
      <c r="CU16">
        <f>raw!D100</f>
        <v>1.6083333333333334</v>
      </c>
      <c r="CV16">
        <f>raw!D101</f>
        <v>-0.80958333333333332</v>
      </c>
      <c r="CW16">
        <f>raw!D102</f>
        <v>-1.6527777777777777</v>
      </c>
      <c r="CX16">
        <f>raw!D103</f>
        <v>-0.20666666666666667</v>
      </c>
      <c r="CY16">
        <f>raw!D104</f>
        <v>0.74916666666666676</v>
      </c>
      <c r="CZ16">
        <f>raw!D105</f>
        <v>0.55916666666666659</v>
      </c>
      <c r="DA16">
        <f>raw!D106</f>
        <v>-1.7013888888888888</v>
      </c>
      <c r="DB16">
        <f>raw!D107</f>
        <v>0.74916666666666676</v>
      </c>
      <c r="DC16">
        <f>raw!D108</f>
        <v>-1.6527777777777777</v>
      </c>
      <c r="DD16">
        <f>raw!D109</f>
        <v>1.153888888888889</v>
      </c>
      <c r="DE16">
        <f>raw!D110</f>
        <v>-1.5555555555555556</v>
      </c>
      <c r="DF16">
        <f>raw!D111</f>
        <v>-0.7022222222222223</v>
      </c>
      <c r="DG16">
        <f>raw!D112</f>
        <v>0.15555555555555556</v>
      </c>
      <c r="DH16">
        <f>raw!D113</f>
        <v>-0.11333333333333334</v>
      </c>
      <c r="DI16">
        <f>raw!D114</f>
        <v>-0.18333333333333332</v>
      </c>
      <c r="DJ16">
        <f>raw!D115</f>
        <v>1.0505555555555555</v>
      </c>
      <c r="DK16">
        <f>raw!D116</f>
        <v>0.16666666666666666</v>
      </c>
      <c r="DL16">
        <f>raw!D117</f>
        <v>-1.6527777777777777</v>
      </c>
      <c r="DM16">
        <f>raw!D118</f>
        <v>0.14166666666666669</v>
      </c>
      <c r="DN16">
        <f>raw!D119</f>
        <v>-0.4588888888888889</v>
      </c>
      <c r="DO16">
        <f>raw!D120</f>
        <v>-0.41666666666666669</v>
      </c>
      <c r="DP16">
        <f>raw!D121</f>
        <v>0.28194444444444439</v>
      </c>
      <c r="DQ16">
        <f>raw!D122</f>
        <v>-1.0069444444444444</v>
      </c>
      <c r="DR16">
        <f>raw!D123</f>
        <v>-0.11333333333333334</v>
      </c>
      <c r="DS16">
        <f>raw!D124</f>
        <v>-0.69750000000000012</v>
      </c>
      <c r="DT16">
        <f>raw!D125</f>
        <v>0.9866666666666668</v>
      </c>
      <c r="DU16">
        <f>raw!D126</f>
        <v>1.098611111111111</v>
      </c>
      <c r="DV16">
        <f>raw!D127</f>
        <v>-0.63111111111111107</v>
      </c>
      <c r="DW16">
        <f>raw!D128</f>
        <v>-0.57361111111111107</v>
      </c>
      <c r="DX16">
        <f>raw!D129</f>
        <v>0.61416666666666664</v>
      </c>
      <c r="DY16">
        <f>raw!D130</f>
        <v>9.4444444444444456E-2</v>
      </c>
    </row>
    <row r="17" spans="1:129" x14ac:dyDescent="0.35">
      <c r="A17" t="str">
        <f>raw!E2</f>
        <v>PTS</v>
      </c>
      <c r="B17">
        <f>raw!E3</f>
        <v>2.4857777777777779</v>
      </c>
      <c r="C17">
        <f>raw!E4</f>
        <v>1.9229166666666666</v>
      </c>
      <c r="D17">
        <f>raw!E5</f>
        <v>1.81125</v>
      </c>
      <c r="E17">
        <f>raw!E6</f>
        <v>2.2798611111111113</v>
      </c>
      <c r="F17">
        <f>raw!E7</f>
        <v>1.8166666666666669</v>
      </c>
      <c r="G17">
        <f>raw!E8</f>
        <v>1.8687499999999997</v>
      </c>
      <c r="H17">
        <f>raw!E9</f>
        <v>1.1472222222222221</v>
      </c>
      <c r="I17">
        <f>raw!E10</f>
        <v>1.5083333333333335</v>
      </c>
      <c r="J17">
        <f>raw!E11</f>
        <v>1.4249999999999998</v>
      </c>
      <c r="K17">
        <f>raw!E12</f>
        <v>2.04</v>
      </c>
      <c r="L17">
        <f>raw!E13</f>
        <v>1.8083333333333336</v>
      </c>
      <c r="M17">
        <f>raw!E14</f>
        <v>0.83982638888888894</v>
      </c>
      <c r="N17">
        <f>raw!E15</f>
        <v>2.0805555555555557</v>
      </c>
      <c r="O17">
        <f>raw!E16</f>
        <v>1.4962500000000001</v>
      </c>
      <c r="P17">
        <f>raw!E17</f>
        <v>2.3822222222222225</v>
      </c>
      <c r="Q17">
        <f>raw!E18</f>
        <v>0.90902777777777777</v>
      </c>
      <c r="R17">
        <f>raw!E19</f>
        <v>0.97777777777777786</v>
      </c>
      <c r="S17">
        <f>raw!E20</f>
        <v>2.5204166666666667</v>
      </c>
      <c r="T17">
        <f>raw!E21</f>
        <v>0.96791666666666665</v>
      </c>
      <c r="U17">
        <f>raw!E22</f>
        <v>0.67708333333333337</v>
      </c>
      <c r="V17">
        <f>raw!E23</f>
        <v>0.36666666666666664</v>
      </c>
      <c r="W17">
        <f>raw!E24</f>
        <v>0.79444444444444451</v>
      </c>
      <c r="X17">
        <f>raw!E25</f>
        <v>1.5405555555555555</v>
      </c>
      <c r="Y17">
        <f>raw!E26</f>
        <v>0.33499999999999996</v>
      </c>
      <c r="Z17">
        <f>raw!E27</f>
        <v>1.1259722222222222</v>
      </c>
      <c r="AA17">
        <f>raw!E28</f>
        <v>0.45750000000000007</v>
      </c>
      <c r="AB17">
        <f>raw!E29</f>
        <v>0.85611111111111116</v>
      </c>
      <c r="AC17">
        <f>raw!E30</f>
        <v>0.75375000000000003</v>
      </c>
      <c r="AD17">
        <f>raw!E31</f>
        <v>1.2088888888888889</v>
      </c>
      <c r="AE17">
        <f>raw!E32</f>
        <v>-4.7222222222222228E-2</v>
      </c>
      <c r="AF17">
        <f>raw!E33</f>
        <v>1.5069444444444444</v>
      </c>
      <c r="AG17">
        <f>raw!E34</f>
        <v>1.7749999999999999</v>
      </c>
      <c r="AH17">
        <f>raw!E35</f>
        <v>0.66666666666666663</v>
      </c>
      <c r="AI17">
        <f>raw!E36</f>
        <v>0.45111111111111118</v>
      </c>
      <c r="AJ17">
        <f>raw!E37</f>
        <v>1.8511111111111112</v>
      </c>
      <c r="AK17">
        <f>raw!E38</f>
        <v>1.2055555555555555</v>
      </c>
      <c r="AL17">
        <f>raw!E39</f>
        <v>1.9055555555555554</v>
      </c>
      <c r="AM17">
        <f>raw!E40</f>
        <v>0.54166666666666663</v>
      </c>
      <c r="AN17">
        <f>raw!E41</f>
        <v>-2.9166666666666667E-2</v>
      </c>
      <c r="AO17">
        <f>raw!E42</f>
        <v>0.72500000000000009</v>
      </c>
      <c r="AP17">
        <f>raw!E43</f>
        <v>1.3399999999999999</v>
      </c>
      <c r="AQ17">
        <f>raw!E44</f>
        <v>-0.10666666666666666</v>
      </c>
      <c r="AR17">
        <f>raw!E45</f>
        <v>0.12444444444444445</v>
      </c>
      <c r="AS17">
        <f>raw!E46</f>
        <v>8.5000000000000006E-2</v>
      </c>
      <c r="AT17">
        <f>raw!E47</f>
        <v>-0.50055555555555553</v>
      </c>
      <c r="AU17">
        <f>raw!E48</f>
        <v>0.95388888888888901</v>
      </c>
      <c r="AV17">
        <f>raw!E49</f>
        <v>1.5088888888888889</v>
      </c>
      <c r="AW17">
        <f>raw!E50</f>
        <v>0.71111111111111114</v>
      </c>
      <c r="AX17">
        <f>raw!E51</f>
        <v>1.0208333333333333</v>
      </c>
      <c r="AY17">
        <f>raw!E52</f>
        <v>7.4999999999999997E-2</v>
      </c>
      <c r="AZ17">
        <f>raw!E53</f>
        <v>0.25277777777777777</v>
      </c>
      <c r="BA17">
        <f>raw!E54</f>
        <v>0.71666666666666667</v>
      </c>
      <c r="BB17">
        <f>raw!E55</f>
        <v>1.1445833333333333</v>
      </c>
      <c r="BC17">
        <f>raw!E56</f>
        <v>1.1200000000000001</v>
      </c>
      <c r="BD17">
        <f>raw!E57</f>
        <v>1.2729166666666665</v>
      </c>
      <c r="BE17">
        <f>raw!E58</f>
        <v>-0.30708333333333332</v>
      </c>
      <c r="BF17">
        <f>raw!E59</f>
        <v>0.66111111111111109</v>
      </c>
      <c r="BG17">
        <f>raw!E60</f>
        <v>-0.11194444444444446</v>
      </c>
      <c r="BH17">
        <f>raw!E61</f>
        <v>0.81361111111111106</v>
      </c>
      <c r="BI17">
        <f>raw!E62</f>
        <v>0.33611111111111108</v>
      </c>
      <c r="BJ17">
        <f>raw!E63</f>
        <v>-0.34499999999999997</v>
      </c>
      <c r="BK17">
        <f>raw!E64</f>
        <v>-0.11166666666666665</v>
      </c>
      <c r="BL17">
        <f>raw!E65</f>
        <v>-0.45694444444444443</v>
      </c>
      <c r="BM17">
        <f>raw!E66</f>
        <v>1.4583333333333333</v>
      </c>
      <c r="BN17">
        <f>raw!E67</f>
        <v>0.51624999999999988</v>
      </c>
      <c r="BO17">
        <f>raw!E68</f>
        <v>1.2152777777777777</v>
      </c>
      <c r="BP17">
        <f>raw!E69</f>
        <v>1.2999999999999998</v>
      </c>
      <c r="BQ17">
        <f>raw!E70</f>
        <v>-0.14749999999999999</v>
      </c>
      <c r="BR17">
        <f>raw!E71</f>
        <v>0.93333333333333335</v>
      </c>
      <c r="BS17">
        <f>raw!E72</f>
        <v>0.50694444444444442</v>
      </c>
      <c r="BT17">
        <f>raw!E73</f>
        <v>-0.33333333333333331</v>
      </c>
      <c r="BU17">
        <f>raw!E74</f>
        <v>-0.30138888888888887</v>
      </c>
      <c r="BV17">
        <f>raw!E75</f>
        <v>0.40472222222222221</v>
      </c>
      <c r="BW17">
        <f>raw!E76</f>
        <v>9.7222222222222224E-2</v>
      </c>
      <c r="BX17">
        <f>raw!E77</f>
        <v>0.98222222222222222</v>
      </c>
      <c r="BY17">
        <f>raw!E78</f>
        <v>0.10666666666666666</v>
      </c>
      <c r="BZ17">
        <f>raw!E79</f>
        <v>0.35249999999999998</v>
      </c>
      <c r="CA17">
        <f>raw!E80</f>
        <v>0.26666666666666666</v>
      </c>
      <c r="CB17">
        <f>raw!E81</f>
        <v>-0.11166666666666665</v>
      </c>
      <c r="CC17">
        <f>raw!E82</f>
        <v>0.31861111111111112</v>
      </c>
      <c r="CD17">
        <f>raw!E83</f>
        <v>-0.41805555555555551</v>
      </c>
      <c r="CE17">
        <f>raw!E84</f>
        <v>0.57777777777777783</v>
      </c>
      <c r="CF17">
        <f>raw!E85</f>
        <v>0.48666666666666664</v>
      </c>
      <c r="CG17">
        <f>raw!E86</f>
        <v>-0.15819444444444444</v>
      </c>
      <c r="CH17">
        <f>raw!E87</f>
        <v>-9.3055555555555565E-3</v>
      </c>
      <c r="CI17">
        <f>raw!E88</f>
        <v>0.96000000000000008</v>
      </c>
      <c r="CJ17">
        <f>raw!E89</f>
        <v>-0.5855555555555555</v>
      </c>
      <c r="CK17">
        <f>raw!E90</f>
        <v>-0.28194444444444439</v>
      </c>
      <c r="CL17">
        <f>raw!E91</f>
        <v>-0.80347222222222225</v>
      </c>
      <c r="CM17">
        <f>raw!E92</f>
        <v>0.14583333333333334</v>
      </c>
      <c r="CN17">
        <f>raw!E93</f>
        <v>0.39111111111111113</v>
      </c>
      <c r="CO17">
        <f>raw!E94</f>
        <v>-0.61416666666666664</v>
      </c>
      <c r="CP17">
        <f>raw!E95</f>
        <v>-0.27916666666666662</v>
      </c>
      <c r="CQ17">
        <f>raw!E96</f>
        <v>8.3333333333333329E-2</v>
      </c>
      <c r="CR17">
        <f>raw!E97</f>
        <v>1.6666666666666667</v>
      </c>
      <c r="CS17">
        <f>raw!E98</f>
        <v>0.63277777777777777</v>
      </c>
      <c r="CT17">
        <f>raw!E99</f>
        <v>0.70833333333333337</v>
      </c>
      <c r="CU17">
        <f>raw!E100</f>
        <v>3.3333333333333333E-2</v>
      </c>
      <c r="CV17">
        <f>raw!E101</f>
        <v>0.25124999999999997</v>
      </c>
      <c r="CW17">
        <f>raw!E102</f>
        <v>-0.34</v>
      </c>
      <c r="CX17">
        <f>raw!E103</f>
        <v>0.31861111111111112</v>
      </c>
      <c r="CY17">
        <f>raw!E104</f>
        <v>0.51555555555555554</v>
      </c>
      <c r="CZ17">
        <f>raw!E105</f>
        <v>0.26583333333333331</v>
      </c>
      <c r="DA17">
        <f>raw!E106</f>
        <v>-0.28194444444444439</v>
      </c>
      <c r="DB17">
        <f>raw!E107</f>
        <v>0.15305555555555556</v>
      </c>
      <c r="DC17">
        <f>raw!E108</f>
        <v>-0.69888888888888889</v>
      </c>
      <c r="DD17">
        <f>raw!E109</f>
        <v>0.24194444444444446</v>
      </c>
      <c r="DE17">
        <f>raw!E110</f>
        <v>-0.66666666666666663</v>
      </c>
      <c r="DF17">
        <f>raw!E111</f>
        <v>-0.56000000000000005</v>
      </c>
      <c r="DG17">
        <f>raw!E112</f>
        <v>-0.42777777777777781</v>
      </c>
      <c r="DH17">
        <f>raw!E113</f>
        <v>0.30222222222222223</v>
      </c>
      <c r="DI17">
        <f>raw!E114</f>
        <v>-0.7</v>
      </c>
      <c r="DJ17">
        <f>raw!E115</f>
        <v>0.18083333333333332</v>
      </c>
      <c r="DK17">
        <f>raw!E116</f>
        <v>6.6666666666666666E-2</v>
      </c>
      <c r="DL17">
        <f>raw!E117</f>
        <v>-0.91611111111111099</v>
      </c>
      <c r="DM17">
        <f>raw!E118</f>
        <v>-0.60833333333333328</v>
      </c>
      <c r="DN17">
        <f>raw!E119</f>
        <v>-0.38111111111111107</v>
      </c>
      <c r="DO17">
        <f>raw!E120</f>
        <v>-0.20833333333333334</v>
      </c>
      <c r="DP17">
        <f>raw!E121</f>
        <v>0.23333333333333334</v>
      </c>
      <c r="DQ17">
        <f>raw!E122</f>
        <v>0.20944444444444443</v>
      </c>
      <c r="DR17">
        <f>raw!E123</f>
        <v>-0.42500000000000004</v>
      </c>
      <c r="DS17">
        <f>raw!E124</f>
        <v>-0.375</v>
      </c>
      <c r="DT17">
        <f>raw!E125</f>
        <v>0.10666666666666666</v>
      </c>
      <c r="DU17">
        <f>raw!E126</f>
        <v>0.36944444444444446</v>
      </c>
      <c r="DV17">
        <f>raw!E127</f>
        <v>0.60444444444444445</v>
      </c>
      <c r="DW17">
        <f>raw!E128</f>
        <v>0.16527777777777777</v>
      </c>
      <c r="DX17">
        <f>raw!E129</f>
        <v>0.31638888888888889</v>
      </c>
      <c r="DY17">
        <f>raw!E130</f>
        <v>-8.5000000000000006E-2</v>
      </c>
    </row>
    <row r="18" spans="1:129" x14ac:dyDescent="0.35">
      <c r="A18" t="str">
        <f>raw!F2</f>
        <v>TREB</v>
      </c>
      <c r="B18">
        <f>raw!F3</f>
        <v>0.58177777777777773</v>
      </c>
      <c r="C18">
        <f>raw!F4</f>
        <v>1.7152777777777777</v>
      </c>
      <c r="D18">
        <f>raw!F5</f>
        <v>2.4820833333333332</v>
      </c>
      <c r="E18">
        <f>raw!F6</f>
        <v>-0.2326388888888889</v>
      </c>
      <c r="F18">
        <f>raw!F7</f>
        <v>0.73333333333333328</v>
      </c>
      <c r="G18">
        <f>raw!F8</f>
        <v>0.24375000000000002</v>
      </c>
      <c r="H18">
        <f>raw!F9</f>
        <v>2.2166666666666668</v>
      </c>
      <c r="I18">
        <f>raw!F10</f>
        <v>-0.20833333333333334</v>
      </c>
      <c r="J18">
        <f>raw!F11</f>
        <v>2.5249999999999999</v>
      </c>
      <c r="K18">
        <f>raw!F12</f>
        <v>-0.49111111111111111</v>
      </c>
      <c r="L18">
        <f>raw!F13</f>
        <v>0.93333333333333335</v>
      </c>
      <c r="M18">
        <f>raw!F14</f>
        <v>2.501798611111111</v>
      </c>
      <c r="N18">
        <f>raw!F15</f>
        <v>-0.20416666666666666</v>
      </c>
      <c r="O18">
        <f>raw!F16</f>
        <v>0.56875000000000009</v>
      </c>
      <c r="P18">
        <f>raw!F17</f>
        <v>1.8145833333333334</v>
      </c>
      <c r="Q18">
        <f>raw!F18</f>
        <v>1.4361111111111109</v>
      </c>
      <c r="R18">
        <f>raw!F19</f>
        <v>0.64</v>
      </c>
      <c r="S18">
        <f>raw!F20</f>
        <v>3.5362499999999999</v>
      </c>
      <c r="T18">
        <f>raw!F21</f>
        <v>2.2904166666666668</v>
      </c>
      <c r="U18">
        <f>raw!F22</f>
        <v>2.2208333333333332</v>
      </c>
      <c r="V18">
        <f>raw!F23</f>
        <v>1.708333333333333</v>
      </c>
      <c r="W18">
        <f>raw!F24</f>
        <v>1.3361111111111112</v>
      </c>
      <c r="X18">
        <f>raw!F25</f>
        <v>1.016111111111111</v>
      </c>
      <c r="Y18">
        <f>raw!F26</f>
        <v>3.4058333333333333</v>
      </c>
      <c r="Z18">
        <f>raw!F27</f>
        <v>0.64208333333333334</v>
      </c>
      <c r="AA18">
        <f>raw!F28</f>
        <v>-5.9305555555555563E-2</v>
      </c>
      <c r="AB18">
        <f>raw!F29</f>
        <v>1.8890277777777778</v>
      </c>
      <c r="AC18">
        <f>raw!F30</f>
        <v>-0.36291666666666672</v>
      </c>
      <c r="AD18">
        <f>raw!F31</f>
        <v>0.5855555555555555</v>
      </c>
      <c r="AE18">
        <f>raw!F32</f>
        <v>-4.7222222222222228E-2</v>
      </c>
      <c r="AF18">
        <f>raw!F33</f>
        <v>0.38750000000000001</v>
      </c>
      <c r="AG18">
        <f>raw!F34</f>
        <v>-0.36666666666666664</v>
      </c>
      <c r="AH18">
        <f>raw!F35</f>
        <v>-5.8333333333333334E-2</v>
      </c>
      <c r="AI18">
        <f>raw!F36</f>
        <v>0.73305555555555557</v>
      </c>
      <c r="AJ18">
        <f>raw!F37</f>
        <v>1.8888888888888889E-2</v>
      </c>
      <c r="AK18">
        <f>raw!F38</f>
        <v>0.26250000000000001</v>
      </c>
      <c r="AL18">
        <f>raw!F39</f>
        <v>-6.8055555555555564E-2</v>
      </c>
      <c r="AM18">
        <f>raw!F40</f>
        <v>1.1916666666666667</v>
      </c>
      <c r="AN18">
        <f>raw!F41</f>
        <v>0.79722222222222217</v>
      </c>
      <c r="AO18">
        <f>raw!F42</f>
        <v>8.8611111111111113E-2</v>
      </c>
      <c r="AP18">
        <f>raw!F43</f>
        <v>0.87472222222222218</v>
      </c>
      <c r="AQ18">
        <f>raw!F44</f>
        <v>0.7911111111111111</v>
      </c>
      <c r="AR18">
        <f>raw!F45</f>
        <v>-0.25666666666666665</v>
      </c>
      <c r="AS18">
        <f>raw!F46</f>
        <v>0.78388888888888886</v>
      </c>
      <c r="AT18">
        <f>raw!F47</f>
        <v>0.96333333333333337</v>
      </c>
      <c r="AU18">
        <f>raw!F48</f>
        <v>-0.18888888888888891</v>
      </c>
      <c r="AV18">
        <f>raw!F49</f>
        <v>1.151111111111111</v>
      </c>
      <c r="AW18">
        <f>raw!F50</f>
        <v>2.5511111111111111</v>
      </c>
      <c r="AX18">
        <f>raw!F51</f>
        <v>0.81666666666666665</v>
      </c>
      <c r="AY18">
        <f>raw!F52</f>
        <v>0.79166666666666663</v>
      </c>
      <c r="AZ18">
        <f>raw!F53</f>
        <v>2.2263888888888892</v>
      </c>
      <c r="BA18">
        <f>raw!F54</f>
        <v>-9.166666666666666E-2</v>
      </c>
      <c r="BB18">
        <f>raw!F55</f>
        <v>-0.4466666666666666</v>
      </c>
      <c r="BC18">
        <f>raw!F56</f>
        <v>6.2222222222222227E-2</v>
      </c>
      <c r="BD18">
        <f>raw!F57</f>
        <v>-0.23472222222222225</v>
      </c>
      <c r="BE18">
        <f>raw!F58</f>
        <v>0.93986111111111115</v>
      </c>
      <c r="BF18">
        <f>raw!F59</f>
        <v>2.9458333333333333</v>
      </c>
      <c r="BG18">
        <f>raw!F60</f>
        <v>0.86111111111111116</v>
      </c>
      <c r="BH18">
        <f>raw!F61</f>
        <v>0.42694444444444446</v>
      </c>
      <c r="BI18">
        <f>raw!F62</f>
        <v>-0.38958333333333334</v>
      </c>
      <c r="BJ18">
        <f>raw!F63</f>
        <v>-0.10541666666666666</v>
      </c>
      <c r="BK18">
        <f>raw!F64</f>
        <v>0.62347222222222221</v>
      </c>
      <c r="BL18">
        <f>raw!F65</f>
        <v>0.86527777777777781</v>
      </c>
      <c r="BM18">
        <f>raw!F66</f>
        <v>-0.4861111111111111</v>
      </c>
      <c r="BN18">
        <f>raw!F67</f>
        <v>-0.1575</v>
      </c>
      <c r="BO18">
        <f>raw!F68</f>
        <v>0.73888888888888893</v>
      </c>
      <c r="BP18">
        <f>raw!F69</f>
        <v>-0.24375000000000002</v>
      </c>
      <c r="BQ18">
        <f>raw!F70</f>
        <v>1.9994444444444446</v>
      </c>
      <c r="BR18">
        <f>raw!F71</f>
        <v>-0.17499999999999999</v>
      </c>
      <c r="BS18">
        <f>raw!F72</f>
        <v>0.69444444444444442</v>
      </c>
      <c r="BT18">
        <f>raw!F73</f>
        <v>1.4083333333333332</v>
      </c>
      <c r="BU18">
        <f>raw!F74</f>
        <v>1.9249999999999998</v>
      </c>
      <c r="BV18">
        <f>raw!F75</f>
        <v>3.4444444444444444E-2</v>
      </c>
      <c r="BW18">
        <f>raw!F76</f>
        <v>-0.64166666666666672</v>
      </c>
      <c r="BX18">
        <f>raw!F77</f>
        <v>-0.24555555555555555</v>
      </c>
      <c r="BY18">
        <f>raw!F78</f>
        <v>0.75555555555555554</v>
      </c>
      <c r="BZ18">
        <f>raw!F79</f>
        <v>0.95250000000000001</v>
      </c>
      <c r="CA18">
        <f>raw!F80</f>
        <v>0.72000000000000008</v>
      </c>
      <c r="CB18">
        <f>raw!F81</f>
        <v>1.9355555555555557</v>
      </c>
      <c r="CC18">
        <f>raw!F82</f>
        <v>1.7222222222222222E-2</v>
      </c>
      <c r="CD18">
        <f>raw!F83</f>
        <v>0.34027777777777779</v>
      </c>
      <c r="CE18">
        <f>raw!F84</f>
        <v>0.19555555555555557</v>
      </c>
      <c r="CF18">
        <f>raw!F85</f>
        <v>-0.38</v>
      </c>
      <c r="CG18">
        <f>raw!F86</f>
        <v>0.57694444444444448</v>
      </c>
      <c r="CH18">
        <f>raw!F87</f>
        <v>-0.37222222222222223</v>
      </c>
      <c r="CI18">
        <f>raw!F88</f>
        <v>-0.24888888888888891</v>
      </c>
      <c r="CJ18">
        <f>raw!F89</f>
        <v>0.14166666666666666</v>
      </c>
      <c r="CK18">
        <f>raw!F90</f>
        <v>0.23333333333333334</v>
      </c>
      <c r="CL18">
        <f>raw!F91</f>
        <v>0.40625</v>
      </c>
      <c r="CM18">
        <f>raw!F92</f>
        <v>-0.14583333333333334</v>
      </c>
      <c r="CN18">
        <f>raw!F93</f>
        <v>-0.7911111111111111</v>
      </c>
      <c r="CO18">
        <f>raw!F94</f>
        <v>0.6793055555555555</v>
      </c>
      <c r="CP18">
        <f>raw!F95</f>
        <v>0.11166666666666665</v>
      </c>
      <c r="CQ18">
        <f>raw!F96</f>
        <v>-0.27083333333333331</v>
      </c>
      <c r="CR18">
        <f>raw!F97</f>
        <v>1.0416666666666667</v>
      </c>
      <c r="CS18">
        <f>raw!F98</f>
        <v>-0.83750000000000002</v>
      </c>
      <c r="CT18">
        <f>raw!F99</f>
        <v>0</v>
      </c>
      <c r="CU18">
        <f>raw!F100</f>
        <v>-0.3</v>
      </c>
      <c r="CV18">
        <f>raw!F101</f>
        <v>0.86541666666666672</v>
      </c>
      <c r="CW18">
        <f>raw!F102</f>
        <v>1.4261111111111111</v>
      </c>
      <c r="CX18">
        <f>raw!F103</f>
        <v>1.2313888888888889</v>
      </c>
      <c r="CY18">
        <f>raw!F104</f>
        <v>-0.34638888888888891</v>
      </c>
      <c r="CZ18">
        <f>raw!F105</f>
        <v>-0.54083333333333328</v>
      </c>
      <c r="DA18">
        <f>raw!F106</f>
        <v>1.8666666666666667</v>
      </c>
      <c r="DB18">
        <f>raw!F107</f>
        <v>-0.24972222222222223</v>
      </c>
      <c r="DC18">
        <f>raw!F108</f>
        <v>1.9833333333333334</v>
      </c>
      <c r="DD18">
        <f>raw!F109</f>
        <v>-0.59555555555555562</v>
      </c>
      <c r="DE18">
        <f>raw!F110</f>
        <v>0.77333333333333332</v>
      </c>
      <c r="DF18">
        <f>raw!F111</f>
        <v>0.48888888888888893</v>
      </c>
      <c r="DG18">
        <f>raw!F112</f>
        <v>0.29166666666666669</v>
      </c>
      <c r="DH18">
        <f>raw!F113</f>
        <v>1.1994444444444445</v>
      </c>
      <c r="DI18">
        <f>raw!F114</f>
        <v>0.53333333333333333</v>
      </c>
      <c r="DJ18">
        <f>raw!F115</f>
        <v>-0.53388888888888886</v>
      </c>
      <c r="DK18">
        <f>raw!F116</f>
        <v>-4.1666666666666664E-2</v>
      </c>
      <c r="DL18">
        <f>raw!F117</f>
        <v>0.48166666666666669</v>
      </c>
      <c r="DM18">
        <f>raw!F118</f>
        <v>0.22500000000000003</v>
      </c>
      <c r="DN18">
        <f>raw!F119</f>
        <v>0.14000000000000001</v>
      </c>
      <c r="DO18">
        <f>raw!F120</f>
        <v>0.29166666666666669</v>
      </c>
      <c r="DP18">
        <f>raw!F121</f>
        <v>0.42777777777777781</v>
      </c>
      <c r="DQ18">
        <f>raw!F122</f>
        <v>1.1036111111111113</v>
      </c>
      <c r="DR18">
        <f>raw!F123</f>
        <v>0.18888888888888891</v>
      </c>
      <c r="DS18">
        <f>raw!F124</f>
        <v>-5.2500000000000005E-2</v>
      </c>
      <c r="DT18">
        <f>raw!F125</f>
        <v>-0.73777777777777775</v>
      </c>
      <c r="DU18">
        <f>raw!F126</f>
        <v>-0.49583333333333335</v>
      </c>
      <c r="DV18">
        <f>raw!F127</f>
        <v>-0.89777777777777779</v>
      </c>
      <c r="DW18">
        <f>raw!F128</f>
        <v>-0.42777777777777781</v>
      </c>
      <c r="DX18">
        <f>raw!F129</f>
        <v>-0.86541666666666672</v>
      </c>
      <c r="DY18">
        <f>raw!F130</f>
        <v>0.15111111111111111</v>
      </c>
    </row>
    <row r="19" spans="1:129" x14ac:dyDescent="0.35">
      <c r="A19" t="str">
        <f>raw!G2</f>
        <v>AST</v>
      </c>
      <c r="B19">
        <f>raw!G3</f>
        <v>2.342222222222222</v>
      </c>
      <c r="C19">
        <f>raw!G4</f>
        <v>0.37916666666666665</v>
      </c>
      <c r="D19">
        <f>raw!G5</f>
        <v>0.66125</v>
      </c>
      <c r="E19">
        <f>raw!G6</f>
        <v>2.7079166666666667</v>
      </c>
      <c r="F19">
        <f>raw!G7</f>
        <v>1.0916666666666668</v>
      </c>
      <c r="G19">
        <f>raw!G8</f>
        <v>1.9861111111111112</v>
      </c>
      <c r="H19">
        <f>raw!G9</f>
        <v>2.6152777777777776</v>
      </c>
      <c r="I19">
        <f>raw!G10</f>
        <v>1.6666666666666667</v>
      </c>
      <c r="J19">
        <f>raw!G11</f>
        <v>0.29166666666666669</v>
      </c>
      <c r="K19">
        <f>raw!G12</f>
        <v>3.7683333333333331</v>
      </c>
      <c r="L19">
        <f>raw!G13</f>
        <v>0.95277777777777772</v>
      </c>
      <c r="M19">
        <f>raw!G14</f>
        <v>-0.25636805555555553</v>
      </c>
      <c r="N19">
        <f>raw!G15</f>
        <v>2.1680555555555556</v>
      </c>
      <c r="O19">
        <f>raw!G16</f>
        <v>0.69125000000000003</v>
      </c>
      <c r="P19">
        <f>raw!G17</f>
        <v>3.4244444444444446</v>
      </c>
      <c r="Q19">
        <f>raw!G18</f>
        <v>-0.29027777777777775</v>
      </c>
      <c r="R19">
        <f>raw!G19</f>
        <v>1.7155555555555555</v>
      </c>
      <c r="S19">
        <f>raw!G20</f>
        <v>1.7058333333333335</v>
      </c>
      <c r="T19">
        <f>raw!G21</f>
        <v>0.55583333333333329</v>
      </c>
      <c r="U19">
        <f>raw!G22</f>
        <v>1.4354166666666668</v>
      </c>
      <c r="V19">
        <f>raw!G23</f>
        <v>0.49166666666666664</v>
      </c>
      <c r="W19">
        <f>raw!G24</f>
        <v>-0.50555555555555565</v>
      </c>
      <c r="X19">
        <f>raw!G25</f>
        <v>3.4580555555555552</v>
      </c>
      <c r="Y19">
        <f>raw!G26</f>
        <v>-0.51180555555555562</v>
      </c>
      <c r="Z19">
        <f>raw!G27</f>
        <v>1.0329166666666667</v>
      </c>
      <c r="AA19">
        <f>raw!G28</f>
        <v>1.8638888888888892</v>
      </c>
      <c r="AB19">
        <f>raw!G29</f>
        <v>-0.49319444444444449</v>
      </c>
      <c r="AC19">
        <f>raw!G30</f>
        <v>2.2705555555555552</v>
      </c>
      <c r="AD19">
        <f>raw!G31</f>
        <v>1.2372222222222222</v>
      </c>
      <c r="AE19">
        <f>raw!G32</f>
        <v>-0.49111111111111111</v>
      </c>
      <c r="AF19">
        <f>raw!G33</f>
        <v>0.74055555555555552</v>
      </c>
      <c r="AG19">
        <f>raw!G34</f>
        <v>1.1666666666666667</v>
      </c>
      <c r="AH19">
        <f>raw!G35</f>
        <v>2.2000000000000002</v>
      </c>
      <c r="AI19">
        <f>raw!G36</f>
        <v>-0.10472222222222222</v>
      </c>
      <c r="AJ19">
        <f>raw!G37</f>
        <v>0.89722222222222214</v>
      </c>
      <c r="AK19">
        <f>raw!G38</f>
        <v>1.4972222222222222</v>
      </c>
      <c r="AL19">
        <f>raw!G39</f>
        <v>1.2250000000000001</v>
      </c>
      <c r="AM19">
        <f>raw!G40</f>
        <v>2.8256944444444443</v>
      </c>
      <c r="AN19">
        <f>raw!G41</f>
        <v>-0.69027777777777777</v>
      </c>
      <c r="AO19">
        <f>raw!G42</f>
        <v>-0.45916666666666661</v>
      </c>
      <c r="AP19">
        <f>raw!G43</f>
        <v>0.40944444444444444</v>
      </c>
      <c r="AQ19">
        <f>raw!G44</f>
        <v>-0.54222222222222216</v>
      </c>
      <c r="AR19">
        <f>raw!G45</f>
        <v>0.80111111111111111</v>
      </c>
      <c r="AS19">
        <f>raw!G46</f>
        <v>-0.49111111111111111</v>
      </c>
      <c r="AT19">
        <f>raw!G47</f>
        <v>-1.02</v>
      </c>
      <c r="AU19">
        <f>raw!G48</f>
        <v>1.36</v>
      </c>
      <c r="AV19">
        <f>raw!G49</f>
        <v>2.7533333333333334</v>
      </c>
      <c r="AW19">
        <f>raw!G50</f>
        <v>0.95111111111111113</v>
      </c>
      <c r="AX19">
        <f>raw!G51</f>
        <v>0.40833333333333333</v>
      </c>
      <c r="AY19">
        <f>raw!G52</f>
        <v>-0.34166666666666662</v>
      </c>
      <c r="AZ19">
        <f>raw!G53</f>
        <v>-0.27222222222222225</v>
      </c>
      <c r="BA19">
        <f>raw!G54</f>
        <v>-0.28333333333333338</v>
      </c>
      <c r="BB19">
        <f>raw!G55</f>
        <v>1.8518055555555557</v>
      </c>
      <c r="BC19">
        <f>raw!G56</f>
        <v>0.48000000000000004</v>
      </c>
      <c r="BD19">
        <f>raw!G57</f>
        <v>0.87569444444444444</v>
      </c>
      <c r="BE19">
        <f>raw!G58</f>
        <v>-0.83750000000000002</v>
      </c>
      <c r="BF19">
        <f>raw!G59</f>
        <v>-0.20416666666666666</v>
      </c>
      <c r="BG19">
        <f>raw!G60</f>
        <v>0.71472222222222226</v>
      </c>
      <c r="BH19">
        <f>raw!G61</f>
        <v>0.54777777777777781</v>
      </c>
      <c r="BI19">
        <f>raw!G62</f>
        <v>-0.3208333333333333</v>
      </c>
      <c r="BJ19">
        <f>raw!G63</f>
        <v>-0.24916666666666668</v>
      </c>
      <c r="BK19">
        <f>raw!G64</f>
        <v>1.0608333333333333</v>
      </c>
      <c r="BL19">
        <f>raw!G65</f>
        <v>-0.4375</v>
      </c>
      <c r="BM19">
        <f>raw!G66</f>
        <v>0.66111111111111109</v>
      </c>
      <c r="BN19">
        <f>raw!G67</f>
        <v>1.2687499999999998</v>
      </c>
      <c r="BO19">
        <f>raw!G68</f>
        <v>-0.21388888888888891</v>
      </c>
      <c r="BP19">
        <f>raw!G69</f>
        <v>2.4916666666666663</v>
      </c>
      <c r="BQ19">
        <f>raw!G70</f>
        <v>-0.51624999999999999</v>
      </c>
      <c r="BR19">
        <f>raw!G71</f>
        <v>0.17499999999999999</v>
      </c>
      <c r="BS19">
        <f>raw!G72</f>
        <v>-0.34722222222222221</v>
      </c>
      <c r="BT19">
        <f>raw!G73</f>
        <v>-0.81666666666666665</v>
      </c>
      <c r="BU19">
        <f>raw!G74</f>
        <v>-0.60277777777777775</v>
      </c>
      <c r="BV19">
        <f>raw!G75</f>
        <v>2.1958333333333333</v>
      </c>
      <c r="BW19">
        <f>raw!G76</f>
        <v>-0.41805555555555551</v>
      </c>
      <c r="BX19">
        <f>raw!G77</f>
        <v>2.8994444444444443</v>
      </c>
      <c r="BY19">
        <f>raw!G78</f>
        <v>-0.47111111111111115</v>
      </c>
      <c r="BZ19">
        <f>raw!G79</f>
        <v>8.2500000000000004E-2</v>
      </c>
      <c r="CA19">
        <f>raw!G80</f>
        <v>-0.67555555555555558</v>
      </c>
      <c r="CB19">
        <f>raw!G81</f>
        <v>-0.61416666666666664</v>
      </c>
      <c r="CC19">
        <f>raw!G82</f>
        <v>1.2744444444444445</v>
      </c>
      <c r="CD19">
        <f>raw!G83</f>
        <v>-0.58333333333333337</v>
      </c>
      <c r="CE19">
        <f>raw!G84</f>
        <v>-0.56000000000000005</v>
      </c>
      <c r="CF19">
        <f>raw!G85</f>
        <v>0.45333333333333337</v>
      </c>
      <c r="CG19">
        <f>raw!G86</f>
        <v>2.4101388888888891</v>
      </c>
      <c r="CH19">
        <f>raw!G87</f>
        <v>1.0980555555555556</v>
      </c>
      <c r="CI19">
        <f>raw!G88</f>
        <v>-0.20444444444444446</v>
      </c>
      <c r="CJ19">
        <f>raw!G89</f>
        <v>0.86888888888888893</v>
      </c>
      <c r="CK19">
        <f>raw!G90</f>
        <v>-0.4375</v>
      </c>
      <c r="CL19">
        <f>raw!G91</f>
        <v>-0.72222222222222221</v>
      </c>
      <c r="CM19">
        <f>raw!G92</f>
        <v>-0.59305555555555545</v>
      </c>
      <c r="CN19">
        <f>raw!G93</f>
        <v>-0.21333333333333332</v>
      </c>
      <c r="CO19">
        <f>raw!G94</f>
        <v>1.8518055555555557</v>
      </c>
      <c r="CP19">
        <f>raw!G95</f>
        <v>2.6986111111111111</v>
      </c>
      <c r="CQ19">
        <f>raw!G96</f>
        <v>-0.15277777777777779</v>
      </c>
      <c r="CR19">
        <f>raw!G97</f>
        <v>1.6666666666666666E-2</v>
      </c>
      <c r="CS19">
        <f>raw!G98</f>
        <v>0.3536111111111111</v>
      </c>
      <c r="CT19">
        <f>raw!G99</f>
        <v>0.85000000000000009</v>
      </c>
      <c r="CU19">
        <f>raw!G100</f>
        <v>-0.48333333333333328</v>
      </c>
      <c r="CV19">
        <f>raw!G101</f>
        <v>-0.2233333333333333</v>
      </c>
      <c r="CW19">
        <f>raw!G102</f>
        <v>-0.56666666666666665</v>
      </c>
      <c r="CX19">
        <f>raw!G103</f>
        <v>-0.52527777777777773</v>
      </c>
      <c r="CY19">
        <f>raw!G104</f>
        <v>1.1922222222222223</v>
      </c>
      <c r="CZ19">
        <f>raw!G105</f>
        <v>0.11</v>
      </c>
      <c r="DA19">
        <f>raw!G106</f>
        <v>-7.7777777777777779E-2</v>
      </c>
      <c r="DB19">
        <f>raw!G107</f>
        <v>-0.435</v>
      </c>
      <c r="DC19">
        <f>raw!G108</f>
        <v>-0.37777777777777782</v>
      </c>
      <c r="DD19">
        <f>raw!G109</f>
        <v>-0.6793055555555555</v>
      </c>
      <c r="DE19">
        <f>raw!G110</f>
        <v>-0.16</v>
      </c>
      <c r="DF19">
        <f>raw!G111</f>
        <v>-0.96888888888888891</v>
      </c>
      <c r="DG19">
        <f>raw!G112</f>
        <v>-2.9166666666666667E-2</v>
      </c>
      <c r="DH19">
        <f>raw!G113</f>
        <v>0.68</v>
      </c>
      <c r="DI19">
        <f>raw!G114</f>
        <v>0.40833333333333333</v>
      </c>
      <c r="DJ19">
        <f>raw!G115</f>
        <v>0.36166666666666664</v>
      </c>
      <c r="DK19">
        <f>raw!G116</f>
        <v>0.26666666666666666</v>
      </c>
      <c r="DL19">
        <f>raw!G117</f>
        <v>-1.0483333333333333</v>
      </c>
      <c r="DM19">
        <f>raw!G118</f>
        <v>0.59166666666666656</v>
      </c>
      <c r="DN19">
        <f>raw!G119</f>
        <v>-0.1711111111111111</v>
      </c>
      <c r="DO19">
        <f>raw!G120</f>
        <v>-0.43333333333333335</v>
      </c>
      <c r="DP19">
        <f>raw!G121</f>
        <v>-0.10694444444444445</v>
      </c>
      <c r="DQ19">
        <f>raw!G122</f>
        <v>-0.74111111111111105</v>
      </c>
      <c r="DR19">
        <f>raw!G123</f>
        <v>9.4444444444444445E-3</v>
      </c>
      <c r="DS19">
        <f>raw!G124</f>
        <v>-0.50249999999999995</v>
      </c>
      <c r="DT19">
        <f>raw!G125</f>
        <v>-0.38222222222222224</v>
      </c>
      <c r="DU19">
        <f>raw!G126</f>
        <v>0.26250000000000001</v>
      </c>
      <c r="DV19">
        <f>raw!G127</f>
        <v>1.2000000000000002</v>
      </c>
      <c r="DW19">
        <f>raw!G128</f>
        <v>1.6625000000000001</v>
      </c>
      <c r="DX19">
        <f>raw!G129</f>
        <v>0</v>
      </c>
      <c r="DY19">
        <f>raw!G130</f>
        <v>0.20777777777777778</v>
      </c>
    </row>
    <row r="20" spans="1:129" x14ac:dyDescent="0.35">
      <c r="A20" t="str">
        <f>raw!H2</f>
        <v>STL</v>
      </c>
      <c r="B20">
        <f>raw!H3</f>
        <v>1.496</v>
      </c>
      <c r="C20">
        <f>raw!H4</f>
        <v>1.3722222222222222</v>
      </c>
      <c r="D20">
        <f>raw!H5</f>
        <v>0.46958333333333335</v>
      </c>
      <c r="E20">
        <f>raw!H6</f>
        <v>0.50249999999999995</v>
      </c>
      <c r="F20">
        <f>raw!H7</f>
        <v>1.7916666666666667</v>
      </c>
      <c r="G20">
        <f>raw!H8</f>
        <v>0.61388888888888893</v>
      </c>
      <c r="H20">
        <f>raw!H9</f>
        <v>0.97222222222222221</v>
      </c>
      <c r="I20">
        <f>raw!H10</f>
        <v>0.85833333333333339</v>
      </c>
      <c r="J20">
        <f>raw!H11</f>
        <v>8.3333333333333329E-2</v>
      </c>
      <c r="K20">
        <f>raw!H12</f>
        <v>0.255</v>
      </c>
      <c r="L20">
        <f>raw!H13</f>
        <v>1.2152777777777777</v>
      </c>
      <c r="M20">
        <f>raw!H14</f>
        <v>-0.17680555555555555</v>
      </c>
      <c r="N20">
        <f>raw!H15</f>
        <v>-6.8055555555555564E-2</v>
      </c>
      <c r="O20">
        <f>raw!H16</f>
        <v>1.6275000000000002</v>
      </c>
      <c r="P20">
        <f>raw!H17</f>
        <v>0.45597222222222222</v>
      </c>
      <c r="Q20">
        <f>raw!H18</f>
        <v>-0.38958333333333334</v>
      </c>
      <c r="R20">
        <f>raw!H19</f>
        <v>1.911111111111111</v>
      </c>
      <c r="S20">
        <f>raw!H20</f>
        <v>0.25875000000000004</v>
      </c>
      <c r="T20">
        <f>raw!H21</f>
        <v>-4.791666666666667E-2</v>
      </c>
      <c r="U20">
        <f>raw!H22</f>
        <v>0.55069444444444438</v>
      </c>
      <c r="V20">
        <f>raw!H23</f>
        <v>0.69166666666666665</v>
      </c>
      <c r="W20">
        <f>raw!H24</f>
        <v>-0.30694444444444446</v>
      </c>
      <c r="X20">
        <f>raw!H25</f>
        <v>0.55722222222222229</v>
      </c>
      <c r="Y20">
        <f>raw!H26</f>
        <v>-0.42805555555555558</v>
      </c>
      <c r="Z20">
        <f>raw!H27</f>
        <v>0.42805555555555558</v>
      </c>
      <c r="AA20">
        <f>raw!H28</f>
        <v>1.1352777777777778</v>
      </c>
      <c r="AB20">
        <f>raw!H29</f>
        <v>-0.50249999999999995</v>
      </c>
      <c r="AC20">
        <f>raw!H30</f>
        <v>2.2054166666666668</v>
      </c>
      <c r="AD20">
        <f>raw!H31</f>
        <v>0.97277777777777785</v>
      </c>
      <c r="AE20">
        <f>raw!H32</f>
        <v>-0.39666666666666667</v>
      </c>
      <c r="AF20">
        <f>raw!H33</f>
        <v>-0.46500000000000008</v>
      </c>
      <c r="AG20">
        <f>raw!H34</f>
        <v>0.46666666666666667</v>
      </c>
      <c r="AH20">
        <f>raw!H35</f>
        <v>1.0833333333333333</v>
      </c>
      <c r="AI20">
        <f>raw!H36</f>
        <v>-0.47527777777777774</v>
      </c>
      <c r="AJ20">
        <f>raw!H37</f>
        <v>1.152222222222222</v>
      </c>
      <c r="AK20">
        <f>raw!H38</f>
        <v>0.21388888888888891</v>
      </c>
      <c r="AL20">
        <f>raw!H39</f>
        <v>0.47638888888888886</v>
      </c>
      <c r="AM20">
        <f>raw!H40</f>
        <v>2.6902777777777778</v>
      </c>
      <c r="AN20">
        <f>raw!H41</f>
        <v>-0.19444444444444445</v>
      </c>
      <c r="AO20">
        <f>raw!H42</f>
        <v>-0.16111111111111112</v>
      </c>
      <c r="AP20">
        <f>raw!H43</f>
        <v>0.15819444444444444</v>
      </c>
      <c r="AQ20">
        <f>raw!H44</f>
        <v>1.5022222222222221</v>
      </c>
      <c r="AR20">
        <f>raw!H45</f>
        <v>0.22555555555555554</v>
      </c>
      <c r="AS20">
        <f>raw!H46</f>
        <v>-0.51</v>
      </c>
      <c r="AT20">
        <f>raw!H47</f>
        <v>4.7222222222222228E-2</v>
      </c>
      <c r="AU20">
        <f>raw!H48</f>
        <v>0.57611111111111102</v>
      </c>
      <c r="AV20">
        <f>raw!H49</f>
        <v>1.1200000000000001</v>
      </c>
      <c r="AW20">
        <f>raw!H50</f>
        <v>-0.52444444444444438</v>
      </c>
      <c r="AX20">
        <f>raw!H51</f>
        <v>-0.44722222222222224</v>
      </c>
      <c r="AY20">
        <f>raw!H52</f>
        <v>-0.83333333333333337</v>
      </c>
      <c r="AZ20">
        <f>raw!H53</f>
        <v>-1.1375</v>
      </c>
      <c r="BA20">
        <f>raw!H54</f>
        <v>0.81666666666666665</v>
      </c>
      <c r="BB20">
        <f>raw!H55</f>
        <v>0.59555555555555562</v>
      </c>
      <c r="BC20">
        <f>raw!H56</f>
        <v>0.19555555555555557</v>
      </c>
      <c r="BD20">
        <f>raw!H57</f>
        <v>-0.18055555555555555</v>
      </c>
      <c r="BE20">
        <f>raw!H58</f>
        <v>-0.2233333333333333</v>
      </c>
      <c r="BF20">
        <f>raw!H59</f>
        <v>1.9055555555555554</v>
      </c>
      <c r="BG20">
        <f>raw!H60</f>
        <v>-0.20666666666666667</v>
      </c>
      <c r="BH20">
        <f>raw!H61</f>
        <v>-0.3947222222222222</v>
      </c>
      <c r="BI20">
        <f>raw!H62</f>
        <v>0.50416666666666676</v>
      </c>
      <c r="BJ20">
        <f>raw!H63</f>
        <v>1.7537500000000001</v>
      </c>
      <c r="BK20">
        <f>raw!H64</f>
        <v>2.2333333333333329</v>
      </c>
      <c r="BL20">
        <f>raw!H65</f>
        <v>-0.57361111111111107</v>
      </c>
      <c r="BM20">
        <f>raw!H66</f>
        <v>0.49583333333333335</v>
      </c>
      <c r="BN20">
        <f>raw!H67</f>
        <v>1.26</v>
      </c>
      <c r="BO20">
        <f>raw!H68</f>
        <v>0.73888888888888893</v>
      </c>
      <c r="BP20">
        <f>raw!H69</f>
        <v>1.4986111111111109</v>
      </c>
      <c r="BQ20">
        <f>raw!H70</f>
        <v>-0.13930555555555557</v>
      </c>
      <c r="BR20">
        <f>raw!H71</f>
        <v>-0.11666666666666667</v>
      </c>
      <c r="BS20">
        <f>raw!H72</f>
        <v>1.3888888888888888E-2</v>
      </c>
      <c r="BT20">
        <f>raw!H73</f>
        <v>-1.3250000000000002</v>
      </c>
      <c r="BU20">
        <f>raw!H74</f>
        <v>-0.95277777777777772</v>
      </c>
      <c r="BV20">
        <f>raw!H75</f>
        <v>-0.62861111111111112</v>
      </c>
      <c r="BW20">
        <f>raw!H76</f>
        <v>-0.59305555555555545</v>
      </c>
      <c r="BX20">
        <f>raw!H77</f>
        <v>0.46277777777777779</v>
      </c>
      <c r="BY20">
        <f>raw!H78</f>
        <v>-6.2222222222222227E-2</v>
      </c>
      <c r="BZ20">
        <f>raw!H79</f>
        <v>-0.71249999999999991</v>
      </c>
      <c r="CA20">
        <f>raw!H80</f>
        <v>-0.25777777777777777</v>
      </c>
      <c r="CB20">
        <f>raw!H81</f>
        <v>-4.6527777777777779E-2</v>
      </c>
      <c r="CC20">
        <f>raw!H82</f>
        <v>0.42194444444444446</v>
      </c>
      <c r="CD20">
        <f>raw!H83</f>
        <v>-1.4</v>
      </c>
      <c r="CE20">
        <f>raw!H84</f>
        <v>0.69333333333333336</v>
      </c>
      <c r="CF20">
        <f>raw!H85</f>
        <v>-0.18000000000000002</v>
      </c>
      <c r="CG20">
        <f>raw!H86</f>
        <v>1.4516666666666669</v>
      </c>
      <c r="CH20">
        <f>raw!H87</f>
        <v>1.5912499999999998</v>
      </c>
      <c r="CI20">
        <f>raw!H88</f>
        <v>-0.87111111111111106</v>
      </c>
      <c r="CJ20">
        <f>raw!H89</f>
        <v>1.4355555555555555</v>
      </c>
      <c r="CK20">
        <f>raw!H90</f>
        <v>1.5458333333333334</v>
      </c>
      <c r="CL20">
        <f>raw!H91</f>
        <v>0.64097222222222217</v>
      </c>
      <c r="CM20">
        <f>raw!H92</f>
        <v>-0.21388888888888891</v>
      </c>
      <c r="CN20">
        <f>raw!H93</f>
        <v>-1.28</v>
      </c>
      <c r="CO20">
        <f>raw!H94</f>
        <v>1.0887500000000001</v>
      </c>
      <c r="CP20">
        <f>raw!H95</f>
        <v>2.0286111111111111</v>
      </c>
      <c r="CQ20">
        <f>raw!H96</f>
        <v>0.49305555555555558</v>
      </c>
      <c r="CR20">
        <f>raw!H97</f>
        <v>-4.1666666666666664E-2</v>
      </c>
      <c r="CS20">
        <f>raw!H98</f>
        <v>0.42805555555555558</v>
      </c>
      <c r="CT20">
        <f>raw!H99</f>
        <v>1.0833333333333333</v>
      </c>
      <c r="CU20">
        <f>raw!H100</f>
        <v>-0.59166666666666656</v>
      </c>
      <c r="CV20">
        <f>raw!H101</f>
        <v>0.26986111111111111</v>
      </c>
      <c r="CW20">
        <f>raw!H102</f>
        <v>-1.4733333333333334</v>
      </c>
      <c r="CX20">
        <f>raw!H103</f>
        <v>-0.84388888888888891</v>
      </c>
      <c r="CY20">
        <f>raw!H104</f>
        <v>0.37055555555555553</v>
      </c>
      <c r="CZ20">
        <f>raw!H105</f>
        <v>0.4491666666666666</v>
      </c>
      <c r="DA20">
        <f>raw!H106</f>
        <v>-0.19444444444444445</v>
      </c>
      <c r="DB20">
        <f>raw!H107</f>
        <v>-0.69277777777777783</v>
      </c>
      <c r="DC20">
        <f>raw!H108</f>
        <v>-1.3883333333333332</v>
      </c>
      <c r="DD20">
        <f>raw!H109</f>
        <v>0.45597222222222222</v>
      </c>
      <c r="DE20">
        <f>raw!H110</f>
        <v>0.88888888888888884</v>
      </c>
      <c r="DF20">
        <f>raw!H111</f>
        <v>-0.76444444444444448</v>
      </c>
      <c r="DG20">
        <f>raw!H112</f>
        <v>-0.47638888888888886</v>
      </c>
      <c r="DH20">
        <f>raw!H113</f>
        <v>-0.18888888888888891</v>
      </c>
      <c r="DI20">
        <f>raw!H114</f>
        <v>-0.16666666666666666</v>
      </c>
      <c r="DJ20">
        <f>raw!H115</f>
        <v>0.31861111111111112</v>
      </c>
      <c r="DK20">
        <f>raw!H116</f>
        <v>0.16666666666666666</v>
      </c>
      <c r="DL20">
        <f>raw!H117</f>
        <v>-0.87833333333333341</v>
      </c>
      <c r="DM20">
        <f>raw!H118</f>
        <v>0.5083333333333333</v>
      </c>
      <c r="DN20">
        <f>raw!H119</f>
        <v>0.38111111111111107</v>
      </c>
      <c r="DO20">
        <f>raw!H120</f>
        <v>-1.6666666666666666E-2</v>
      </c>
      <c r="DP20">
        <f>raw!H121</f>
        <v>0.14583333333333334</v>
      </c>
      <c r="DQ20">
        <f>raw!H122</f>
        <v>-0.69277777777777783</v>
      </c>
      <c r="DR20">
        <f>raw!H123</f>
        <v>1.1994444444444445</v>
      </c>
      <c r="DS20">
        <f>raw!H124</f>
        <v>0.495</v>
      </c>
      <c r="DT20">
        <f>raw!H125</f>
        <v>0.54222222222222216</v>
      </c>
      <c r="DU20">
        <f>raw!H126</f>
        <v>0.14583333333333334</v>
      </c>
      <c r="DV20">
        <f>raw!H127</f>
        <v>-0.21333333333333332</v>
      </c>
      <c r="DW20">
        <f>raw!H128</f>
        <v>0.95277777777777772</v>
      </c>
      <c r="DX20">
        <f>raw!H129</f>
        <v>-0.61416666666666664</v>
      </c>
      <c r="DY20">
        <f>raw!H130</f>
        <v>1.8888888888888889E-2</v>
      </c>
    </row>
    <row r="21" spans="1:129" x14ac:dyDescent="0.35">
      <c r="A21" t="str">
        <f>raw!I2</f>
        <v>BLK</v>
      </c>
      <c r="B21">
        <f>raw!I3</f>
        <v>0.51377777777777789</v>
      </c>
      <c r="C21">
        <f>raw!I4</f>
        <v>3.9541666666666666</v>
      </c>
      <c r="D21">
        <f>raw!I5</f>
        <v>2.3095833333333338</v>
      </c>
      <c r="E21">
        <f>raw!I6</f>
        <v>-0.61416666666666664</v>
      </c>
      <c r="F21">
        <f>raw!I7</f>
        <v>0.125</v>
      </c>
      <c r="G21">
        <f>raw!I8</f>
        <v>-0.13541666666666666</v>
      </c>
      <c r="H21">
        <f>raw!I9</f>
        <v>0.47638888888888886</v>
      </c>
      <c r="I21">
        <f>raw!I10</f>
        <v>-0.125</v>
      </c>
      <c r="J21">
        <f>raw!I11</f>
        <v>2.0499999999999998</v>
      </c>
      <c r="K21">
        <f>raw!I12</f>
        <v>-0.9916666666666667</v>
      </c>
      <c r="L21">
        <f>raw!I13</f>
        <v>0.7583333333333333</v>
      </c>
      <c r="M21">
        <f>raw!I14</f>
        <v>2.3603541666666663</v>
      </c>
      <c r="N21">
        <f>raw!I15</f>
        <v>-0.54444444444444451</v>
      </c>
      <c r="O21">
        <f>raw!I16</f>
        <v>-0.1925</v>
      </c>
      <c r="P21">
        <f>raw!I17</f>
        <v>-0.49319444444444449</v>
      </c>
      <c r="Q21">
        <f>raw!I18</f>
        <v>2.75</v>
      </c>
      <c r="R21">
        <f>raw!I19</f>
        <v>0.13333333333333333</v>
      </c>
      <c r="S21">
        <f>raw!I20</f>
        <v>1.1212499999999999</v>
      </c>
      <c r="T21">
        <f>raw!I21</f>
        <v>0.60375000000000001</v>
      </c>
      <c r="U21">
        <f>raw!I22</f>
        <v>1.8236111111111113</v>
      </c>
      <c r="V21">
        <f>raw!I23</f>
        <v>2.0666666666666669</v>
      </c>
      <c r="W21">
        <f>raw!I24</f>
        <v>1.2909722222222222</v>
      </c>
      <c r="X21">
        <f>raw!I25</f>
        <v>-8.1944444444444445E-2</v>
      </c>
      <c r="Y21">
        <f>raw!I26</f>
        <v>3.5547222222222223</v>
      </c>
      <c r="Z21">
        <f>raw!I27</f>
        <v>-0.97708333333333341</v>
      </c>
      <c r="AA21">
        <f>raw!I28</f>
        <v>-0.72013888888888888</v>
      </c>
      <c r="AB21">
        <f>raw!I29</f>
        <v>1.7680555555555555</v>
      </c>
      <c r="AC21">
        <f>raw!I30</f>
        <v>-0.49319444444444449</v>
      </c>
      <c r="AD21">
        <f>raw!I31</f>
        <v>0.48166666666666669</v>
      </c>
      <c r="AE21">
        <f>raw!I32</f>
        <v>4.25</v>
      </c>
      <c r="AF21">
        <f>raw!I33</f>
        <v>0.24972222222222223</v>
      </c>
      <c r="AG21">
        <f>raw!I34</f>
        <v>-0.3</v>
      </c>
      <c r="AH21">
        <f>raw!I35</f>
        <v>-0.3</v>
      </c>
      <c r="AI21">
        <f>raw!I36</f>
        <v>1.8044444444444447</v>
      </c>
      <c r="AJ21">
        <f>raw!I37</f>
        <v>-6.611111111111112E-2</v>
      </c>
      <c r="AK21">
        <f>raw!I38</f>
        <v>-0.54444444444444451</v>
      </c>
      <c r="AL21">
        <f>raw!I39</f>
        <v>-0.7583333333333333</v>
      </c>
      <c r="AM21">
        <f>raw!I40</f>
        <v>0.17152777777777778</v>
      </c>
      <c r="AN21">
        <f>raw!I41</f>
        <v>3.8499999999999996</v>
      </c>
      <c r="AO21">
        <f>raw!I42</f>
        <v>2.4327777777777779</v>
      </c>
      <c r="AP21">
        <f>raw!I43</f>
        <v>0.77236111111111105</v>
      </c>
      <c r="AQ21">
        <f>raw!I44</f>
        <v>1.4933333333333332</v>
      </c>
      <c r="AR21">
        <f>raw!I45</f>
        <v>0.98</v>
      </c>
      <c r="AS21">
        <f>raw!I46</f>
        <v>1.2183333333333333</v>
      </c>
      <c r="AT21">
        <f>raw!I47</f>
        <v>3.2583333333333337</v>
      </c>
      <c r="AU21">
        <f>raw!I48</f>
        <v>-0.5477777777777777</v>
      </c>
      <c r="AV21">
        <f>raw!I49</f>
        <v>-0.30333333333333334</v>
      </c>
      <c r="AW21">
        <f>raw!I50</f>
        <v>-0.13333333333333333</v>
      </c>
      <c r="AX21">
        <f>raw!I51</f>
        <v>0.18472222222222223</v>
      </c>
      <c r="AY21">
        <f>raw!I52</f>
        <v>1.1166666666666667</v>
      </c>
      <c r="AZ21">
        <f>raw!I53</f>
        <v>1.1569444444444443</v>
      </c>
      <c r="BA21">
        <f>raw!I54</f>
        <v>-5.8333333333333334E-2</v>
      </c>
      <c r="BB21">
        <f>raw!I55</f>
        <v>-0.53972222222222221</v>
      </c>
      <c r="BC21">
        <f>raw!I56</f>
        <v>0.25777777777777777</v>
      </c>
      <c r="BD21">
        <f>raw!I57</f>
        <v>0.10833333333333334</v>
      </c>
      <c r="BE21">
        <f>raw!I58</f>
        <v>1.4237500000000001</v>
      </c>
      <c r="BF21">
        <f>raw!I59</f>
        <v>2.6444444444444444</v>
      </c>
      <c r="BG21">
        <f>raw!I60</f>
        <v>0.81805555555555554</v>
      </c>
      <c r="BH21">
        <f>raw!I61</f>
        <v>-0.25777777777777777</v>
      </c>
      <c r="BI21">
        <f>raw!I62</f>
        <v>-0.25972222222222224</v>
      </c>
      <c r="BJ21">
        <f>raw!I63</f>
        <v>0.44083333333333335</v>
      </c>
      <c r="BK21">
        <f>raw!I64</f>
        <v>-0.45597222222222222</v>
      </c>
      <c r="BL21">
        <f>raw!I65</f>
        <v>1.8958333333333333</v>
      </c>
      <c r="BM21">
        <f>raw!I66</f>
        <v>-0.9916666666666667</v>
      </c>
      <c r="BN21">
        <f>raw!I67</f>
        <v>0.44625000000000004</v>
      </c>
      <c r="BO21">
        <f>raw!I68</f>
        <v>-0.28194444444444439</v>
      </c>
      <c r="BP21">
        <f>raw!I69</f>
        <v>0</v>
      </c>
      <c r="BQ21">
        <f>raw!I70</f>
        <v>2.0486111111111112</v>
      </c>
      <c r="BR21">
        <f>raw!I71</f>
        <v>-0.80694444444444435</v>
      </c>
      <c r="BS21">
        <f>raw!I72</f>
        <v>1.3888888888888888E-2</v>
      </c>
      <c r="BT21">
        <f>raw!I73</f>
        <v>2.6583333333333332</v>
      </c>
      <c r="BU21">
        <f>raw!I74</f>
        <v>2.1486111111111108</v>
      </c>
      <c r="BV21">
        <f>raw!I75</f>
        <v>-0.68888888888888888</v>
      </c>
      <c r="BW21">
        <f>raw!I76</f>
        <v>-0.51527777777777783</v>
      </c>
      <c r="BX21">
        <f>raw!I77</f>
        <v>-0.46277777777777779</v>
      </c>
      <c r="BY21">
        <f>raw!I78</f>
        <v>1.4488888888888889</v>
      </c>
      <c r="BZ21">
        <f>raw!I79</f>
        <v>-0.39750000000000002</v>
      </c>
      <c r="CA21">
        <f>raw!I80</f>
        <v>-0.19555555555555557</v>
      </c>
      <c r="CB21">
        <f>raw!I81</f>
        <v>1.5168055555555555</v>
      </c>
      <c r="CC21">
        <f>raw!I82</f>
        <v>-0.24972222222222223</v>
      </c>
      <c r="CD21">
        <f>raw!I83</f>
        <v>1.6041666666666667</v>
      </c>
      <c r="CE21">
        <f>raw!I84</f>
        <v>0.49777777777777782</v>
      </c>
      <c r="CF21">
        <f>raw!I85</f>
        <v>-0.26</v>
      </c>
      <c r="CG21">
        <f>raw!I86</f>
        <v>0.20472222222222222</v>
      </c>
      <c r="CH21">
        <f>raw!I87</f>
        <v>-6.5138888888888899E-2</v>
      </c>
      <c r="CI21">
        <f>raw!I88</f>
        <v>-0.93333333333333335</v>
      </c>
      <c r="CJ21">
        <f>raw!I89</f>
        <v>-0.255</v>
      </c>
      <c r="CK21">
        <f>raw!I90</f>
        <v>0.49583333333333335</v>
      </c>
      <c r="CL21">
        <f>raw!I91</f>
        <v>2.4826388888888888</v>
      </c>
      <c r="CM21">
        <f>raw!I92</f>
        <v>1.1375</v>
      </c>
      <c r="CN21">
        <f>raw!I93</f>
        <v>-0.69333333333333336</v>
      </c>
      <c r="CO21">
        <f>raw!I94</f>
        <v>0.72583333333333344</v>
      </c>
      <c r="CP21">
        <f>raw!I95</f>
        <v>-0.11166666666666665</v>
      </c>
      <c r="CQ21">
        <f>raw!I96</f>
        <v>-8.3333333333333329E-2</v>
      </c>
      <c r="CR21">
        <f>raw!I97</f>
        <v>4.1666666666666664E-2</v>
      </c>
      <c r="CS21">
        <f>raw!I98</f>
        <v>-0.74444444444444446</v>
      </c>
      <c r="CT21">
        <f>raw!I99</f>
        <v>-0.60833333333333328</v>
      </c>
      <c r="CU21">
        <f>raw!I100</f>
        <v>-1.6666666666666666E-2</v>
      </c>
      <c r="CV21">
        <f>raw!I101</f>
        <v>-0.6793055555555555</v>
      </c>
      <c r="CW21">
        <f>raw!I102</f>
        <v>1.2372222222222222</v>
      </c>
      <c r="CX21">
        <f>raw!I103</f>
        <v>0.58555555555555561</v>
      </c>
      <c r="CY21">
        <f>raw!I104</f>
        <v>-0.80555555555555558</v>
      </c>
      <c r="CZ21">
        <f>raw!I105</f>
        <v>0.65083333333333337</v>
      </c>
      <c r="DA21">
        <f>raw!I106</f>
        <v>1.4194444444444445</v>
      </c>
      <c r="DB21">
        <f>raw!I107</f>
        <v>-0.86194444444444451</v>
      </c>
      <c r="DC21">
        <f>raw!I108</f>
        <v>0.96333333333333337</v>
      </c>
      <c r="DD21">
        <f>raw!I109</f>
        <v>-0.52111111111111119</v>
      </c>
      <c r="DE21">
        <f>raw!I110</f>
        <v>0.25777777777777777</v>
      </c>
      <c r="DF21">
        <f>raw!I111</f>
        <v>1.8577777777777778</v>
      </c>
      <c r="DG21">
        <f>raw!I112</f>
        <v>-1.9444444444444445E-2</v>
      </c>
      <c r="DH21">
        <f>raw!I113</f>
        <v>0.17944444444444443</v>
      </c>
      <c r="DI21">
        <f>raw!I114</f>
        <v>0.79166666666666663</v>
      </c>
      <c r="DJ21">
        <f>raw!I115</f>
        <v>-0.71472222222222226</v>
      </c>
      <c r="DK21">
        <f>raw!I116</f>
        <v>-0.48333333333333328</v>
      </c>
      <c r="DL21">
        <f>raw!I117</f>
        <v>2.1155555555555559</v>
      </c>
      <c r="DM21">
        <f>raw!I118</f>
        <v>-1.6666666666666666E-2</v>
      </c>
      <c r="DN21">
        <f>raw!I119</f>
        <v>-0.14777777777777779</v>
      </c>
      <c r="DO21">
        <f>raw!I120</f>
        <v>0.125</v>
      </c>
      <c r="DP21">
        <f>raw!I121</f>
        <v>0.77777777777777779</v>
      </c>
      <c r="DQ21">
        <f>raw!I122</f>
        <v>0.87805555555555559</v>
      </c>
      <c r="DR21">
        <f>raw!I123</f>
        <v>-0.46277777777777779</v>
      </c>
      <c r="DS21">
        <f>raw!I124</f>
        <v>0.33</v>
      </c>
      <c r="DT21">
        <f>raw!I125</f>
        <v>-0.81777777777777783</v>
      </c>
      <c r="DU21">
        <f>raw!I126</f>
        <v>-0.85555555555555562</v>
      </c>
      <c r="DV21">
        <f>raw!I127</f>
        <v>-0.45333333333333337</v>
      </c>
      <c r="DW21">
        <f>raw!I128</f>
        <v>-0.72916666666666663</v>
      </c>
      <c r="DX21">
        <f>raw!I129</f>
        <v>-0.49319444444444449</v>
      </c>
      <c r="DY21">
        <f>raw!I130</f>
        <v>-0.17944444444444443</v>
      </c>
    </row>
    <row r="22" spans="1:129" x14ac:dyDescent="0.35">
      <c r="A22" t="str">
        <f>raw!J2</f>
        <v>TO</v>
      </c>
      <c r="B22">
        <f>raw!J3</f>
        <v>-2.72</v>
      </c>
      <c r="C22">
        <f>raw!J4</f>
        <v>-1.0472222222222221</v>
      </c>
      <c r="D22">
        <f>raw!J5</f>
        <v>-2.1083333333333334</v>
      </c>
      <c r="E22">
        <f>raw!J6</f>
        <v>-1.5540277777777778</v>
      </c>
      <c r="F22">
        <f>raw!J7</f>
        <v>-1.0083333333333333</v>
      </c>
      <c r="G22">
        <f>raw!J8</f>
        <v>-2.3833333333333333</v>
      </c>
      <c r="H22">
        <f>raw!J9</f>
        <v>-1.9444444444444444</v>
      </c>
      <c r="I22">
        <f>raw!J10</f>
        <v>-0.98333333333333328</v>
      </c>
      <c r="J22">
        <f>raw!J11</f>
        <v>-1.6583333333333334</v>
      </c>
      <c r="K22">
        <f>raw!J12</f>
        <v>-2.6349999999999998</v>
      </c>
      <c r="L22">
        <f>raw!J13</f>
        <v>-0.9916666666666667</v>
      </c>
      <c r="M22">
        <f>raw!J14</f>
        <v>-0.52157638888888891</v>
      </c>
      <c r="N22">
        <f>raw!J15</f>
        <v>-2.5180555555555553</v>
      </c>
      <c r="O22">
        <f>raw!J16</f>
        <v>-1.3912500000000001</v>
      </c>
      <c r="P22">
        <f>raw!J17</f>
        <v>-2.9219444444444442</v>
      </c>
      <c r="Q22">
        <f>raw!J18</f>
        <v>-6.8750000000000006E-2</v>
      </c>
      <c r="R22">
        <f>raw!J19</f>
        <v>-0.91555555555555557</v>
      </c>
      <c r="S22">
        <f>raw!J20</f>
        <v>-2.5012500000000002</v>
      </c>
      <c r="T22">
        <f>raw!J21</f>
        <v>0.20125000000000001</v>
      </c>
      <c r="U22">
        <f>raw!J22</f>
        <v>-1.4625000000000001</v>
      </c>
      <c r="V22">
        <f>raw!J23</f>
        <v>-0.57499999999999996</v>
      </c>
      <c r="W22">
        <f>raw!J24</f>
        <v>-0.35208333333333336</v>
      </c>
      <c r="X22">
        <f>raw!J25</f>
        <v>-2.2206944444444443</v>
      </c>
      <c r="Y22">
        <f>raw!J26</f>
        <v>-0.41875000000000001</v>
      </c>
      <c r="Z22">
        <f>raw!J27</f>
        <v>-0.81888888888888889</v>
      </c>
      <c r="AA22">
        <f>raw!J28</f>
        <v>-0.66083333333333327</v>
      </c>
      <c r="AB22">
        <f>raw!J29</f>
        <v>-0.40013888888888888</v>
      </c>
      <c r="AC22">
        <f>raw!J30</f>
        <v>-0.80027777777777775</v>
      </c>
      <c r="AD22">
        <f>raw!J31</f>
        <v>-0.95388888888888901</v>
      </c>
      <c r="AE22">
        <f>raw!J32</f>
        <v>0.56666666666666665</v>
      </c>
      <c r="AF22">
        <f>raw!J33</f>
        <v>-1.9202777777777778</v>
      </c>
      <c r="AG22">
        <f>raw!J34</f>
        <v>-1.65</v>
      </c>
      <c r="AH22">
        <f>raw!J35</f>
        <v>-1.35</v>
      </c>
      <c r="AI22">
        <f>raw!J36</f>
        <v>1.6111111111111111E-2</v>
      </c>
      <c r="AJ22">
        <f>raw!J37</f>
        <v>-2.0683333333333334</v>
      </c>
      <c r="AK22">
        <f>raw!J38</f>
        <v>-0.93333333333333335</v>
      </c>
      <c r="AL22">
        <f>raw!J39</f>
        <v>-1.6430555555555555</v>
      </c>
      <c r="AM22">
        <f>raw!J40</f>
        <v>-2.1124999999999998</v>
      </c>
      <c r="AN22">
        <f>raw!J41</f>
        <v>0.12638888888888888</v>
      </c>
      <c r="AO22">
        <f>raw!J42</f>
        <v>-0.31416666666666671</v>
      </c>
      <c r="AP22">
        <f>raw!J43</f>
        <v>-0.95847222222222228</v>
      </c>
      <c r="AQ22">
        <f>raw!J44</f>
        <v>-0.23111111111111113</v>
      </c>
      <c r="AR22">
        <f>raw!J45</f>
        <v>-0.14777777777777779</v>
      </c>
      <c r="AS22">
        <f>raw!J46</f>
        <v>0.43444444444444447</v>
      </c>
      <c r="AT22">
        <f>raw!J47</f>
        <v>0.97277777777777785</v>
      </c>
      <c r="AU22">
        <f>raw!J48</f>
        <v>-1.1427777777777779</v>
      </c>
      <c r="AV22">
        <f>raw!J49</f>
        <v>-2.4344444444444444</v>
      </c>
      <c r="AW22">
        <f>raw!J50</f>
        <v>-1.1466666666666667</v>
      </c>
      <c r="AX22">
        <f>raw!J51</f>
        <v>0.14583333333333334</v>
      </c>
      <c r="AY22">
        <f>raw!J52</f>
        <v>0.36666666666666664</v>
      </c>
      <c r="AZ22">
        <f>raw!J53</f>
        <v>-0.39861111111111108</v>
      </c>
      <c r="BA22">
        <f>raw!J54</f>
        <v>0.25</v>
      </c>
      <c r="BB22">
        <f>raw!J55</f>
        <v>-1.5168055555555555</v>
      </c>
      <c r="BC22">
        <f>raw!J56</f>
        <v>-1.4933333333333332</v>
      </c>
      <c r="BD22">
        <f>raw!J57</f>
        <v>-0.4513888888888889</v>
      </c>
      <c r="BE22">
        <f>raw!J58</f>
        <v>0.53041666666666665</v>
      </c>
      <c r="BF22">
        <f>raw!J59</f>
        <v>-2.4888888888888889</v>
      </c>
      <c r="BG22">
        <f>raw!J60</f>
        <v>0.23250000000000004</v>
      </c>
      <c r="BH22">
        <f>raw!J61</f>
        <v>-0.28999999999999998</v>
      </c>
      <c r="BI22">
        <f>raw!J62</f>
        <v>6.8750000000000006E-2</v>
      </c>
      <c r="BJ22">
        <f>raw!J63</f>
        <v>4.791666666666667E-2</v>
      </c>
      <c r="BK22">
        <f>raw!J64</f>
        <v>-0.72583333333333344</v>
      </c>
      <c r="BL22">
        <f>raw!J65</f>
        <v>0.69027777777777777</v>
      </c>
      <c r="BM22">
        <f>raw!J66</f>
        <v>-1.3319444444444446</v>
      </c>
      <c r="BN22">
        <f>raw!J67</f>
        <v>-1.3474999999999999</v>
      </c>
      <c r="BO22">
        <f>raw!J68</f>
        <v>-0.9916666666666667</v>
      </c>
      <c r="BP22">
        <f>raw!J69</f>
        <v>-1.8236111111111113</v>
      </c>
      <c r="BQ22">
        <f>raw!J70</f>
        <v>-9.0138888888888893E-2</v>
      </c>
      <c r="BR22">
        <f>raw!J71</f>
        <v>-0.7</v>
      </c>
      <c r="BS22">
        <f>raw!J72</f>
        <v>-0.25</v>
      </c>
      <c r="BT22">
        <f>raw!J73</f>
        <v>0.40833333333333333</v>
      </c>
      <c r="BU22">
        <f>raw!J74</f>
        <v>0.39861111111111108</v>
      </c>
      <c r="BV22">
        <f>raw!J75</f>
        <v>-0.84388888888888891</v>
      </c>
      <c r="BW22">
        <f>raw!J76</f>
        <v>0.72916666666666663</v>
      </c>
      <c r="BX22">
        <f>raw!J77</f>
        <v>-2.2949999999999999</v>
      </c>
      <c r="BY22">
        <f>raw!J78</f>
        <v>-8.8888888888888889E-3</v>
      </c>
      <c r="BZ22">
        <f>raw!J79</f>
        <v>-0.62250000000000005</v>
      </c>
      <c r="CA22">
        <f>raw!J80</f>
        <v>3.5555555555555556E-2</v>
      </c>
      <c r="CB22">
        <f>raw!J81</f>
        <v>-0.25124999999999997</v>
      </c>
      <c r="CC22">
        <f>raw!J82</f>
        <v>-0.93000000000000016</v>
      </c>
      <c r="CD22">
        <f>raw!J83</f>
        <v>0.72916666666666663</v>
      </c>
      <c r="CE22">
        <f>raw!J84</f>
        <v>8.8888888888888889E-3</v>
      </c>
      <c r="CF22">
        <f>raw!J85</f>
        <v>-0.32666666666666666</v>
      </c>
      <c r="CG22">
        <f>raw!J86</f>
        <v>-1.6936111111111112</v>
      </c>
      <c r="CH22">
        <f>raw!J87</f>
        <v>-0.38152777777777774</v>
      </c>
      <c r="CI22">
        <f>raw!J88</f>
        <v>-0.9866666666666668</v>
      </c>
      <c r="CJ22">
        <f>raw!J89</f>
        <v>0.13222222222222224</v>
      </c>
      <c r="CK22">
        <f>raw!J90</f>
        <v>0.14583333333333334</v>
      </c>
      <c r="CL22">
        <f>raw!J91</f>
        <v>0.24375000000000002</v>
      </c>
      <c r="CM22">
        <f>raw!J92</f>
        <v>0.50555555555555554</v>
      </c>
      <c r="CN22">
        <f>raw!J93</f>
        <v>0.32</v>
      </c>
      <c r="CO22">
        <f>raw!J94</f>
        <v>-1.0794444444444444</v>
      </c>
      <c r="CP22">
        <f>raw!J95</f>
        <v>-1.0422222222222224</v>
      </c>
      <c r="CQ22">
        <f>raw!J96</f>
        <v>0.34027777777777779</v>
      </c>
      <c r="CR22">
        <f>raw!J97</f>
        <v>-1.4083333333333332</v>
      </c>
      <c r="CS22">
        <f>raw!J98</f>
        <v>-0.36291666666666672</v>
      </c>
      <c r="CT22">
        <f>raw!J99</f>
        <v>-1.3833333333333333</v>
      </c>
      <c r="CU22">
        <f>raw!J100</f>
        <v>0.59166666666666656</v>
      </c>
      <c r="CV22">
        <f>raw!J101</f>
        <v>0.1302777777777778</v>
      </c>
      <c r="CW22">
        <f>raw!J102</f>
        <v>0.44388888888888883</v>
      </c>
      <c r="CX22">
        <f>raw!J103</f>
        <v>-0.46500000000000008</v>
      </c>
      <c r="CY22">
        <f>raw!J104</f>
        <v>-0.74111111111111105</v>
      </c>
      <c r="CZ22">
        <f>raw!J105</f>
        <v>-0.70583333333333331</v>
      </c>
      <c r="DA22">
        <f>raw!J106</f>
        <v>-0.23333333333333334</v>
      </c>
      <c r="DB22">
        <f>raw!J107</f>
        <v>0.37861111111111106</v>
      </c>
      <c r="DC22">
        <f>raw!J108</f>
        <v>0.16055555555555556</v>
      </c>
      <c r="DD22">
        <f>raw!J109</f>
        <v>0.60486111111111118</v>
      </c>
      <c r="DE22">
        <f>raw!J110</f>
        <v>0.24888888888888891</v>
      </c>
      <c r="DF22">
        <f>raw!J111</f>
        <v>0.90666666666666673</v>
      </c>
      <c r="DG22">
        <f>raw!J112</f>
        <v>0.37916666666666665</v>
      </c>
      <c r="DH22">
        <f>raw!J113</f>
        <v>-8.5000000000000006E-2</v>
      </c>
      <c r="DI22">
        <f>raw!J114</f>
        <v>0.21666666666666667</v>
      </c>
      <c r="DJ22">
        <f>raw!J115</f>
        <v>-7.7499999999999999E-2</v>
      </c>
      <c r="DK22">
        <f>raw!J116</f>
        <v>-3.3333333333333333E-2</v>
      </c>
      <c r="DL22">
        <f>raw!J117</f>
        <v>0.8027777777777777</v>
      </c>
      <c r="DM22">
        <f>raw!J118</f>
        <v>0.18333333333333332</v>
      </c>
      <c r="DN22">
        <f>raw!J119</f>
        <v>0.28000000000000003</v>
      </c>
      <c r="DO22">
        <f>raw!J120</f>
        <v>0.16666666666666666</v>
      </c>
      <c r="DP22">
        <f>raw!J121</f>
        <v>-0.41805555555555551</v>
      </c>
      <c r="DQ22">
        <f>raw!J122</f>
        <v>-9.6666666666666665E-2</v>
      </c>
      <c r="DR22">
        <f>raw!J123</f>
        <v>1.8888888888888889E-2</v>
      </c>
      <c r="DS22">
        <f>raw!J124</f>
        <v>0.85499999999999998</v>
      </c>
      <c r="DT22">
        <f>raw!J125</f>
        <v>0.26666666666666666</v>
      </c>
      <c r="DU22">
        <f>raw!J126</f>
        <v>-0.60277777777777775</v>
      </c>
      <c r="DV22">
        <f>raw!J127</f>
        <v>-1.0133333333333332</v>
      </c>
      <c r="DW22">
        <f>raw!J128</f>
        <v>-0.70972222222222225</v>
      </c>
      <c r="DX22">
        <f>raw!J129</f>
        <v>0.20472222222222222</v>
      </c>
      <c r="DY22">
        <f>raw!J130</f>
        <v>0.255</v>
      </c>
    </row>
  </sheetData>
  <conditionalFormatting sqref="A42:N24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2:N242 A23:A20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GS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GS1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4:GS18 A3:GS8 A1:GS1 A10:GS11">
    <cfRule type="colorScale" priority="5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GS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:GS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GS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202"/>
  <sheetViews>
    <sheetView tabSelected="1" workbookViewId="0">
      <selection activeCell="Y2" sqref="Y2"/>
    </sheetView>
    <sheetView workbookViewId="1"/>
  </sheetViews>
  <sheetFormatPr defaultRowHeight="14.5" x14ac:dyDescent="0.35"/>
  <sheetData>
    <row r="2" spans="1:33" x14ac:dyDescent="0.35">
      <c r="A2" t="str" cm="1">
        <f t="array" ref="A2:O130">_xlfn._xlws.SORT(raw!A2:O130, 15, -1,FALSE)</f>
        <v>PLAYER</v>
      </c>
      <c r="B2" t="str">
        <v>FG%</v>
      </c>
      <c r="C2" t="str">
        <v>FT%</v>
      </c>
      <c r="D2" t="str">
        <v>3PM</v>
      </c>
      <c r="E2" t="str">
        <v>PTS</v>
      </c>
      <c r="F2" t="str">
        <v>TREB</v>
      </c>
      <c r="G2" t="str">
        <v>AST</v>
      </c>
      <c r="H2" t="str">
        <v>STL</v>
      </c>
      <c r="I2" t="str">
        <v>BLK</v>
      </c>
      <c r="J2" t="str">
        <v>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30">_xlfn._xlws.SORT(raw!K2:K130, 1, -1,FALSE)</f>
        <v>PFT</v>
      </c>
      <c r="U2" t="str" cm="1">
        <f t="array" ref="U2:U130">_xlfn._xlws.SORT(raw!L2:L130, 1, -1,FALSE)</f>
        <v>PTO</v>
      </c>
      <c r="V2" t="str" cm="1">
        <f t="array" ref="V2:V130">_xlfn._xlws.SORT(raw!M2:M130, 1, -1,FALSE)</f>
        <v>PAst</v>
      </c>
      <c r="W2" t="str" cm="1">
        <f t="array" ref="W2:W130">_xlfn._xlws.SORT(raw!N2:N130, 1, -1,FALSE)</f>
        <v>Normal</v>
      </c>
      <c r="X2" t="str" cm="1">
        <f t="array" ref="X2:X130">_xlfn._xlws.SORT(raw!O2:O130, 1, -1,FALSE)</f>
        <v>Punt</v>
      </c>
      <c r="Y2" t="str" cm="1">
        <f t="array" ref="Y2:Y202">_xlfn._xlws.SORT(raw!N2:N202, 1, -1,FALSE)</f>
        <v>Normal</v>
      </c>
      <c r="Z2" t="str" cm="1">
        <f t="array" ref="Z2:Z202">_xlfn._xlws.SORT(raw!M2:M202, 1, -1,FALSE)</f>
        <v>PAst</v>
      </c>
      <c r="AA2" t="str" cm="1">
        <f t="array" ref="AA2:AA202">_xlfn._xlws.SORT(raw!K2:K202, 1, -1,FALSE)</f>
        <v>PFT</v>
      </c>
      <c r="AB2" t="str" cm="1">
        <f t="array" ref="AB2:AB202">_xlfn._xlws.SORT(raw!L2:L202, 1, -1,FALSE)</f>
        <v>PTO</v>
      </c>
      <c r="AC2" t="s">
        <v>2194</v>
      </c>
      <c r="AD2" t="s">
        <v>1188</v>
      </c>
      <c r="AE2" t="s">
        <v>2195</v>
      </c>
      <c r="AF2" t="s">
        <v>2196</v>
      </c>
      <c r="AG2" t="s">
        <v>2197</v>
      </c>
    </row>
    <row r="3" spans="1:33" x14ac:dyDescent="0.35">
      <c r="A3" t="str">
        <v>Anthony Davis</v>
      </c>
      <c r="B3">
        <v>1.7062499999999998</v>
      </c>
      <c r="C3">
        <v>2.6361111111111111</v>
      </c>
      <c r="D3">
        <v>-0.2076388888888889</v>
      </c>
      <c r="E3">
        <v>1.9229166666666666</v>
      </c>
      <c r="F3">
        <v>1.7152777777777777</v>
      </c>
      <c r="G3">
        <v>0.37916666666666665</v>
      </c>
      <c r="H3">
        <v>1.3722222222222222</v>
      </c>
      <c r="I3">
        <v>3.9541666666666666</v>
      </c>
      <c r="J3">
        <v>-1.0472222222222221</v>
      </c>
      <c r="K3">
        <v>9.7951388888888857</v>
      </c>
      <c r="L3">
        <v>13.478472222222223</v>
      </c>
      <c r="M3">
        <v>12.052083333333332</v>
      </c>
      <c r="N3">
        <v>12.43125</v>
      </c>
      <c r="O3">
        <v>12.43125</v>
      </c>
      <c r="T3">
        <v>10.7525</v>
      </c>
      <c r="U3">
        <v>13.478472222222223</v>
      </c>
      <c r="V3">
        <v>12.052083333333332</v>
      </c>
      <c r="W3">
        <v>12.43125</v>
      </c>
      <c r="X3">
        <v>12.43125</v>
      </c>
      <c r="Y3">
        <v>12.43125</v>
      </c>
      <c r="Z3">
        <v>12.052083333333332</v>
      </c>
      <c r="AA3">
        <v>10.7525</v>
      </c>
      <c r="AB3">
        <v>13.478472222222223</v>
      </c>
      <c r="AC3">
        <f t="shared" ref="AC3:AC34" si="0">X3 - X$103</f>
        <v>11.752916666666668</v>
      </c>
      <c r="AD3">
        <f t="shared" ref="AD3:AD34" si="1">Y3 - Y$103</f>
        <v>11.752916666666668</v>
      </c>
      <c r="AE3">
        <f t="shared" ref="AE3:AE34" si="2">Z3 - Z$103</f>
        <v>11.484444444444444</v>
      </c>
      <c r="AF3">
        <f t="shared" ref="AF3:AF34" si="3">AA3 - AA$103</f>
        <v>10.202499999999999</v>
      </c>
      <c r="AG3">
        <f t="shared" ref="AG3:AG34" si="4">AB3 - AB$103</f>
        <v>12.749305555555557</v>
      </c>
    </row>
    <row r="4" spans="1:33" x14ac:dyDescent="0.35">
      <c r="A4" t="str">
        <v>James Harden</v>
      </c>
      <c r="B4">
        <v>-0.69511111111111112</v>
      </c>
      <c r="C4">
        <v>3.8457777777777773</v>
      </c>
      <c r="D4">
        <v>2.6066666666666669</v>
      </c>
      <c r="E4">
        <v>2.4857777777777779</v>
      </c>
      <c r="F4">
        <v>0.58177777777777773</v>
      </c>
      <c r="G4">
        <v>2.342222222222222</v>
      </c>
      <c r="H4">
        <v>1.496</v>
      </c>
      <c r="I4">
        <v>0.51377777777777789</v>
      </c>
      <c r="J4">
        <v>-2.72</v>
      </c>
      <c r="K4">
        <v>6.6111111111111098</v>
      </c>
      <c r="L4">
        <v>13.17688888888889</v>
      </c>
      <c r="M4">
        <v>8.1146666666666665</v>
      </c>
      <c r="N4">
        <v>10.456888888888889</v>
      </c>
      <c r="O4">
        <v>10.456888888888889</v>
      </c>
      <c r="T4">
        <v>9.7951388888888857</v>
      </c>
      <c r="U4">
        <v>13.17688888888889</v>
      </c>
      <c r="V4">
        <v>9.4300000000000015</v>
      </c>
      <c r="W4">
        <v>10.456888888888889</v>
      </c>
      <c r="X4">
        <v>10.456888888888889</v>
      </c>
      <c r="Y4">
        <v>10.456888888888889</v>
      </c>
      <c r="Z4">
        <v>9.4300000000000015</v>
      </c>
      <c r="AA4">
        <v>9.7951388888888857</v>
      </c>
      <c r="AB4">
        <v>13.17688888888889</v>
      </c>
      <c r="AC4">
        <f t="shared" si="0"/>
        <v>9.7785555555555561</v>
      </c>
      <c r="AD4">
        <f t="shared" si="1"/>
        <v>9.7785555555555561</v>
      </c>
      <c r="AE4">
        <f t="shared" si="2"/>
        <v>8.8623611111111131</v>
      </c>
      <c r="AF4">
        <f t="shared" si="3"/>
        <v>9.245138888888885</v>
      </c>
      <c r="AG4">
        <f t="shared" si="4"/>
        <v>12.447722222222223</v>
      </c>
    </row>
    <row r="5" spans="1:33" x14ac:dyDescent="0.35">
      <c r="A5" t="str">
        <v>Karl-Anthony Towns</v>
      </c>
      <c r="B5">
        <v>1.6675</v>
      </c>
      <c r="C5">
        <v>0.89124999999999999</v>
      </c>
      <c r="D5">
        <v>1.9070833333333335</v>
      </c>
      <c r="E5">
        <v>1.81125</v>
      </c>
      <c r="F5">
        <v>2.4820833333333332</v>
      </c>
      <c r="G5">
        <v>0.66125</v>
      </c>
      <c r="H5">
        <v>0.46958333333333335</v>
      </c>
      <c r="I5">
        <v>2.3095833333333338</v>
      </c>
      <c r="J5">
        <v>-2.1083333333333334</v>
      </c>
      <c r="K5">
        <v>9.2000000000000011</v>
      </c>
      <c r="L5">
        <v>12.199583333333335</v>
      </c>
      <c r="M5">
        <v>9.4300000000000015</v>
      </c>
      <c r="N5">
        <v>10.091250000000002</v>
      </c>
      <c r="O5">
        <v>10.091250000000002</v>
      </c>
      <c r="T5">
        <v>9.2000000000000011</v>
      </c>
      <c r="U5">
        <v>12.199583333333335</v>
      </c>
      <c r="V5">
        <v>8.1146666666666665</v>
      </c>
      <c r="W5">
        <v>10.091250000000002</v>
      </c>
      <c r="X5">
        <v>10.091250000000002</v>
      </c>
      <c r="Y5">
        <v>10.091250000000002</v>
      </c>
      <c r="Z5">
        <v>8.1146666666666665</v>
      </c>
      <c r="AA5">
        <v>9.2000000000000011</v>
      </c>
      <c r="AB5">
        <v>12.199583333333335</v>
      </c>
      <c r="AC5">
        <f t="shared" si="0"/>
        <v>9.4129166666666695</v>
      </c>
      <c r="AD5">
        <f t="shared" si="1"/>
        <v>9.4129166666666695</v>
      </c>
      <c r="AE5">
        <f t="shared" si="2"/>
        <v>7.5470277777777781</v>
      </c>
      <c r="AF5">
        <f t="shared" si="3"/>
        <v>8.65</v>
      </c>
      <c r="AG5">
        <f t="shared" si="4"/>
        <v>11.470416666666669</v>
      </c>
    </row>
    <row r="6" spans="1:33" x14ac:dyDescent="0.35">
      <c r="A6" t="str">
        <v>Damian Lillard</v>
      </c>
      <c r="B6">
        <v>-0.12097222222222223</v>
      </c>
      <c r="C6">
        <v>4.0106944444444439</v>
      </c>
      <c r="D6">
        <v>2.6148611111111113</v>
      </c>
      <c r="E6">
        <v>2.2798611111111113</v>
      </c>
      <c r="F6">
        <v>-0.2326388888888889</v>
      </c>
      <c r="G6">
        <v>2.7079166666666667</v>
      </c>
      <c r="H6">
        <v>0.50249999999999995</v>
      </c>
      <c r="I6">
        <v>-0.61416666666666664</v>
      </c>
      <c r="J6">
        <v>-1.5540277777777778</v>
      </c>
      <c r="K6">
        <v>5.5833333333333339</v>
      </c>
      <c r="L6">
        <v>11.148055555555556</v>
      </c>
      <c r="M6">
        <v>6.8861111111111111</v>
      </c>
      <c r="N6">
        <v>9.5940277777777787</v>
      </c>
      <c r="O6">
        <v>9.5940277777777787</v>
      </c>
      <c r="T6">
        <v>8.7844444444444427</v>
      </c>
      <c r="U6">
        <v>11.148055555555556</v>
      </c>
      <c r="V6">
        <v>7.2666666666666666</v>
      </c>
      <c r="W6">
        <v>9.5940277777777787</v>
      </c>
      <c r="X6">
        <v>9.5940277777777787</v>
      </c>
      <c r="Y6">
        <v>9.5940277777777787</v>
      </c>
      <c r="Z6">
        <v>7.2666666666666666</v>
      </c>
      <c r="AA6">
        <v>8.7844444444444427</v>
      </c>
      <c r="AB6">
        <v>11.148055555555556</v>
      </c>
      <c r="AC6">
        <f t="shared" si="0"/>
        <v>8.9156944444444459</v>
      </c>
      <c r="AD6">
        <f t="shared" si="1"/>
        <v>8.9156944444444459</v>
      </c>
      <c r="AE6">
        <f t="shared" si="2"/>
        <v>6.6990277777777774</v>
      </c>
      <c r="AF6">
        <f t="shared" si="3"/>
        <v>8.234444444444442</v>
      </c>
      <c r="AG6">
        <f t="shared" si="4"/>
        <v>10.41888888888889</v>
      </c>
    </row>
    <row r="7" spans="1:33" x14ac:dyDescent="0.35">
      <c r="A7" t="str">
        <v>Stephen Curry</v>
      </c>
      <c r="B7">
        <v>0</v>
      </c>
      <c r="C7">
        <v>3.8277777777777779</v>
      </c>
      <c r="D7">
        <v>2.6361111111111111</v>
      </c>
      <c r="E7">
        <v>1.8687499999999997</v>
      </c>
      <c r="F7">
        <v>0.24375000000000002</v>
      </c>
      <c r="G7">
        <v>1.9861111111111112</v>
      </c>
      <c r="H7">
        <v>0.61388888888888893</v>
      </c>
      <c r="I7">
        <v>-0.13541666666666666</v>
      </c>
      <c r="J7">
        <v>-2.3833333333333333</v>
      </c>
      <c r="K7">
        <v>4.8298611111111107</v>
      </c>
      <c r="L7">
        <v>11.040972222222223</v>
      </c>
      <c r="M7">
        <v>6.6715277777777784</v>
      </c>
      <c r="N7">
        <v>8.65763888888889</v>
      </c>
      <c r="O7">
        <v>8.65763888888889</v>
      </c>
      <c r="T7">
        <v>7.3597222222222225</v>
      </c>
      <c r="U7">
        <v>11.040972222222223</v>
      </c>
      <c r="V7">
        <v>6.8861111111111111</v>
      </c>
      <c r="W7">
        <v>8.65763888888889</v>
      </c>
      <c r="X7">
        <v>8.65763888888889</v>
      </c>
      <c r="Y7">
        <v>8.65763888888889</v>
      </c>
      <c r="Z7">
        <v>6.8861111111111111</v>
      </c>
      <c r="AA7">
        <v>7.3597222222222225</v>
      </c>
      <c r="AB7">
        <v>11.040972222222223</v>
      </c>
      <c r="AC7">
        <f t="shared" si="0"/>
        <v>7.9793055555555572</v>
      </c>
      <c r="AD7">
        <f t="shared" si="1"/>
        <v>7.9793055555555572</v>
      </c>
      <c r="AE7">
        <f t="shared" si="2"/>
        <v>6.3184722222222227</v>
      </c>
      <c r="AF7">
        <f t="shared" si="3"/>
        <v>6.8097222222222227</v>
      </c>
      <c r="AG7">
        <f t="shared" si="4"/>
        <v>10.311805555555557</v>
      </c>
    </row>
    <row r="8" spans="1:33" x14ac:dyDescent="0.35">
      <c r="A8" t="str">
        <v>Kawhi Leonard</v>
      </c>
      <c r="B8">
        <v>0.6166666666666667</v>
      </c>
      <c r="C8">
        <v>2.5583333333333331</v>
      </c>
      <c r="D8">
        <v>0.6333333333333333</v>
      </c>
      <c r="E8">
        <v>1.8166666666666669</v>
      </c>
      <c r="F8">
        <v>0.73333333333333328</v>
      </c>
      <c r="G8">
        <v>1.0916666666666668</v>
      </c>
      <c r="H8">
        <v>1.7916666666666667</v>
      </c>
      <c r="I8">
        <v>0.125</v>
      </c>
      <c r="J8">
        <v>-1.0083333333333333</v>
      </c>
      <c r="K8">
        <v>5.8000000000000007</v>
      </c>
      <c r="L8">
        <v>9.3666666666666671</v>
      </c>
      <c r="M8">
        <v>7.2666666666666666</v>
      </c>
      <c r="N8">
        <v>8.3583333333333343</v>
      </c>
      <c r="O8">
        <v>8.3583333333333343</v>
      </c>
      <c r="T8">
        <v>6.9416666666666664</v>
      </c>
      <c r="U8">
        <v>10.198611111111111</v>
      </c>
      <c r="V8">
        <v>6.6715277777777784</v>
      </c>
      <c r="W8">
        <v>8.3583333333333343</v>
      </c>
      <c r="X8">
        <v>8.3583333333333343</v>
      </c>
      <c r="Y8">
        <v>8.3583333333333343</v>
      </c>
      <c r="Z8">
        <v>6.6715277777777784</v>
      </c>
      <c r="AA8">
        <v>6.9416666666666664</v>
      </c>
      <c r="AB8">
        <v>10.198611111111111</v>
      </c>
      <c r="AC8">
        <f t="shared" si="0"/>
        <v>7.6800000000000015</v>
      </c>
      <c r="AD8">
        <f t="shared" si="1"/>
        <v>7.6800000000000015</v>
      </c>
      <c r="AE8">
        <f t="shared" si="2"/>
        <v>6.1038888888888891</v>
      </c>
      <c r="AF8">
        <f t="shared" si="3"/>
        <v>6.3916666666666666</v>
      </c>
      <c r="AG8">
        <f t="shared" si="4"/>
        <v>9.469444444444445</v>
      </c>
    </row>
    <row r="9" spans="1:33" x14ac:dyDescent="0.35">
      <c r="A9" t="str">
        <v>Nikola Jokic</v>
      </c>
      <c r="B9">
        <v>2.1875</v>
      </c>
      <c r="C9">
        <v>0.89444444444444449</v>
      </c>
      <c r="D9">
        <v>-0.31111111111111112</v>
      </c>
      <c r="E9">
        <v>1.1472222222222221</v>
      </c>
      <c r="F9">
        <v>2.2166666666666668</v>
      </c>
      <c r="G9">
        <v>2.6152777777777776</v>
      </c>
      <c r="H9">
        <v>0.97222222222222221</v>
      </c>
      <c r="I9">
        <v>0.47638888888888886</v>
      </c>
      <c r="J9">
        <v>-1.9444444444444444</v>
      </c>
      <c r="K9">
        <v>7.3597222222222225</v>
      </c>
      <c r="L9">
        <v>10.198611111111111</v>
      </c>
      <c r="M9">
        <v>5.6388888888888884</v>
      </c>
      <c r="N9">
        <v>8.2541666666666664</v>
      </c>
      <c r="O9">
        <v>8.2541666666666664</v>
      </c>
      <c r="T9">
        <v>6.6111111111111098</v>
      </c>
      <c r="U9">
        <v>9.6805555555555554</v>
      </c>
      <c r="V9">
        <v>6.5860069444444438</v>
      </c>
      <c r="W9">
        <v>8.2541666666666664</v>
      </c>
      <c r="X9">
        <v>8.2541666666666664</v>
      </c>
      <c r="Y9">
        <v>8.2541666666666664</v>
      </c>
      <c r="Z9">
        <v>6.5860069444444438</v>
      </c>
      <c r="AA9">
        <v>6.6111111111111098</v>
      </c>
      <c r="AB9">
        <v>9.6805555555555554</v>
      </c>
      <c r="AC9">
        <f t="shared" si="0"/>
        <v>7.5758333333333336</v>
      </c>
      <c r="AD9">
        <f t="shared" si="1"/>
        <v>7.5758333333333336</v>
      </c>
      <c r="AE9">
        <f t="shared" si="2"/>
        <v>6.0183680555555554</v>
      </c>
      <c r="AF9">
        <f t="shared" si="3"/>
        <v>6.06111111111111</v>
      </c>
      <c r="AG9">
        <f t="shared" si="4"/>
        <v>8.9513888888888893</v>
      </c>
    </row>
    <row r="10" spans="1:33" x14ac:dyDescent="0.35">
      <c r="A10" t="str">
        <v>Jayson Tatum</v>
      </c>
      <c r="B10">
        <v>-0.20416666666666666</v>
      </c>
      <c r="C10">
        <v>0.86527777777777781</v>
      </c>
      <c r="D10">
        <v>1.7694444444444446</v>
      </c>
      <c r="E10">
        <v>1.8083333333333336</v>
      </c>
      <c r="F10">
        <v>0.93333333333333335</v>
      </c>
      <c r="G10">
        <v>0.95277777777777772</v>
      </c>
      <c r="H10">
        <v>1.2152777777777777</v>
      </c>
      <c r="I10">
        <v>0.7583333333333333</v>
      </c>
      <c r="J10">
        <v>-0.9916666666666667</v>
      </c>
      <c r="K10">
        <v>6.2416666666666663</v>
      </c>
      <c r="L10">
        <v>8.0986111111111114</v>
      </c>
      <c r="M10">
        <v>6.1541666666666668</v>
      </c>
      <c r="N10">
        <v>7.1069444444444443</v>
      </c>
      <c r="O10">
        <v>7.1069444444444443</v>
      </c>
      <c r="T10">
        <v>6.5361111111111114</v>
      </c>
      <c r="U10">
        <v>9.4888888888888872</v>
      </c>
      <c r="V10">
        <v>6.1541666666666668</v>
      </c>
      <c r="W10">
        <v>7.1069444444444443</v>
      </c>
      <c r="X10">
        <v>7.1069444444444443</v>
      </c>
      <c r="Y10">
        <v>7.1069444444444443</v>
      </c>
      <c r="Z10">
        <v>6.1541666666666668</v>
      </c>
      <c r="AA10">
        <v>6.5361111111111114</v>
      </c>
      <c r="AB10">
        <v>9.4888888888888872</v>
      </c>
      <c r="AC10">
        <f t="shared" si="0"/>
        <v>6.4286111111111115</v>
      </c>
      <c r="AD10">
        <f t="shared" si="1"/>
        <v>6.4286111111111115</v>
      </c>
      <c r="AE10">
        <f t="shared" si="2"/>
        <v>5.5865277777777784</v>
      </c>
      <c r="AF10">
        <f t="shared" si="3"/>
        <v>5.9861111111111116</v>
      </c>
      <c r="AG10">
        <f t="shared" si="4"/>
        <v>8.7597222222222211</v>
      </c>
    </row>
    <row r="11" spans="1:33" x14ac:dyDescent="0.35">
      <c r="A11" t="str">
        <v>Trae Young</v>
      </c>
      <c r="B11">
        <v>-0.63277777777777777</v>
      </c>
      <c r="C11">
        <v>3.6455555555555557</v>
      </c>
      <c r="D11">
        <v>2.0872222222222221</v>
      </c>
      <c r="E11">
        <v>2.04</v>
      </c>
      <c r="F11">
        <v>-0.49111111111111111</v>
      </c>
      <c r="G11">
        <v>3.7683333333333331</v>
      </c>
      <c r="H11">
        <v>0.255</v>
      </c>
      <c r="I11">
        <v>-0.9916666666666667</v>
      </c>
      <c r="J11">
        <v>-2.6349999999999998</v>
      </c>
      <c r="K11">
        <v>3.4</v>
      </c>
      <c r="L11">
        <v>9.6805555555555554</v>
      </c>
      <c r="M11">
        <v>3.2772222222222216</v>
      </c>
      <c r="N11">
        <v>7.0455555555555556</v>
      </c>
      <c r="O11">
        <v>7.0455555555555556</v>
      </c>
      <c r="T11">
        <v>6.5361111111111114</v>
      </c>
      <c r="U11">
        <v>9.3666666666666671</v>
      </c>
      <c r="V11">
        <v>6.0249999999999986</v>
      </c>
      <c r="W11">
        <v>7.0455555555555556</v>
      </c>
      <c r="X11">
        <v>7.0455555555555556</v>
      </c>
      <c r="Y11">
        <v>7.0455555555555556</v>
      </c>
      <c r="Z11">
        <v>6.0249999999999986</v>
      </c>
      <c r="AA11">
        <v>6.5361111111111114</v>
      </c>
      <c r="AB11">
        <v>9.3666666666666671</v>
      </c>
      <c r="AC11">
        <f t="shared" si="0"/>
        <v>6.3672222222222228</v>
      </c>
      <c r="AD11">
        <f t="shared" si="1"/>
        <v>6.3672222222222228</v>
      </c>
      <c r="AE11">
        <f t="shared" si="2"/>
        <v>5.4573611111111102</v>
      </c>
      <c r="AF11">
        <f t="shared" si="3"/>
        <v>5.9861111111111116</v>
      </c>
      <c r="AG11">
        <f t="shared" si="4"/>
        <v>8.6375000000000011</v>
      </c>
    </row>
    <row r="12" spans="1:33" x14ac:dyDescent="0.35">
      <c r="A12" t="str">
        <v>Devin Booker</v>
      </c>
      <c r="B12">
        <v>0.69027777777777777</v>
      </c>
      <c r="C12">
        <v>4.6083333333333334</v>
      </c>
      <c r="D12">
        <v>0.7583333333333333</v>
      </c>
      <c r="E12">
        <v>2.0805555555555557</v>
      </c>
      <c r="F12">
        <v>-0.20416666666666666</v>
      </c>
      <c r="G12">
        <v>2.1680555555555556</v>
      </c>
      <c r="H12">
        <v>-6.8055555555555564E-2</v>
      </c>
      <c r="I12">
        <v>-0.54444444444444451</v>
      </c>
      <c r="J12">
        <v>-2.5180555555555553</v>
      </c>
      <c r="K12">
        <v>2.3625000000000007</v>
      </c>
      <c r="L12">
        <v>9.4888888888888872</v>
      </c>
      <c r="M12">
        <v>4.8027777777777771</v>
      </c>
      <c r="N12">
        <v>6.9708333333333314</v>
      </c>
      <c r="O12">
        <v>6.9708333333333314</v>
      </c>
      <c r="T12">
        <v>6.4799236111111105</v>
      </c>
      <c r="U12">
        <v>9.2404166666666665</v>
      </c>
      <c r="V12">
        <v>5.648472222222221</v>
      </c>
      <c r="W12">
        <v>6.9708333333333314</v>
      </c>
      <c r="X12">
        <v>6.9708333333333314</v>
      </c>
      <c r="Y12">
        <v>6.9708333333333314</v>
      </c>
      <c r="Z12">
        <v>5.648472222222221</v>
      </c>
      <c r="AA12">
        <v>6.4799236111111105</v>
      </c>
      <c r="AB12">
        <v>9.2404166666666665</v>
      </c>
      <c r="AC12">
        <f t="shared" si="0"/>
        <v>6.2924999999999986</v>
      </c>
      <c r="AD12">
        <f t="shared" si="1"/>
        <v>6.2924999999999986</v>
      </c>
      <c r="AE12">
        <f t="shared" si="2"/>
        <v>5.0808333333333326</v>
      </c>
      <c r="AF12">
        <f t="shared" si="3"/>
        <v>5.9299236111111107</v>
      </c>
      <c r="AG12">
        <f t="shared" si="4"/>
        <v>8.5112500000000004</v>
      </c>
    </row>
    <row r="13" spans="1:33" x14ac:dyDescent="0.35">
      <c r="A13" t="str">
        <v>Kyrie Irving</v>
      </c>
      <c r="B13">
        <v>0.7583333333333333</v>
      </c>
      <c r="C13">
        <v>2.4250000000000003</v>
      </c>
      <c r="D13">
        <v>0.90000000000000013</v>
      </c>
      <c r="E13">
        <v>1.5083333333333335</v>
      </c>
      <c r="F13">
        <v>-0.20833333333333334</v>
      </c>
      <c r="G13">
        <v>1.6666666666666667</v>
      </c>
      <c r="H13">
        <v>0.85833333333333339</v>
      </c>
      <c r="I13">
        <v>-0.125</v>
      </c>
      <c r="J13">
        <v>-0.98333333333333328</v>
      </c>
      <c r="K13">
        <v>4.375</v>
      </c>
      <c r="L13">
        <v>7.783333333333335</v>
      </c>
      <c r="M13">
        <v>5.1333333333333346</v>
      </c>
      <c r="N13">
        <v>6.8000000000000016</v>
      </c>
      <c r="O13">
        <v>6.8000000000000016</v>
      </c>
      <c r="T13">
        <v>6.4394444444444447</v>
      </c>
      <c r="U13">
        <v>8.644166666666667</v>
      </c>
      <c r="V13">
        <v>5.6388888888888884</v>
      </c>
      <c r="W13">
        <v>6.8000000000000016</v>
      </c>
      <c r="X13">
        <v>6.8000000000000016</v>
      </c>
      <c r="Y13">
        <v>6.8000000000000016</v>
      </c>
      <c r="Z13">
        <v>5.6388888888888884</v>
      </c>
      <c r="AA13">
        <v>6.4394444444444447</v>
      </c>
      <c r="AB13">
        <v>8.644166666666667</v>
      </c>
      <c r="AC13">
        <f t="shared" si="0"/>
        <v>6.1216666666666679</v>
      </c>
      <c r="AD13">
        <f t="shared" si="1"/>
        <v>6.1216666666666679</v>
      </c>
      <c r="AE13">
        <f t="shared" si="2"/>
        <v>5.0712499999999991</v>
      </c>
      <c r="AF13">
        <f t="shared" si="3"/>
        <v>5.8894444444444449</v>
      </c>
      <c r="AG13">
        <f t="shared" si="4"/>
        <v>7.9150000000000009</v>
      </c>
    </row>
    <row r="14" spans="1:33" x14ac:dyDescent="0.35">
      <c r="A14" t="str">
        <v>Deandre Ayton</v>
      </c>
      <c r="B14">
        <v>3.0675763888888889</v>
      </c>
      <c r="C14">
        <v>-0.15028472222222222</v>
      </c>
      <c r="D14">
        <v>-1.3348819444444444</v>
      </c>
      <c r="E14">
        <v>0.83982638888888894</v>
      </c>
      <c r="F14">
        <v>2.501798611111111</v>
      </c>
      <c r="G14">
        <v>-0.25636805555555553</v>
      </c>
      <c r="H14">
        <v>-0.17680555555555555</v>
      </c>
      <c r="I14">
        <v>2.3603541666666663</v>
      </c>
      <c r="J14">
        <v>-0.52157638888888891</v>
      </c>
      <c r="K14">
        <v>6.4799236111111105</v>
      </c>
      <c r="L14">
        <v>6.8512152777777775</v>
      </c>
      <c r="M14">
        <v>6.5860069444444438</v>
      </c>
      <c r="N14">
        <v>6.3296388888888888</v>
      </c>
      <c r="O14">
        <v>6.3296388888888888</v>
      </c>
      <c r="T14">
        <v>6.2416666666666663</v>
      </c>
      <c r="U14">
        <v>8.0986111111111114</v>
      </c>
      <c r="V14">
        <v>5.6062500000000002</v>
      </c>
      <c r="W14">
        <v>6.3296388888888888</v>
      </c>
      <c r="X14">
        <v>6.3296388888888888</v>
      </c>
      <c r="Y14">
        <v>6.3296388888888888</v>
      </c>
      <c r="Z14">
        <v>5.6062500000000002</v>
      </c>
      <c r="AA14">
        <v>6.2416666666666663</v>
      </c>
      <c r="AB14">
        <v>8.0986111111111114</v>
      </c>
      <c r="AC14">
        <f t="shared" si="0"/>
        <v>5.651305555555556</v>
      </c>
      <c r="AD14">
        <f t="shared" si="1"/>
        <v>5.651305555555556</v>
      </c>
      <c r="AE14">
        <f t="shared" si="2"/>
        <v>5.0386111111111109</v>
      </c>
      <c r="AF14">
        <f t="shared" si="3"/>
        <v>5.6916666666666664</v>
      </c>
      <c r="AG14">
        <f t="shared" si="4"/>
        <v>7.3694444444444454</v>
      </c>
    </row>
    <row r="15" spans="1:33" x14ac:dyDescent="0.35">
      <c r="A15" t="str">
        <v>Luka Doncic</v>
      </c>
      <c r="B15">
        <v>0.28847222222222224</v>
      </c>
      <c r="C15">
        <v>-0.12097222222222223</v>
      </c>
      <c r="D15">
        <v>1.4888888888888889</v>
      </c>
      <c r="E15">
        <v>2.3822222222222225</v>
      </c>
      <c r="F15">
        <v>1.8145833333333334</v>
      </c>
      <c r="G15">
        <v>3.4244444444444446</v>
      </c>
      <c r="H15">
        <v>0.45597222222222222</v>
      </c>
      <c r="I15">
        <v>-0.49319444444444449</v>
      </c>
      <c r="J15">
        <v>-2.9219444444444442</v>
      </c>
      <c r="K15">
        <v>6.4394444444444447</v>
      </c>
      <c r="L15">
        <v>9.2404166666666665</v>
      </c>
      <c r="M15">
        <v>2.8940277777777776</v>
      </c>
      <c r="N15">
        <v>6.3184722222222227</v>
      </c>
      <c r="O15">
        <v>6.3184722222222227</v>
      </c>
      <c r="T15">
        <v>6.2359722222222214</v>
      </c>
      <c r="U15">
        <v>7.9749999999999988</v>
      </c>
      <c r="V15">
        <v>5.5679166666666662</v>
      </c>
      <c r="W15">
        <v>6.3184722222222227</v>
      </c>
      <c r="X15">
        <v>6.3184722222222227</v>
      </c>
      <c r="Y15">
        <v>6.3184722222222227</v>
      </c>
      <c r="Z15">
        <v>5.5679166666666662</v>
      </c>
      <c r="AA15">
        <v>6.2359722222222214</v>
      </c>
      <c r="AB15">
        <v>7.9749999999999988</v>
      </c>
      <c r="AC15">
        <f t="shared" si="0"/>
        <v>5.6401388888888899</v>
      </c>
      <c r="AD15">
        <f t="shared" si="1"/>
        <v>5.6401388888888899</v>
      </c>
      <c r="AE15">
        <f t="shared" si="2"/>
        <v>5.0002777777777769</v>
      </c>
      <c r="AF15">
        <f t="shared" si="3"/>
        <v>5.6859722222222215</v>
      </c>
      <c r="AG15">
        <f t="shared" si="4"/>
        <v>7.2458333333333327</v>
      </c>
    </row>
    <row r="16" spans="1:33" x14ac:dyDescent="0.35">
      <c r="A16" t="str">
        <v>Joel Embiid</v>
      </c>
      <c r="B16">
        <v>0.6333333333333333</v>
      </c>
      <c r="C16">
        <v>1.3333333333333333</v>
      </c>
      <c r="D16">
        <v>-0.36666666666666664</v>
      </c>
      <c r="E16">
        <v>1.4249999999999998</v>
      </c>
      <c r="F16">
        <v>2.5249999999999999</v>
      </c>
      <c r="G16">
        <v>0.29166666666666669</v>
      </c>
      <c r="H16">
        <v>8.3333333333333329E-2</v>
      </c>
      <c r="I16">
        <v>2.0499999999999998</v>
      </c>
      <c r="J16">
        <v>-1.6583333333333334</v>
      </c>
      <c r="K16">
        <v>4.9833333333333325</v>
      </c>
      <c r="L16">
        <v>7.9749999999999988</v>
      </c>
      <c r="M16">
        <v>6.0249999999999986</v>
      </c>
      <c r="N16">
        <v>6.3166666666666655</v>
      </c>
      <c r="O16">
        <v>6.3166666666666655</v>
      </c>
      <c r="T16">
        <v>5.9129166666666668</v>
      </c>
      <c r="U16">
        <v>7.783333333333335</v>
      </c>
      <c r="V16">
        <v>5.3624999999999998</v>
      </c>
      <c r="W16">
        <v>6.3166666666666655</v>
      </c>
      <c r="X16">
        <v>6.3166666666666655</v>
      </c>
      <c r="Y16">
        <v>6.3166666666666655</v>
      </c>
      <c r="Z16">
        <v>5.3624999999999998</v>
      </c>
      <c r="AA16">
        <v>5.9129166666666668</v>
      </c>
      <c r="AB16">
        <v>7.783333333333335</v>
      </c>
      <c r="AC16">
        <f t="shared" si="0"/>
        <v>5.6383333333333319</v>
      </c>
      <c r="AD16">
        <f t="shared" si="1"/>
        <v>5.6383333333333319</v>
      </c>
      <c r="AE16">
        <f t="shared" si="2"/>
        <v>4.7948611111111106</v>
      </c>
      <c r="AF16">
        <f t="shared" si="3"/>
        <v>5.362916666666667</v>
      </c>
      <c r="AG16">
        <f t="shared" si="4"/>
        <v>7.0541666666666689</v>
      </c>
    </row>
    <row r="17" spans="1:33" x14ac:dyDescent="0.35">
      <c r="A17" t="str">
        <v>Giannis Antetokounmpo</v>
      </c>
      <c r="B17">
        <v>3.9962500000000003</v>
      </c>
      <c r="C17">
        <v>-4.6095833333333331</v>
      </c>
      <c r="D17">
        <v>0.11499999999999999</v>
      </c>
      <c r="E17">
        <v>2.5204166666666667</v>
      </c>
      <c r="F17">
        <v>3.5362499999999999</v>
      </c>
      <c r="G17">
        <v>1.7058333333333335</v>
      </c>
      <c r="H17">
        <v>0.25875000000000004</v>
      </c>
      <c r="I17">
        <v>1.1212499999999999</v>
      </c>
      <c r="J17">
        <v>-2.5012500000000002</v>
      </c>
      <c r="K17">
        <v>10.7525</v>
      </c>
      <c r="L17">
        <v>8.644166666666667</v>
      </c>
      <c r="M17">
        <v>4.4370833333333337</v>
      </c>
      <c r="N17">
        <v>6.1429166666666664</v>
      </c>
      <c r="O17">
        <v>6.1429166666666664</v>
      </c>
      <c r="T17">
        <v>5.8000000000000007</v>
      </c>
      <c r="U17">
        <v>7.3500000000000014</v>
      </c>
      <c r="V17">
        <v>5.267500000000001</v>
      </c>
      <c r="W17">
        <v>6.1429166666666664</v>
      </c>
      <c r="X17">
        <v>6.1429166666666664</v>
      </c>
      <c r="Y17">
        <v>6.1429166666666664</v>
      </c>
      <c r="Z17">
        <v>5.267500000000001</v>
      </c>
      <c r="AA17">
        <v>5.8000000000000007</v>
      </c>
      <c r="AB17">
        <v>7.3500000000000014</v>
      </c>
      <c r="AC17">
        <f t="shared" si="0"/>
        <v>5.4645833333333336</v>
      </c>
      <c r="AD17">
        <f t="shared" si="1"/>
        <v>5.4645833333333336</v>
      </c>
      <c r="AE17">
        <f t="shared" si="2"/>
        <v>4.6998611111111117</v>
      </c>
      <c r="AF17">
        <f t="shared" si="3"/>
        <v>5.2500000000000009</v>
      </c>
      <c r="AG17">
        <f t="shared" si="4"/>
        <v>6.6208333333333353</v>
      </c>
    </row>
    <row r="18" spans="1:33" x14ac:dyDescent="0.35">
      <c r="A18" t="str">
        <v>Nikola Vucevic</v>
      </c>
      <c r="B18">
        <v>1.0733333333333333</v>
      </c>
      <c r="C18">
        <v>0.21083333333333332</v>
      </c>
      <c r="D18">
        <v>0.26833333333333331</v>
      </c>
      <c r="E18">
        <v>0.96791666666666665</v>
      </c>
      <c r="F18">
        <v>2.2904166666666668</v>
      </c>
      <c r="G18">
        <v>0.55583333333333329</v>
      </c>
      <c r="H18">
        <v>-4.791666666666667E-2</v>
      </c>
      <c r="I18">
        <v>0.60375000000000001</v>
      </c>
      <c r="J18">
        <v>0.20125000000000001</v>
      </c>
      <c r="K18">
        <v>5.9129166666666668</v>
      </c>
      <c r="L18">
        <v>5.9224999999999994</v>
      </c>
      <c r="M18">
        <v>5.5679166666666662</v>
      </c>
      <c r="N18">
        <v>6.1237499999999994</v>
      </c>
      <c r="O18">
        <v>6.1237499999999994</v>
      </c>
      <c r="T18">
        <v>5.5833333333333339</v>
      </c>
      <c r="U18">
        <v>6.8512152777777775</v>
      </c>
      <c r="V18">
        <v>5.1333333333333346</v>
      </c>
      <c r="W18">
        <v>6.1237499999999994</v>
      </c>
      <c r="X18">
        <v>6.1237499999999994</v>
      </c>
      <c r="Y18">
        <v>6.1237499999999994</v>
      </c>
      <c r="Z18">
        <v>5.1333333333333346</v>
      </c>
      <c r="AA18">
        <v>5.5833333333333339</v>
      </c>
      <c r="AB18">
        <v>6.8512152777777775</v>
      </c>
      <c r="AC18">
        <f t="shared" si="0"/>
        <v>5.4454166666666666</v>
      </c>
      <c r="AD18">
        <f t="shared" si="1"/>
        <v>5.4454166666666666</v>
      </c>
      <c r="AE18">
        <f t="shared" si="2"/>
        <v>4.5656944444444463</v>
      </c>
      <c r="AF18">
        <f t="shared" si="3"/>
        <v>5.0333333333333341</v>
      </c>
      <c r="AG18">
        <f t="shared" si="4"/>
        <v>6.1220486111111114</v>
      </c>
    </row>
    <row r="19" spans="1:33" x14ac:dyDescent="0.35">
      <c r="A19" t="str">
        <v>Paul George</v>
      </c>
      <c r="B19">
        <v>-1.0762499999999999</v>
      </c>
      <c r="C19">
        <v>2.0562500000000004</v>
      </c>
      <c r="D19">
        <v>2.17875</v>
      </c>
      <c r="E19">
        <v>1.4962500000000001</v>
      </c>
      <c r="F19">
        <v>0.56875000000000009</v>
      </c>
      <c r="G19">
        <v>0.69125000000000003</v>
      </c>
      <c r="H19">
        <v>1.6275000000000002</v>
      </c>
      <c r="I19">
        <v>-0.1925</v>
      </c>
      <c r="J19">
        <v>-1.3912500000000001</v>
      </c>
      <c r="K19">
        <v>3.9025000000000007</v>
      </c>
      <c r="L19">
        <v>7.3500000000000014</v>
      </c>
      <c r="M19">
        <v>5.267500000000001</v>
      </c>
      <c r="N19">
        <v>5.9587500000000011</v>
      </c>
      <c r="O19">
        <v>5.9587500000000011</v>
      </c>
      <c r="T19">
        <v>5.4022222222222229</v>
      </c>
      <c r="U19">
        <v>6.843055555555555</v>
      </c>
      <c r="V19">
        <v>5.0901388888888892</v>
      </c>
      <c r="W19">
        <v>5.9587500000000011</v>
      </c>
      <c r="X19">
        <v>5.9587500000000011</v>
      </c>
      <c r="Y19">
        <v>5.9587500000000011</v>
      </c>
      <c r="Z19">
        <v>5.0901388888888892</v>
      </c>
      <c r="AA19">
        <v>5.4022222222222229</v>
      </c>
      <c r="AB19">
        <v>6.843055555555555</v>
      </c>
      <c r="AC19">
        <f t="shared" si="0"/>
        <v>5.2804166666666674</v>
      </c>
      <c r="AD19">
        <f t="shared" si="1"/>
        <v>5.2804166666666674</v>
      </c>
      <c r="AE19">
        <f t="shared" si="2"/>
        <v>4.5225000000000009</v>
      </c>
      <c r="AF19">
        <f t="shared" si="3"/>
        <v>4.8522222222222231</v>
      </c>
      <c r="AG19">
        <f t="shared" si="4"/>
        <v>6.1138888888888889</v>
      </c>
    </row>
    <row r="20" spans="1:33" x14ac:dyDescent="0.35">
      <c r="A20" t="str">
        <v>Jimmy Butler</v>
      </c>
      <c r="B20">
        <v>-0.13333333333333333</v>
      </c>
      <c r="C20">
        <v>2.3111111111111113</v>
      </c>
      <c r="D20">
        <v>-0.74666666666666659</v>
      </c>
      <c r="E20">
        <v>0.97777777777777786</v>
      </c>
      <c r="F20">
        <v>0.64</v>
      </c>
      <c r="G20">
        <v>1.7155555555555555</v>
      </c>
      <c r="H20">
        <v>1.911111111111111</v>
      </c>
      <c r="I20">
        <v>0.13333333333333333</v>
      </c>
      <c r="J20">
        <v>-0.91555555555555557</v>
      </c>
      <c r="K20">
        <v>3.5822222222222222</v>
      </c>
      <c r="L20">
        <v>6.8088888888888901</v>
      </c>
      <c r="M20">
        <v>4.177777777777778</v>
      </c>
      <c r="N20">
        <v>5.8933333333333344</v>
      </c>
      <c r="O20">
        <v>5.8933333333333344</v>
      </c>
      <c r="T20">
        <v>5.2018055555555556</v>
      </c>
      <c r="U20">
        <v>6.8088888888888901</v>
      </c>
      <c r="V20">
        <v>4.9111111111111114</v>
      </c>
      <c r="W20">
        <v>5.8933333333333344</v>
      </c>
      <c r="X20">
        <v>5.8933333333333344</v>
      </c>
      <c r="Y20">
        <v>5.8933333333333344</v>
      </c>
      <c r="Z20">
        <v>4.9111111111111114</v>
      </c>
      <c r="AA20">
        <v>5.2018055555555556</v>
      </c>
      <c r="AB20">
        <v>6.8088888888888901</v>
      </c>
      <c r="AC20">
        <f t="shared" si="0"/>
        <v>5.2150000000000016</v>
      </c>
      <c r="AD20">
        <f t="shared" si="1"/>
        <v>5.2150000000000016</v>
      </c>
      <c r="AE20">
        <f t="shared" si="2"/>
        <v>4.3434722222222231</v>
      </c>
      <c r="AF20">
        <f t="shared" si="3"/>
        <v>4.6518055555555557</v>
      </c>
      <c r="AG20">
        <f t="shared" si="4"/>
        <v>6.079722222222224</v>
      </c>
    </row>
    <row r="21" spans="1:33" x14ac:dyDescent="0.35">
      <c r="A21" t="str">
        <v>Bam Adebayo</v>
      </c>
      <c r="B21">
        <v>2.8708333333333336</v>
      </c>
      <c r="C21">
        <v>-1.1555555555555557</v>
      </c>
      <c r="D21">
        <v>-1.5798611111111112</v>
      </c>
      <c r="E21">
        <v>0.67708333333333337</v>
      </c>
      <c r="F21">
        <v>2.2208333333333332</v>
      </c>
      <c r="G21">
        <v>1.4354166666666668</v>
      </c>
      <c r="H21">
        <v>0.55069444444444438</v>
      </c>
      <c r="I21">
        <v>1.8236111111111113</v>
      </c>
      <c r="J21">
        <v>-1.4625000000000001</v>
      </c>
      <c r="K21">
        <v>6.5361111111111114</v>
      </c>
      <c r="L21">
        <v>6.843055555555555</v>
      </c>
      <c r="M21">
        <v>3.9451388888888888</v>
      </c>
      <c r="N21">
        <v>5.3805555555555546</v>
      </c>
      <c r="O21">
        <v>5.3805555555555546</v>
      </c>
      <c r="T21">
        <v>4.9833333333333325</v>
      </c>
      <c r="U21">
        <v>6.7440277777777764</v>
      </c>
      <c r="V21">
        <v>4.8027777777777771</v>
      </c>
      <c r="W21">
        <v>5.3805555555555546</v>
      </c>
      <c r="X21">
        <v>5.3805555555555546</v>
      </c>
      <c r="Y21">
        <v>5.3805555555555546</v>
      </c>
      <c r="Z21">
        <v>4.8027777777777771</v>
      </c>
      <c r="AA21">
        <v>4.9833333333333325</v>
      </c>
      <c r="AB21">
        <v>6.7440277777777764</v>
      </c>
      <c r="AC21">
        <f t="shared" si="0"/>
        <v>4.7022222222222219</v>
      </c>
      <c r="AD21">
        <f t="shared" si="1"/>
        <v>4.7022222222222219</v>
      </c>
      <c r="AE21">
        <f t="shared" si="2"/>
        <v>4.2351388888888888</v>
      </c>
      <c r="AF21">
        <f t="shared" si="3"/>
        <v>4.4333333333333327</v>
      </c>
      <c r="AG21">
        <f t="shared" si="4"/>
        <v>6.0148611111111103</v>
      </c>
    </row>
    <row r="22" spans="1:33" x14ac:dyDescent="0.35">
      <c r="A22" t="str">
        <v>Rudy Gobert</v>
      </c>
      <c r="B22">
        <v>4.4759722222222216</v>
      </c>
      <c r="C22">
        <v>-3.6477777777777778</v>
      </c>
      <c r="D22">
        <v>-1.6284722222222223</v>
      </c>
      <c r="E22">
        <v>0.33499999999999996</v>
      </c>
      <c r="F22">
        <v>3.4058333333333333</v>
      </c>
      <c r="G22">
        <v>-0.51180555555555562</v>
      </c>
      <c r="H22">
        <v>-0.42805555555555558</v>
      </c>
      <c r="I22">
        <v>3.5547222222222223</v>
      </c>
      <c r="J22">
        <v>-0.41875000000000001</v>
      </c>
      <c r="K22">
        <v>8.7844444444444427</v>
      </c>
      <c r="L22">
        <v>5.555416666666666</v>
      </c>
      <c r="M22">
        <v>5.648472222222221</v>
      </c>
      <c r="N22">
        <v>5.1366666666666658</v>
      </c>
      <c r="O22">
        <v>5.1366666666666658</v>
      </c>
      <c r="T22">
        <v>4.9020833333333336</v>
      </c>
      <c r="U22">
        <v>6.1388888888888893</v>
      </c>
      <c r="V22">
        <v>4.5402777777777779</v>
      </c>
      <c r="W22">
        <v>5.1366666666666658</v>
      </c>
      <c r="X22">
        <v>5.1366666666666658</v>
      </c>
      <c r="Y22">
        <v>5.1366666666666658</v>
      </c>
      <c r="Z22">
        <v>4.5402777777777779</v>
      </c>
      <c r="AA22">
        <v>4.9020833333333336</v>
      </c>
      <c r="AB22">
        <v>6.1388888888888893</v>
      </c>
      <c r="AC22">
        <f t="shared" si="0"/>
        <v>4.4583333333333321</v>
      </c>
      <c r="AD22">
        <f t="shared" si="1"/>
        <v>4.4583333333333321</v>
      </c>
      <c r="AE22">
        <f t="shared" si="2"/>
        <v>3.9726388888888891</v>
      </c>
      <c r="AF22">
        <f t="shared" si="3"/>
        <v>4.3520833333333337</v>
      </c>
      <c r="AG22">
        <f t="shared" si="4"/>
        <v>5.4097222222222232</v>
      </c>
    </row>
    <row r="23" spans="1:33" x14ac:dyDescent="0.35">
      <c r="A23" t="str">
        <v>John Collins</v>
      </c>
      <c r="B23">
        <v>2.7625000000000002</v>
      </c>
      <c r="C23">
        <v>0.19861111111111113</v>
      </c>
      <c r="D23">
        <v>-0.11736111111111112</v>
      </c>
      <c r="E23">
        <v>0.79444444444444451</v>
      </c>
      <c r="F23">
        <v>1.3361111111111112</v>
      </c>
      <c r="G23">
        <v>-0.50555555555555565</v>
      </c>
      <c r="H23">
        <v>-0.30694444444444446</v>
      </c>
      <c r="I23">
        <v>1.2909722222222222</v>
      </c>
      <c r="J23">
        <v>-0.35208333333333336</v>
      </c>
      <c r="K23">
        <v>4.9020833333333336</v>
      </c>
      <c r="L23">
        <v>5.4527777777777775</v>
      </c>
      <c r="M23">
        <v>5.6062500000000002</v>
      </c>
      <c r="N23">
        <v>5.1006944444444438</v>
      </c>
      <c r="O23">
        <v>5.1006944444444438</v>
      </c>
      <c r="T23">
        <v>4.8298611111111107</v>
      </c>
      <c r="U23">
        <v>5.9224999999999994</v>
      </c>
      <c r="V23">
        <v>4.4370833333333337</v>
      </c>
      <c r="W23">
        <v>5.1006944444444438</v>
      </c>
      <c r="X23">
        <v>5.1006944444444438</v>
      </c>
      <c r="Y23">
        <v>5.1006944444444438</v>
      </c>
      <c r="Z23">
        <v>4.4370833333333337</v>
      </c>
      <c r="AA23">
        <v>4.8298611111111107</v>
      </c>
      <c r="AB23">
        <v>5.9224999999999994</v>
      </c>
      <c r="AC23">
        <f t="shared" si="0"/>
        <v>4.4223611111111101</v>
      </c>
      <c r="AD23">
        <f t="shared" si="1"/>
        <v>4.4223611111111101</v>
      </c>
      <c r="AE23">
        <f t="shared" si="2"/>
        <v>3.8694444444444449</v>
      </c>
      <c r="AF23">
        <f t="shared" si="3"/>
        <v>4.2798611111111109</v>
      </c>
      <c r="AG23">
        <f t="shared" si="4"/>
        <v>5.1933333333333334</v>
      </c>
    </row>
    <row r="24" spans="1:33" x14ac:dyDescent="0.35">
      <c r="A24" t="str">
        <v>Khris Middleton</v>
      </c>
      <c r="B24">
        <v>0.49319444444444449</v>
      </c>
      <c r="C24">
        <v>2.1216666666666666</v>
      </c>
      <c r="D24">
        <v>1.0515277777777776</v>
      </c>
      <c r="E24">
        <v>1.1259722222222222</v>
      </c>
      <c r="F24">
        <v>0.64208333333333334</v>
      </c>
      <c r="G24">
        <v>1.0329166666666667</v>
      </c>
      <c r="H24">
        <v>0.42805555555555558</v>
      </c>
      <c r="I24">
        <v>-0.97708333333333341</v>
      </c>
      <c r="J24">
        <v>-0.81888888888888889</v>
      </c>
      <c r="K24">
        <v>2.9777777777777779</v>
      </c>
      <c r="L24">
        <v>5.9183333333333321</v>
      </c>
      <c r="M24">
        <v>4.0665277777777762</v>
      </c>
      <c r="N24">
        <v>5.0994444444444431</v>
      </c>
      <c r="O24">
        <v>5.0994444444444431</v>
      </c>
      <c r="T24">
        <v>4.666666666666667</v>
      </c>
      <c r="U24">
        <v>5.9183333333333321</v>
      </c>
      <c r="V24">
        <v>4.3833333333333329</v>
      </c>
      <c r="W24">
        <v>5.0994444444444431</v>
      </c>
      <c r="X24">
        <v>5.0994444444444431</v>
      </c>
      <c r="Y24">
        <v>5.0994444444444431</v>
      </c>
      <c r="Z24">
        <v>4.3833333333333329</v>
      </c>
      <c r="AA24">
        <v>4.666666666666667</v>
      </c>
      <c r="AB24">
        <v>5.9183333333333321</v>
      </c>
      <c r="AC24">
        <f t="shared" si="0"/>
        <v>4.4211111111111094</v>
      </c>
      <c r="AD24">
        <f t="shared" si="1"/>
        <v>4.4211111111111094</v>
      </c>
      <c r="AE24">
        <f t="shared" si="2"/>
        <v>3.8156944444444441</v>
      </c>
      <c r="AF24">
        <f t="shared" si="3"/>
        <v>4.1166666666666671</v>
      </c>
      <c r="AG24">
        <f t="shared" si="4"/>
        <v>5.189166666666666</v>
      </c>
    </row>
    <row r="25" spans="1:33" x14ac:dyDescent="0.35">
      <c r="A25" t="str">
        <v>Kristaps Porzingis</v>
      </c>
      <c r="B25">
        <v>-0.64166666666666661</v>
      </c>
      <c r="C25">
        <v>0.42013888888888895</v>
      </c>
      <c r="D25">
        <v>0.9472222222222223</v>
      </c>
      <c r="E25">
        <v>0.90902777777777777</v>
      </c>
      <c r="F25">
        <v>1.4361111111111109</v>
      </c>
      <c r="G25">
        <v>-0.29027777777777775</v>
      </c>
      <c r="H25">
        <v>-0.38958333333333334</v>
      </c>
      <c r="I25">
        <v>2.75</v>
      </c>
      <c r="J25">
        <v>-6.8750000000000006E-2</v>
      </c>
      <c r="K25">
        <v>4.6520833333333336</v>
      </c>
      <c r="L25">
        <v>5.1409722222222225</v>
      </c>
      <c r="M25">
        <v>5.3624999999999998</v>
      </c>
      <c r="N25">
        <v>5.0722222222222229</v>
      </c>
      <c r="O25">
        <v>5.0722222222222229</v>
      </c>
      <c r="T25">
        <v>4.6520833333333336</v>
      </c>
      <c r="U25">
        <v>5.8900000000000015</v>
      </c>
      <c r="V25">
        <v>4.3538888888888891</v>
      </c>
      <c r="W25">
        <v>5.0722222222222229</v>
      </c>
      <c r="X25">
        <v>5.0722222222222229</v>
      </c>
      <c r="Y25">
        <v>5.0722222222222229</v>
      </c>
      <c r="Z25">
        <v>4.3538888888888891</v>
      </c>
      <c r="AA25">
        <v>4.6520833333333336</v>
      </c>
      <c r="AB25">
        <v>5.8900000000000015</v>
      </c>
      <c r="AC25">
        <f t="shared" si="0"/>
        <v>4.3938888888888901</v>
      </c>
      <c r="AD25">
        <f t="shared" si="1"/>
        <v>4.3938888888888901</v>
      </c>
      <c r="AE25">
        <f t="shared" si="2"/>
        <v>3.7862500000000003</v>
      </c>
      <c r="AF25">
        <f t="shared" si="3"/>
        <v>4.1020833333333337</v>
      </c>
      <c r="AG25">
        <f t="shared" si="4"/>
        <v>5.1608333333333354</v>
      </c>
    </row>
    <row r="26" spans="1:33" x14ac:dyDescent="0.35">
      <c r="A26" t="str">
        <v>Jusuf Nurkic</v>
      </c>
      <c r="B26">
        <v>0.97499999999999987</v>
      </c>
      <c r="C26">
        <v>0.22500000000000003</v>
      </c>
      <c r="D26">
        <v>-1.0750000000000002</v>
      </c>
      <c r="E26">
        <v>0.36666666666666664</v>
      </c>
      <c r="F26">
        <v>1.708333333333333</v>
      </c>
      <c r="G26">
        <v>0.49166666666666664</v>
      </c>
      <c r="H26">
        <v>0.69166666666666665</v>
      </c>
      <c r="I26">
        <v>2.0666666666666669</v>
      </c>
      <c r="J26">
        <v>-0.57499999999999996</v>
      </c>
      <c r="K26">
        <v>4.6499999999999995</v>
      </c>
      <c r="L26">
        <v>5.4499999999999993</v>
      </c>
      <c r="M26">
        <v>4.3833333333333329</v>
      </c>
      <c r="N26">
        <v>4.8749999999999991</v>
      </c>
      <c r="O26">
        <v>4.8749999999999991</v>
      </c>
      <c r="T26">
        <v>4.6499999999999995</v>
      </c>
      <c r="U26">
        <v>5.7055555555555557</v>
      </c>
      <c r="V26">
        <v>4.177777777777778</v>
      </c>
      <c r="W26">
        <v>4.8749999999999991</v>
      </c>
      <c r="X26">
        <v>4.8749999999999991</v>
      </c>
      <c r="Y26">
        <v>4.8749999999999991</v>
      </c>
      <c r="Z26">
        <v>4.177777777777778</v>
      </c>
      <c r="AA26">
        <v>4.6499999999999995</v>
      </c>
      <c r="AB26">
        <v>5.7055555555555557</v>
      </c>
      <c r="AC26">
        <f t="shared" si="0"/>
        <v>4.1966666666666654</v>
      </c>
      <c r="AD26">
        <f t="shared" si="1"/>
        <v>4.1966666666666654</v>
      </c>
      <c r="AE26">
        <f t="shared" si="2"/>
        <v>3.6101388888888892</v>
      </c>
      <c r="AF26">
        <f t="shared" si="3"/>
        <v>4.0999999999999996</v>
      </c>
      <c r="AG26">
        <f t="shared" si="4"/>
        <v>4.9763888888888896</v>
      </c>
    </row>
    <row r="27" spans="1:33" x14ac:dyDescent="0.35">
      <c r="A27" t="str">
        <v>Christian Wood</v>
      </c>
      <c r="B27">
        <v>2.1961111111111111</v>
      </c>
      <c r="C27">
        <v>-0.60486111111111118</v>
      </c>
      <c r="D27">
        <v>-0.11166666666666665</v>
      </c>
      <c r="E27">
        <v>0.85611111111111116</v>
      </c>
      <c r="F27">
        <v>1.8890277777777778</v>
      </c>
      <c r="G27">
        <v>-0.49319444444444449</v>
      </c>
      <c r="H27">
        <v>-0.50249999999999995</v>
      </c>
      <c r="I27">
        <v>1.7680555555555555</v>
      </c>
      <c r="J27">
        <v>-0.40013888888888888</v>
      </c>
      <c r="K27">
        <v>5.2018055555555556</v>
      </c>
      <c r="L27">
        <v>4.9970833333333333</v>
      </c>
      <c r="M27">
        <v>5.0901388888888892</v>
      </c>
      <c r="N27">
        <v>4.5969444444444445</v>
      </c>
      <c r="O27">
        <v>4.5969444444444445</v>
      </c>
      <c r="T27">
        <v>4.375</v>
      </c>
      <c r="U27">
        <v>5.6</v>
      </c>
      <c r="V27">
        <v>4.0665277777777762</v>
      </c>
      <c r="W27">
        <v>4.5969444444444445</v>
      </c>
      <c r="X27">
        <v>4.5969444444444445</v>
      </c>
      <c r="Y27">
        <v>4.5969444444444445</v>
      </c>
      <c r="Z27">
        <v>4.0665277777777762</v>
      </c>
      <c r="AA27">
        <v>4.375</v>
      </c>
      <c r="AB27">
        <v>5.6</v>
      </c>
      <c r="AC27">
        <f t="shared" si="0"/>
        <v>3.9186111111111113</v>
      </c>
      <c r="AD27">
        <f t="shared" si="1"/>
        <v>3.9186111111111113</v>
      </c>
      <c r="AE27">
        <f t="shared" si="2"/>
        <v>3.4988888888888874</v>
      </c>
      <c r="AF27">
        <f t="shared" si="3"/>
        <v>3.8250000000000002</v>
      </c>
      <c r="AG27">
        <f t="shared" si="4"/>
        <v>4.8708333333333336</v>
      </c>
    </row>
    <row r="28" spans="1:33" x14ac:dyDescent="0.35">
      <c r="A28" t="str">
        <v>LeBron James</v>
      </c>
      <c r="B28">
        <v>1.3520833333333333</v>
      </c>
      <c r="C28">
        <v>-1.7126388888888888</v>
      </c>
      <c r="D28">
        <v>0.61458333333333337</v>
      </c>
      <c r="E28">
        <v>1.5405555555555555</v>
      </c>
      <c r="F28">
        <v>1.016111111111111</v>
      </c>
      <c r="G28">
        <v>3.4580555555555552</v>
      </c>
      <c r="H28">
        <v>0.55722222222222229</v>
      </c>
      <c r="I28">
        <v>-8.1944444444444445E-2</v>
      </c>
      <c r="J28">
        <v>-2.2206944444444443</v>
      </c>
      <c r="K28">
        <v>6.2359722222222214</v>
      </c>
      <c r="L28">
        <v>6.7440277777777764</v>
      </c>
      <c r="M28">
        <v>1.0652777777777778</v>
      </c>
      <c r="N28">
        <v>4.5233333333333317</v>
      </c>
      <c r="O28">
        <v>4.5233333333333317</v>
      </c>
      <c r="T28">
        <v>4.3102777777777774</v>
      </c>
      <c r="U28">
        <v>5.555416666666666</v>
      </c>
      <c r="V28">
        <v>3.9451388888888888</v>
      </c>
      <c r="W28">
        <v>4.5233333333333317</v>
      </c>
      <c r="X28">
        <v>4.5233333333333317</v>
      </c>
      <c r="Y28">
        <v>4.5233333333333317</v>
      </c>
      <c r="Z28">
        <v>3.9451388888888888</v>
      </c>
      <c r="AA28">
        <v>4.3102777777777774</v>
      </c>
      <c r="AB28">
        <v>5.555416666666666</v>
      </c>
      <c r="AC28">
        <f t="shared" si="0"/>
        <v>3.8449999999999984</v>
      </c>
      <c r="AD28">
        <f t="shared" si="1"/>
        <v>3.8449999999999984</v>
      </c>
      <c r="AE28">
        <f t="shared" si="2"/>
        <v>3.3774999999999999</v>
      </c>
      <c r="AF28">
        <f t="shared" si="3"/>
        <v>3.7602777777777776</v>
      </c>
      <c r="AG28">
        <f t="shared" si="4"/>
        <v>4.8262499999999999</v>
      </c>
    </row>
    <row r="29" spans="1:33" x14ac:dyDescent="0.35">
      <c r="A29" t="str">
        <v>Shai Gilgeous-Alexander</v>
      </c>
      <c r="B29">
        <v>0.16055555555555556</v>
      </c>
      <c r="C29">
        <v>0.75555555555555565</v>
      </c>
      <c r="D29">
        <v>6.611111111111112E-2</v>
      </c>
      <c r="E29">
        <v>1.2088888888888889</v>
      </c>
      <c r="F29">
        <v>0.5855555555555555</v>
      </c>
      <c r="G29">
        <v>1.2372222222222222</v>
      </c>
      <c r="H29">
        <v>0.97277777777777785</v>
      </c>
      <c r="I29">
        <v>0.48166666666666669</v>
      </c>
      <c r="J29">
        <v>-0.95388888888888901</v>
      </c>
      <c r="K29">
        <v>3.7588888888888894</v>
      </c>
      <c r="L29">
        <v>5.4683333333333337</v>
      </c>
      <c r="M29">
        <v>3.277222222222222</v>
      </c>
      <c r="N29">
        <v>4.5144444444444449</v>
      </c>
      <c r="O29">
        <v>4.5144444444444449</v>
      </c>
      <c r="T29">
        <v>4.2486111111111109</v>
      </c>
      <c r="U29">
        <v>5.4683333333333337</v>
      </c>
      <c r="V29">
        <v>3.8933333333333331</v>
      </c>
      <c r="W29">
        <v>4.5144444444444449</v>
      </c>
      <c r="X29">
        <v>4.5144444444444449</v>
      </c>
      <c r="Y29">
        <v>4.5144444444444449</v>
      </c>
      <c r="Z29">
        <v>3.8933333333333331</v>
      </c>
      <c r="AA29">
        <v>4.2486111111111109</v>
      </c>
      <c r="AB29">
        <v>5.4683333333333337</v>
      </c>
      <c r="AC29">
        <f t="shared" si="0"/>
        <v>3.8361111111111117</v>
      </c>
      <c r="AD29">
        <f t="shared" si="1"/>
        <v>3.8361111111111117</v>
      </c>
      <c r="AE29">
        <f t="shared" si="2"/>
        <v>3.3256944444444443</v>
      </c>
      <c r="AF29">
        <f t="shared" si="3"/>
        <v>3.6986111111111111</v>
      </c>
      <c r="AG29">
        <f t="shared" si="4"/>
        <v>4.7391666666666676</v>
      </c>
    </row>
    <row r="30" spans="1:33" x14ac:dyDescent="0.35">
      <c r="A30" t="str">
        <v>Fred VanVleet</v>
      </c>
      <c r="B30">
        <v>-1.5540277777777778</v>
      </c>
      <c r="C30">
        <v>1.0515277777777776</v>
      </c>
      <c r="D30">
        <v>1.3679166666666667</v>
      </c>
      <c r="E30">
        <v>0.75375000000000003</v>
      </c>
      <c r="F30">
        <v>-0.36291666666666672</v>
      </c>
      <c r="G30">
        <v>2.2705555555555552</v>
      </c>
      <c r="H30">
        <v>2.2054166666666668</v>
      </c>
      <c r="I30">
        <v>-0.49319444444444449</v>
      </c>
      <c r="J30">
        <v>-0.80027777777777775</v>
      </c>
      <c r="K30">
        <v>3.3872222222222224</v>
      </c>
      <c r="L30">
        <v>5.2390277777777765</v>
      </c>
      <c r="M30">
        <v>2.1681944444444445</v>
      </c>
      <c r="N30">
        <v>4.4387499999999989</v>
      </c>
      <c r="O30">
        <v>4.4387499999999989</v>
      </c>
      <c r="T30">
        <v>3.9025000000000007</v>
      </c>
      <c r="U30">
        <v>5.4527777777777775</v>
      </c>
      <c r="V30">
        <v>3.8250000000000002</v>
      </c>
      <c r="W30">
        <v>4.4387499999999989</v>
      </c>
      <c r="X30">
        <v>4.4387499999999989</v>
      </c>
      <c r="Y30">
        <v>4.4387499999999989</v>
      </c>
      <c r="Z30">
        <v>3.8250000000000002</v>
      </c>
      <c r="AA30">
        <v>3.9025000000000007</v>
      </c>
      <c r="AB30">
        <v>5.4527777777777775</v>
      </c>
      <c r="AC30">
        <f t="shared" si="0"/>
        <v>3.7604166666666656</v>
      </c>
      <c r="AD30">
        <f t="shared" si="1"/>
        <v>3.7604166666666656</v>
      </c>
      <c r="AE30">
        <f t="shared" si="2"/>
        <v>3.2573611111111114</v>
      </c>
      <c r="AF30">
        <f t="shared" si="3"/>
        <v>3.3525000000000009</v>
      </c>
      <c r="AG30">
        <f t="shared" si="4"/>
        <v>4.7236111111111114</v>
      </c>
    </row>
    <row r="31" spans="1:33" x14ac:dyDescent="0.35">
      <c r="A31" t="str">
        <v>Brook Lopez</v>
      </c>
      <c r="B31">
        <v>-0.55722222222222217</v>
      </c>
      <c r="C31">
        <v>0.87833333333333341</v>
      </c>
      <c r="D31">
        <v>0.26444444444444448</v>
      </c>
      <c r="E31">
        <v>-4.7222222222222228E-2</v>
      </c>
      <c r="F31">
        <v>-4.7222222222222228E-2</v>
      </c>
      <c r="G31">
        <v>-0.49111111111111111</v>
      </c>
      <c r="H31">
        <v>-0.39666666666666667</v>
      </c>
      <c r="I31">
        <v>4.25</v>
      </c>
      <c r="J31">
        <v>0.56666666666666665</v>
      </c>
      <c r="K31">
        <v>3.541666666666667</v>
      </c>
      <c r="L31">
        <v>3.8533333333333335</v>
      </c>
      <c r="M31">
        <v>4.9111111111111114</v>
      </c>
      <c r="N31">
        <v>4.42</v>
      </c>
      <c r="O31">
        <v>4.42</v>
      </c>
      <c r="T31">
        <v>3.8791666666666664</v>
      </c>
      <c r="U31">
        <v>5.4499999999999993</v>
      </c>
      <c r="V31">
        <v>3.6733333333333338</v>
      </c>
      <c r="W31">
        <v>4.42</v>
      </c>
      <c r="X31">
        <v>4.42</v>
      </c>
      <c r="Y31">
        <v>4.42</v>
      </c>
      <c r="Z31">
        <v>3.6733333333333338</v>
      </c>
      <c r="AA31">
        <v>3.8791666666666664</v>
      </c>
      <c r="AB31">
        <v>5.4499999999999993</v>
      </c>
      <c r="AC31">
        <f t="shared" si="0"/>
        <v>3.7416666666666667</v>
      </c>
      <c r="AD31">
        <f t="shared" si="1"/>
        <v>3.7416666666666667</v>
      </c>
      <c r="AE31">
        <f t="shared" si="2"/>
        <v>3.105694444444445</v>
      </c>
      <c r="AF31">
        <f t="shared" si="3"/>
        <v>3.3291666666666666</v>
      </c>
      <c r="AG31">
        <f t="shared" si="4"/>
        <v>4.7208333333333332</v>
      </c>
    </row>
    <row r="32" spans="1:33" x14ac:dyDescent="0.35">
      <c r="A32" t="str">
        <v>Chris Paul</v>
      </c>
      <c r="B32">
        <v>0.65236111111111106</v>
      </c>
      <c r="C32">
        <v>1.4402777777777778</v>
      </c>
      <c r="D32">
        <v>0.12708333333333333</v>
      </c>
      <c r="E32">
        <v>0.45750000000000007</v>
      </c>
      <c r="F32">
        <v>-5.9305555555555563E-2</v>
      </c>
      <c r="G32">
        <v>1.8638888888888892</v>
      </c>
      <c r="H32">
        <v>1.1352777777777778</v>
      </c>
      <c r="I32">
        <v>-0.72013888888888888</v>
      </c>
      <c r="J32">
        <v>-0.66083333333333327</v>
      </c>
      <c r="K32">
        <v>2.7958333333333334</v>
      </c>
      <c r="L32">
        <v>4.8969444444444443</v>
      </c>
      <c r="M32">
        <v>2.3722222222222222</v>
      </c>
      <c r="N32">
        <v>4.2361111111111107</v>
      </c>
      <c r="O32">
        <v>4.2361111111111107</v>
      </c>
      <c r="T32">
        <v>3.7619444444444441</v>
      </c>
      <c r="U32">
        <v>5.4000000000000012</v>
      </c>
      <c r="V32">
        <v>3.616944444444445</v>
      </c>
      <c r="W32">
        <v>4.2361111111111107</v>
      </c>
      <c r="X32">
        <v>4.2361111111111107</v>
      </c>
      <c r="Y32">
        <v>4.2361111111111107</v>
      </c>
      <c r="Z32">
        <v>3.616944444444445</v>
      </c>
      <c r="AA32">
        <v>3.7619444444444441</v>
      </c>
      <c r="AB32">
        <v>5.4000000000000012</v>
      </c>
      <c r="AC32">
        <f t="shared" si="0"/>
        <v>3.5577777777777775</v>
      </c>
      <c r="AD32">
        <f t="shared" si="1"/>
        <v>3.5577777777777775</v>
      </c>
      <c r="AE32">
        <f t="shared" si="2"/>
        <v>3.0493055555555562</v>
      </c>
      <c r="AF32">
        <f t="shared" si="3"/>
        <v>3.2119444444444438</v>
      </c>
      <c r="AG32">
        <f t="shared" si="4"/>
        <v>4.6708333333333352</v>
      </c>
    </row>
    <row r="33" spans="1:33" x14ac:dyDescent="0.35">
      <c r="A33" t="str">
        <v>Zach LaVine</v>
      </c>
      <c r="B33">
        <v>-0.24555555555555555</v>
      </c>
      <c r="C33">
        <v>0.8027777777777777</v>
      </c>
      <c r="D33">
        <v>1.7283333333333333</v>
      </c>
      <c r="E33">
        <v>1.8511111111111112</v>
      </c>
      <c r="F33">
        <v>1.8888888888888889E-2</v>
      </c>
      <c r="G33">
        <v>0.89722222222222214</v>
      </c>
      <c r="H33">
        <v>1.152222222222222</v>
      </c>
      <c r="I33">
        <v>-6.611111111111112E-2</v>
      </c>
      <c r="J33">
        <v>-2.0683333333333334</v>
      </c>
      <c r="K33">
        <v>3.267777777777777</v>
      </c>
      <c r="L33">
        <v>6.1388888888888893</v>
      </c>
      <c r="M33">
        <v>3.1733333333333333</v>
      </c>
      <c r="N33">
        <v>4.0705555555555559</v>
      </c>
      <c r="O33">
        <v>4.0705555555555559</v>
      </c>
      <c r="T33">
        <v>3.7588888888888894</v>
      </c>
      <c r="U33">
        <v>5.3569444444444443</v>
      </c>
      <c r="V33">
        <v>3.5733333333333328</v>
      </c>
      <c r="W33">
        <v>4.0705555555555559</v>
      </c>
      <c r="X33">
        <v>4.0705555555555559</v>
      </c>
      <c r="Y33">
        <v>4.0705555555555559</v>
      </c>
      <c r="Z33">
        <v>3.5733333333333328</v>
      </c>
      <c r="AA33">
        <v>3.7588888888888894</v>
      </c>
      <c r="AB33">
        <v>5.3569444444444443</v>
      </c>
      <c r="AC33">
        <f t="shared" si="0"/>
        <v>3.3922222222222227</v>
      </c>
      <c r="AD33">
        <f t="shared" si="1"/>
        <v>3.3922222222222227</v>
      </c>
      <c r="AE33">
        <f t="shared" si="2"/>
        <v>3.005694444444444</v>
      </c>
      <c r="AF33">
        <f t="shared" si="3"/>
        <v>3.2088888888888896</v>
      </c>
      <c r="AG33">
        <f t="shared" si="4"/>
        <v>4.6277777777777782</v>
      </c>
    </row>
    <row r="34" spans="1:33" x14ac:dyDescent="0.35">
      <c r="A34" t="str">
        <v>DeMar DeRozan</v>
      </c>
      <c r="B34">
        <v>1.7013888888888888</v>
      </c>
      <c r="C34">
        <v>2.2069444444444444</v>
      </c>
      <c r="D34">
        <v>-1.5847222222222221</v>
      </c>
      <c r="E34">
        <v>1.2055555555555555</v>
      </c>
      <c r="F34">
        <v>0.26250000000000001</v>
      </c>
      <c r="G34">
        <v>1.4972222222222222</v>
      </c>
      <c r="H34">
        <v>0.21388888888888891</v>
      </c>
      <c r="I34">
        <v>-0.54444444444444451</v>
      </c>
      <c r="J34">
        <v>-0.93333333333333335</v>
      </c>
      <c r="K34">
        <v>1.8180555555555555</v>
      </c>
      <c r="L34">
        <v>4.9583333333333339</v>
      </c>
      <c r="M34">
        <v>2.5277777777777781</v>
      </c>
      <c r="N34">
        <v>4.0250000000000004</v>
      </c>
      <c r="O34">
        <v>4.0250000000000004</v>
      </c>
      <c r="T34">
        <v>3.7333333333333334</v>
      </c>
      <c r="U34">
        <v>5.2390277777777765</v>
      </c>
      <c r="V34">
        <v>3.3736111111111109</v>
      </c>
      <c r="W34">
        <v>4.0250000000000004</v>
      </c>
      <c r="X34">
        <v>4.0250000000000004</v>
      </c>
      <c r="Y34">
        <v>4.0250000000000004</v>
      </c>
      <c r="Z34">
        <v>3.3736111111111109</v>
      </c>
      <c r="AA34">
        <v>3.7333333333333334</v>
      </c>
      <c r="AB34">
        <v>5.2390277777777765</v>
      </c>
      <c r="AC34">
        <f t="shared" si="0"/>
        <v>3.3466666666666671</v>
      </c>
      <c r="AD34">
        <f t="shared" si="1"/>
        <v>3.3466666666666671</v>
      </c>
      <c r="AE34">
        <f t="shared" si="2"/>
        <v>2.8059722222222221</v>
      </c>
      <c r="AF34">
        <f t="shared" si="3"/>
        <v>3.1833333333333336</v>
      </c>
      <c r="AG34">
        <f t="shared" si="4"/>
        <v>4.5098611111111104</v>
      </c>
    </row>
    <row r="35" spans="1:33" x14ac:dyDescent="0.35">
      <c r="A35" t="str">
        <v>Kevin Durant</v>
      </c>
      <c r="B35">
        <v>0.65444444444444438</v>
      </c>
      <c r="C35">
        <v>2.144166666666667</v>
      </c>
      <c r="D35">
        <v>0.67166666666666663</v>
      </c>
      <c r="E35">
        <v>1.5069444444444444</v>
      </c>
      <c r="F35">
        <v>0.38750000000000001</v>
      </c>
      <c r="G35">
        <v>0.74055555555555552</v>
      </c>
      <c r="H35">
        <v>-0.46500000000000008</v>
      </c>
      <c r="I35">
        <v>0.24972222222222223</v>
      </c>
      <c r="J35">
        <v>-1.9202777777777778</v>
      </c>
      <c r="K35">
        <v>1.8255555555555556</v>
      </c>
      <c r="L35">
        <v>5.8900000000000015</v>
      </c>
      <c r="M35">
        <v>3.2291666666666679</v>
      </c>
      <c r="N35">
        <v>3.9697222222222237</v>
      </c>
      <c r="O35">
        <v>3.9697222222222237</v>
      </c>
      <c r="T35">
        <v>3.6020833333333324</v>
      </c>
      <c r="U35">
        <v>5.1409722222222225</v>
      </c>
      <c r="V35">
        <v>3.277222222222222</v>
      </c>
      <c r="W35">
        <v>3.9697222222222237</v>
      </c>
      <c r="X35">
        <v>3.9697222222222237</v>
      </c>
      <c r="Y35">
        <v>3.9697222222222237</v>
      </c>
      <c r="Z35">
        <v>3.277222222222222</v>
      </c>
      <c r="AA35">
        <v>3.6020833333333324</v>
      </c>
      <c r="AB35">
        <v>5.1409722222222225</v>
      </c>
      <c r="AC35">
        <f t="shared" ref="AC35:AC66" si="5">X35 - X$103</f>
        <v>3.2913888888888905</v>
      </c>
      <c r="AD35">
        <f t="shared" ref="AD35:AD66" si="6">Y35 - Y$103</f>
        <v>3.2913888888888905</v>
      </c>
      <c r="AE35">
        <f t="shared" ref="AE35:AE66" si="7">Z35 - Z$103</f>
        <v>2.7095833333333332</v>
      </c>
      <c r="AF35">
        <f t="shared" ref="AF35:AF66" si="8">AA35 - AA$103</f>
        <v>3.0520833333333321</v>
      </c>
      <c r="AG35">
        <f t="shared" ref="AG35:AG66" si="9">AB35 - AB$103</f>
        <v>4.4118055555555564</v>
      </c>
    </row>
    <row r="36" spans="1:33" x14ac:dyDescent="0.35">
      <c r="A36" t="str">
        <v>Donovan Mitchell</v>
      </c>
      <c r="B36">
        <v>-0.28194444444444439</v>
      </c>
      <c r="C36">
        <v>1.7111111111111112</v>
      </c>
      <c r="D36">
        <v>1.3902777777777777</v>
      </c>
      <c r="E36">
        <v>1.9055555555555554</v>
      </c>
      <c r="F36">
        <v>-6.8055555555555564E-2</v>
      </c>
      <c r="G36">
        <v>1.2250000000000001</v>
      </c>
      <c r="H36">
        <v>0.47638888888888886</v>
      </c>
      <c r="I36">
        <v>-0.7583333333333333</v>
      </c>
      <c r="J36">
        <v>-1.6430555555555555</v>
      </c>
      <c r="K36">
        <v>2.2458333333333322</v>
      </c>
      <c r="L36">
        <v>5.6</v>
      </c>
      <c r="M36">
        <v>2.7319444444444443</v>
      </c>
      <c r="N36">
        <v>3.9569444444444439</v>
      </c>
      <c r="O36">
        <v>3.9569444444444439</v>
      </c>
      <c r="T36">
        <v>3.5822222222222222</v>
      </c>
      <c r="U36">
        <v>5.1333333333333329</v>
      </c>
      <c r="V36">
        <v>3.2772222222222216</v>
      </c>
      <c r="W36">
        <v>3.9569444444444439</v>
      </c>
      <c r="X36">
        <v>3.9569444444444439</v>
      </c>
      <c r="Y36">
        <v>3.9569444444444439</v>
      </c>
      <c r="Z36">
        <v>3.2772222222222216</v>
      </c>
      <c r="AA36">
        <v>3.5822222222222222</v>
      </c>
      <c r="AB36">
        <v>5.1333333333333329</v>
      </c>
      <c r="AC36">
        <f t="shared" si="5"/>
        <v>3.2786111111111107</v>
      </c>
      <c r="AD36">
        <f t="shared" si="6"/>
        <v>3.2786111111111107</v>
      </c>
      <c r="AE36">
        <f t="shared" si="7"/>
        <v>2.7095833333333328</v>
      </c>
      <c r="AF36">
        <f t="shared" si="8"/>
        <v>3.0322222222222219</v>
      </c>
      <c r="AG36">
        <f t="shared" si="9"/>
        <v>4.4041666666666668</v>
      </c>
    </row>
    <row r="37" spans="1:33" x14ac:dyDescent="0.35">
      <c r="A37" t="str">
        <v>Myles Turner</v>
      </c>
      <c r="B37">
        <v>0.36944444444444446</v>
      </c>
      <c r="C37">
        <v>-0.39861111111111108</v>
      </c>
      <c r="D37">
        <v>1.9444444444444445E-2</v>
      </c>
      <c r="E37">
        <v>-2.9166666666666667E-2</v>
      </c>
      <c r="F37">
        <v>0.79722222222222217</v>
      </c>
      <c r="G37">
        <v>-0.69027777777777777</v>
      </c>
      <c r="H37">
        <v>-0.19444444444444445</v>
      </c>
      <c r="I37">
        <v>3.8499999999999996</v>
      </c>
      <c r="J37">
        <v>0.12638888888888888</v>
      </c>
      <c r="K37">
        <v>4.2486111111111109</v>
      </c>
      <c r="L37">
        <v>3.7236111111111105</v>
      </c>
      <c r="M37">
        <v>4.5402777777777779</v>
      </c>
      <c r="N37">
        <v>3.8499999999999996</v>
      </c>
      <c r="O37">
        <v>3.8499999999999996</v>
      </c>
      <c r="T37">
        <v>3.541666666666667</v>
      </c>
      <c r="U37">
        <v>5.0500000000000007</v>
      </c>
      <c r="V37">
        <v>3.2291666666666679</v>
      </c>
      <c r="W37">
        <v>3.8499999999999996</v>
      </c>
      <c r="X37">
        <v>3.8499999999999996</v>
      </c>
      <c r="Y37">
        <v>3.8499999999999996</v>
      </c>
      <c r="Z37">
        <v>3.2291666666666679</v>
      </c>
      <c r="AA37">
        <v>3.541666666666667</v>
      </c>
      <c r="AB37">
        <v>5.0500000000000007</v>
      </c>
      <c r="AC37">
        <f t="shared" si="5"/>
        <v>3.1716666666666664</v>
      </c>
      <c r="AD37">
        <f t="shared" si="6"/>
        <v>3.1716666666666664</v>
      </c>
      <c r="AE37">
        <f t="shared" si="7"/>
        <v>2.661527777777779</v>
      </c>
      <c r="AF37">
        <f t="shared" si="8"/>
        <v>2.9916666666666671</v>
      </c>
      <c r="AG37">
        <f t="shared" si="9"/>
        <v>4.3208333333333346</v>
      </c>
    </row>
    <row r="38" spans="1:33" x14ac:dyDescent="0.35">
      <c r="A38" t="str">
        <v>Bradley Beal</v>
      </c>
      <c r="B38">
        <v>-0.49166666666666664</v>
      </c>
      <c r="C38">
        <v>1.8833333333333333</v>
      </c>
      <c r="D38">
        <v>1.2666666666666666</v>
      </c>
      <c r="E38">
        <v>1.7749999999999999</v>
      </c>
      <c r="F38">
        <v>-0.36666666666666664</v>
      </c>
      <c r="G38">
        <v>1.1666666666666667</v>
      </c>
      <c r="H38">
        <v>0.46666666666666667</v>
      </c>
      <c r="I38">
        <v>-0.3</v>
      </c>
      <c r="J38">
        <v>-1.65</v>
      </c>
      <c r="K38">
        <v>1.8666666666666671</v>
      </c>
      <c r="L38">
        <v>5.4000000000000012</v>
      </c>
      <c r="M38">
        <v>2.5833333333333339</v>
      </c>
      <c r="N38">
        <v>3.7500000000000013</v>
      </c>
      <c r="O38">
        <v>3.7500000000000013</v>
      </c>
      <c r="T38">
        <v>3.4222222222222225</v>
      </c>
      <c r="U38">
        <v>4.9970833333333333</v>
      </c>
      <c r="V38">
        <v>3.2104166666666663</v>
      </c>
      <c r="W38">
        <v>3.7500000000000013</v>
      </c>
      <c r="X38">
        <v>3.7500000000000013</v>
      </c>
      <c r="Y38">
        <v>3.7500000000000013</v>
      </c>
      <c r="Z38">
        <v>3.2104166666666663</v>
      </c>
      <c r="AA38">
        <v>3.4222222222222225</v>
      </c>
      <c r="AB38">
        <v>4.9970833333333333</v>
      </c>
      <c r="AC38">
        <f t="shared" si="5"/>
        <v>3.0716666666666681</v>
      </c>
      <c r="AD38">
        <f t="shared" si="6"/>
        <v>3.0716666666666681</v>
      </c>
      <c r="AE38">
        <f t="shared" si="7"/>
        <v>2.6427777777777774</v>
      </c>
      <c r="AF38">
        <f t="shared" si="8"/>
        <v>2.8722222222222227</v>
      </c>
      <c r="AG38">
        <f t="shared" si="9"/>
        <v>4.2679166666666672</v>
      </c>
    </row>
    <row r="39" spans="1:33" x14ac:dyDescent="0.35">
      <c r="A39" t="str">
        <v>Kyle Lowry</v>
      </c>
      <c r="B39">
        <v>-1.2333333333333334</v>
      </c>
      <c r="C39">
        <v>1.6166666666666665</v>
      </c>
      <c r="D39">
        <v>1.0750000000000002</v>
      </c>
      <c r="E39">
        <v>0.66666666666666663</v>
      </c>
      <c r="F39">
        <v>-5.8333333333333334E-2</v>
      </c>
      <c r="G39">
        <v>2.2000000000000002</v>
      </c>
      <c r="H39">
        <v>1.0833333333333333</v>
      </c>
      <c r="I39">
        <v>-0.3</v>
      </c>
      <c r="J39">
        <v>-1.35</v>
      </c>
      <c r="K39">
        <v>2.0833333333333335</v>
      </c>
      <c r="L39">
        <v>5.0500000000000007</v>
      </c>
      <c r="M39">
        <v>1.5</v>
      </c>
      <c r="N39">
        <v>3.7000000000000006</v>
      </c>
      <c r="O39">
        <v>3.7000000000000006</v>
      </c>
      <c r="T39">
        <v>3.4094444444444445</v>
      </c>
      <c r="U39">
        <v>4.9583333333333339</v>
      </c>
      <c r="V39">
        <v>3.1733333333333333</v>
      </c>
      <c r="W39">
        <v>3.7000000000000006</v>
      </c>
      <c r="X39">
        <v>3.7000000000000006</v>
      </c>
      <c r="Y39">
        <v>3.7000000000000006</v>
      </c>
      <c r="Z39">
        <v>3.1733333333333333</v>
      </c>
      <c r="AA39">
        <v>3.4094444444444445</v>
      </c>
      <c r="AB39">
        <v>4.9583333333333339</v>
      </c>
      <c r="AC39">
        <f t="shared" si="5"/>
        <v>3.0216666666666674</v>
      </c>
      <c r="AD39">
        <f t="shared" si="6"/>
        <v>3.0216666666666674</v>
      </c>
      <c r="AE39">
        <f t="shared" si="7"/>
        <v>2.6056944444444445</v>
      </c>
      <c r="AF39">
        <f t="shared" si="8"/>
        <v>2.8594444444444447</v>
      </c>
      <c r="AG39">
        <f t="shared" si="9"/>
        <v>4.2291666666666679</v>
      </c>
    </row>
    <row r="40" spans="1:33" x14ac:dyDescent="0.35">
      <c r="A40" t="str">
        <v>Pascal Siakam</v>
      </c>
      <c r="B40">
        <v>-0.31638888888888889</v>
      </c>
      <c r="C40">
        <v>0.49319444444444449</v>
      </c>
      <c r="D40">
        <v>0.84680555555555559</v>
      </c>
      <c r="E40">
        <v>1.3399999999999999</v>
      </c>
      <c r="F40">
        <v>0.87472222222222218</v>
      </c>
      <c r="G40">
        <v>0.40944444444444444</v>
      </c>
      <c r="H40">
        <v>0.15819444444444444</v>
      </c>
      <c r="I40">
        <v>0.77236111111111105</v>
      </c>
      <c r="J40">
        <v>-0.95847222222222228</v>
      </c>
      <c r="K40">
        <v>3.1266666666666665</v>
      </c>
      <c r="L40">
        <v>4.5783333333333331</v>
      </c>
      <c r="M40">
        <v>3.2104166666666663</v>
      </c>
      <c r="N40">
        <v>3.6198611111111108</v>
      </c>
      <c r="O40">
        <v>3.6198611111111108</v>
      </c>
      <c r="T40">
        <v>3.4066666666666663</v>
      </c>
      <c r="U40">
        <v>4.8969444444444443</v>
      </c>
      <c r="V40">
        <v>3.0722222222222224</v>
      </c>
      <c r="W40">
        <v>3.6198611111111108</v>
      </c>
      <c r="X40">
        <v>3.6198611111111108</v>
      </c>
      <c r="Y40">
        <v>3.6198611111111108</v>
      </c>
      <c r="Z40">
        <v>3.0722222222222224</v>
      </c>
      <c r="AA40">
        <v>3.4066666666666663</v>
      </c>
      <c r="AB40">
        <v>4.8969444444444443</v>
      </c>
      <c r="AC40">
        <f t="shared" si="5"/>
        <v>2.9415277777777775</v>
      </c>
      <c r="AD40">
        <f t="shared" si="6"/>
        <v>2.9415277777777775</v>
      </c>
      <c r="AE40">
        <f t="shared" si="7"/>
        <v>2.5045833333333336</v>
      </c>
      <c r="AF40">
        <f t="shared" si="8"/>
        <v>2.8566666666666665</v>
      </c>
      <c r="AG40">
        <f t="shared" si="9"/>
        <v>4.1677777777777782</v>
      </c>
    </row>
    <row r="41" spans="1:33" x14ac:dyDescent="0.35">
      <c r="A41" t="str">
        <v>Ben Simmons</v>
      </c>
      <c r="B41">
        <v>2.7895833333333333</v>
      </c>
      <c r="C41">
        <v>-2.9430555555555551</v>
      </c>
      <c r="D41">
        <v>-1.5618055555555557</v>
      </c>
      <c r="E41">
        <v>0.54166666666666663</v>
      </c>
      <c r="F41">
        <v>1.1916666666666667</v>
      </c>
      <c r="G41">
        <v>2.8256944444444443</v>
      </c>
      <c r="H41">
        <v>2.6902777777777778</v>
      </c>
      <c r="I41">
        <v>0.17152777777777778</v>
      </c>
      <c r="J41">
        <v>-2.1124999999999998</v>
      </c>
      <c r="K41">
        <v>6.5361111111111114</v>
      </c>
      <c r="L41">
        <v>5.7055555555555557</v>
      </c>
      <c r="M41">
        <v>0.76736111111111183</v>
      </c>
      <c r="N41">
        <v>3.5930555555555559</v>
      </c>
      <c r="O41">
        <v>3.5930555555555559</v>
      </c>
      <c r="T41">
        <v>3.4</v>
      </c>
      <c r="U41">
        <v>4.5783333333333331</v>
      </c>
      <c r="V41">
        <v>3.0583333333333331</v>
      </c>
      <c r="W41">
        <v>3.5930555555555559</v>
      </c>
      <c r="X41">
        <v>3.5930555555555559</v>
      </c>
      <c r="Y41">
        <v>3.5930555555555559</v>
      </c>
      <c r="Z41">
        <v>3.0583333333333331</v>
      </c>
      <c r="AA41">
        <v>3.4</v>
      </c>
      <c r="AB41">
        <v>4.5783333333333331</v>
      </c>
      <c r="AC41">
        <f t="shared" si="5"/>
        <v>2.9147222222222227</v>
      </c>
      <c r="AD41">
        <f t="shared" si="6"/>
        <v>2.9147222222222227</v>
      </c>
      <c r="AE41">
        <f t="shared" si="7"/>
        <v>2.4906944444444443</v>
      </c>
      <c r="AF41">
        <f t="shared" si="8"/>
        <v>2.8499999999999996</v>
      </c>
      <c r="AG41">
        <f t="shared" si="9"/>
        <v>3.8491666666666671</v>
      </c>
    </row>
    <row r="42" spans="1:33" x14ac:dyDescent="0.35">
      <c r="A42" t="str">
        <v>LaMarcus Aldridge</v>
      </c>
      <c r="B42">
        <v>0.57194444444444448</v>
      </c>
      <c r="C42">
        <v>0.76527777777777772</v>
      </c>
      <c r="D42">
        <v>-0.19333333333333333</v>
      </c>
      <c r="E42">
        <v>0.45111111111111118</v>
      </c>
      <c r="F42">
        <v>0.73305555555555557</v>
      </c>
      <c r="G42">
        <v>-0.10472222222222222</v>
      </c>
      <c r="H42">
        <v>-0.47527777777777774</v>
      </c>
      <c r="I42">
        <v>1.8044444444444447</v>
      </c>
      <c r="J42">
        <v>1.6111111111111111E-2</v>
      </c>
      <c r="K42">
        <v>2.8033333333333337</v>
      </c>
      <c r="L42">
        <v>3.5525000000000002</v>
      </c>
      <c r="M42">
        <v>3.6733333333333338</v>
      </c>
      <c r="N42">
        <v>3.5686111111111112</v>
      </c>
      <c r="O42">
        <v>3.5686111111111112</v>
      </c>
      <c r="T42">
        <v>3.3872222222222224</v>
      </c>
      <c r="U42">
        <v>4.4861111111111107</v>
      </c>
      <c r="V42">
        <v>2.916666666666667</v>
      </c>
      <c r="W42">
        <v>3.5686111111111112</v>
      </c>
      <c r="X42">
        <v>3.5686111111111112</v>
      </c>
      <c r="Y42">
        <v>3.5686111111111112</v>
      </c>
      <c r="Z42">
        <v>2.916666666666667</v>
      </c>
      <c r="AA42">
        <v>3.3872222222222224</v>
      </c>
      <c r="AB42">
        <v>4.4861111111111107</v>
      </c>
      <c r="AC42">
        <f t="shared" si="5"/>
        <v>2.8902777777777779</v>
      </c>
      <c r="AD42">
        <f t="shared" si="6"/>
        <v>2.8902777777777779</v>
      </c>
      <c r="AE42">
        <f t="shared" si="7"/>
        <v>2.3490277777777782</v>
      </c>
      <c r="AF42">
        <f t="shared" si="8"/>
        <v>2.8372222222222225</v>
      </c>
      <c r="AG42">
        <f t="shared" si="9"/>
        <v>3.7569444444444446</v>
      </c>
    </row>
    <row r="43" spans="1:33" x14ac:dyDescent="0.35">
      <c r="A43" t="str">
        <v>Robert Covington</v>
      </c>
      <c r="B43">
        <v>-0.73777777777777775</v>
      </c>
      <c r="C43">
        <v>0.22222222222222221</v>
      </c>
      <c r="D43">
        <v>0.96000000000000008</v>
      </c>
      <c r="E43">
        <v>-0.10666666666666666</v>
      </c>
      <c r="F43">
        <v>0.7911111111111111</v>
      </c>
      <c r="G43">
        <v>-0.54222222222222216</v>
      </c>
      <c r="H43">
        <v>1.5022222222222221</v>
      </c>
      <c r="I43">
        <v>1.4933333333333332</v>
      </c>
      <c r="J43">
        <v>-0.23111111111111113</v>
      </c>
      <c r="K43">
        <v>3.1288888888888882</v>
      </c>
      <c r="L43">
        <v>3.5822222222222222</v>
      </c>
      <c r="M43">
        <v>3.8933333333333331</v>
      </c>
      <c r="N43">
        <v>3.3511111111111109</v>
      </c>
      <c r="O43">
        <v>3.3511111111111109</v>
      </c>
      <c r="T43">
        <v>3.2958333333333334</v>
      </c>
      <c r="U43">
        <v>4.3456944444444447</v>
      </c>
      <c r="V43">
        <v>2.8940277777777776</v>
      </c>
      <c r="W43">
        <v>3.3511111111111109</v>
      </c>
      <c r="X43">
        <v>3.3511111111111109</v>
      </c>
      <c r="Y43">
        <v>3.3511111111111109</v>
      </c>
      <c r="Z43">
        <v>2.8940277777777776</v>
      </c>
      <c r="AA43">
        <v>3.2958333333333334</v>
      </c>
      <c r="AB43">
        <v>4.3456944444444447</v>
      </c>
      <c r="AC43">
        <f t="shared" si="5"/>
        <v>2.6727777777777777</v>
      </c>
      <c r="AD43">
        <f t="shared" si="6"/>
        <v>2.6727777777777777</v>
      </c>
      <c r="AE43">
        <f t="shared" si="7"/>
        <v>2.3263888888888888</v>
      </c>
      <c r="AF43">
        <f t="shared" si="8"/>
        <v>2.7458333333333336</v>
      </c>
      <c r="AG43">
        <f t="shared" si="9"/>
        <v>3.6165277777777787</v>
      </c>
    </row>
    <row r="44" spans="1:33" x14ac:dyDescent="0.35">
      <c r="A44" t="str">
        <v>Jamal Murray</v>
      </c>
      <c r="B44">
        <v>-9.4444444444444456E-2</v>
      </c>
      <c r="C44">
        <v>1.5016666666666667</v>
      </c>
      <c r="D44">
        <v>0.92555555555555558</v>
      </c>
      <c r="E44">
        <v>0.95388888888888901</v>
      </c>
      <c r="F44">
        <v>-0.18888888888888891</v>
      </c>
      <c r="G44">
        <v>1.36</v>
      </c>
      <c r="H44">
        <v>0.57611111111111102</v>
      </c>
      <c r="I44">
        <v>-0.5477777777777777</v>
      </c>
      <c r="J44">
        <v>-1.1427777777777779</v>
      </c>
      <c r="K44">
        <v>1.8416666666666668</v>
      </c>
      <c r="L44">
        <v>4.4861111111111107</v>
      </c>
      <c r="M44">
        <v>1.9833333333333334</v>
      </c>
      <c r="N44">
        <v>3.3433333333333328</v>
      </c>
      <c r="O44">
        <v>3.3433333333333328</v>
      </c>
      <c r="T44">
        <v>3.267777777777777</v>
      </c>
      <c r="U44">
        <v>4.165</v>
      </c>
      <c r="V44">
        <v>2.8777777777777782</v>
      </c>
      <c r="W44">
        <v>3.3433333333333328</v>
      </c>
      <c r="X44">
        <v>3.3433333333333328</v>
      </c>
      <c r="Y44">
        <v>3.3433333333333328</v>
      </c>
      <c r="Z44">
        <v>2.8777777777777782</v>
      </c>
      <c r="AA44">
        <v>3.267777777777777</v>
      </c>
      <c r="AB44">
        <v>4.165</v>
      </c>
      <c r="AC44">
        <f t="shared" si="5"/>
        <v>2.6649999999999996</v>
      </c>
      <c r="AD44">
        <f t="shared" si="6"/>
        <v>2.6649999999999996</v>
      </c>
      <c r="AE44">
        <f t="shared" si="7"/>
        <v>2.3101388888888894</v>
      </c>
      <c r="AF44">
        <f t="shared" si="8"/>
        <v>2.7177777777777772</v>
      </c>
      <c r="AG44">
        <f t="shared" si="9"/>
        <v>3.435833333333334</v>
      </c>
    </row>
    <row r="45" spans="1:33" x14ac:dyDescent="0.35">
      <c r="A45" t="str">
        <v>Mitchell Robinson</v>
      </c>
      <c r="B45">
        <v>3.3338888888888887</v>
      </c>
      <c r="C45">
        <v>-2.0683333333333334</v>
      </c>
      <c r="D45">
        <v>-1.6527777777777777</v>
      </c>
      <c r="E45">
        <v>-0.50055555555555553</v>
      </c>
      <c r="F45">
        <v>0.96333333333333337</v>
      </c>
      <c r="G45">
        <v>-1.02</v>
      </c>
      <c r="H45">
        <v>4.7222222222222228E-2</v>
      </c>
      <c r="I45">
        <v>3.2583333333333337</v>
      </c>
      <c r="J45">
        <v>0.97277777777777785</v>
      </c>
      <c r="K45">
        <v>5.4022222222222229</v>
      </c>
      <c r="L45">
        <v>2.3611111111111116</v>
      </c>
      <c r="M45">
        <v>4.3538888888888891</v>
      </c>
      <c r="N45">
        <v>3.3338888888888896</v>
      </c>
      <c r="O45">
        <v>3.3338888888888896</v>
      </c>
      <c r="T45">
        <v>3.1288888888888882</v>
      </c>
      <c r="U45">
        <v>4.1244444444444444</v>
      </c>
      <c r="V45">
        <v>2.8680555555555549</v>
      </c>
      <c r="W45">
        <v>3.3338888888888896</v>
      </c>
      <c r="X45">
        <v>3.3338888888888896</v>
      </c>
      <c r="Y45">
        <v>3.3338888888888896</v>
      </c>
      <c r="Z45">
        <v>2.8680555555555549</v>
      </c>
      <c r="AA45">
        <v>3.1288888888888882</v>
      </c>
      <c r="AB45">
        <v>4.1244444444444444</v>
      </c>
      <c r="AC45">
        <f t="shared" si="5"/>
        <v>2.6555555555555563</v>
      </c>
      <c r="AD45">
        <f t="shared" si="6"/>
        <v>2.6555555555555563</v>
      </c>
      <c r="AE45">
        <f t="shared" si="7"/>
        <v>2.3004166666666661</v>
      </c>
      <c r="AF45">
        <f t="shared" si="8"/>
        <v>2.5788888888888879</v>
      </c>
      <c r="AG45">
        <f t="shared" si="9"/>
        <v>3.3952777777777783</v>
      </c>
    </row>
    <row r="46" spans="1:33" x14ac:dyDescent="0.35">
      <c r="A46" t="str">
        <v>Brandon Clarke</v>
      </c>
      <c r="B46">
        <v>3.0883333333333334</v>
      </c>
      <c r="C46">
        <v>-7.5555555555555556E-2</v>
      </c>
      <c r="D46">
        <v>-1.1994444444444445</v>
      </c>
      <c r="E46">
        <v>8.5000000000000006E-2</v>
      </c>
      <c r="F46">
        <v>0.78388888888888886</v>
      </c>
      <c r="G46">
        <v>-0.49111111111111111</v>
      </c>
      <c r="H46">
        <v>-0.51</v>
      </c>
      <c r="I46">
        <v>1.2183333333333333</v>
      </c>
      <c r="J46">
        <v>0.43444444444444447</v>
      </c>
      <c r="K46">
        <v>3.4094444444444445</v>
      </c>
      <c r="L46">
        <v>2.8994444444444447</v>
      </c>
      <c r="M46">
        <v>3.8250000000000002</v>
      </c>
      <c r="N46">
        <v>3.3338888888888891</v>
      </c>
      <c r="O46">
        <v>3.3338888888888891</v>
      </c>
      <c r="T46">
        <v>3.1266666666666665</v>
      </c>
      <c r="U46">
        <v>4.1244444444444435</v>
      </c>
      <c r="V46">
        <v>2.7319444444444443</v>
      </c>
      <c r="W46">
        <v>3.3338888888888891</v>
      </c>
      <c r="X46">
        <v>3.3338888888888891</v>
      </c>
      <c r="Y46">
        <v>3.3338888888888891</v>
      </c>
      <c r="Z46">
        <v>2.7319444444444443</v>
      </c>
      <c r="AA46">
        <v>3.1266666666666665</v>
      </c>
      <c r="AB46">
        <v>4.1244444444444435</v>
      </c>
      <c r="AC46">
        <f t="shared" si="5"/>
        <v>2.6555555555555559</v>
      </c>
      <c r="AD46">
        <f t="shared" si="6"/>
        <v>2.6555555555555559</v>
      </c>
      <c r="AE46">
        <f t="shared" si="7"/>
        <v>2.1643055555555555</v>
      </c>
      <c r="AF46">
        <f t="shared" si="8"/>
        <v>2.5766666666666662</v>
      </c>
      <c r="AG46">
        <f t="shared" si="9"/>
        <v>3.3952777777777774</v>
      </c>
    </row>
    <row r="47" spans="1:33" x14ac:dyDescent="0.35">
      <c r="A47" t="str">
        <v>Tobias Harris</v>
      </c>
      <c r="B47">
        <v>0.42777777777777781</v>
      </c>
      <c r="C47">
        <v>0.37916666666666665</v>
      </c>
      <c r="D47">
        <v>0.34027777777777779</v>
      </c>
      <c r="E47">
        <v>1.0208333333333333</v>
      </c>
      <c r="F47">
        <v>0.81666666666666665</v>
      </c>
      <c r="G47">
        <v>0.40833333333333333</v>
      </c>
      <c r="H47">
        <v>-0.44722222222222224</v>
      </c>
      <c r="I47">
        <v>0.18472222222222223</v>
      </c>
      <c r="J47">
        <v>0.14583333333333334</v>
      </c>
      <c r="K47">
        <v>2.8972222222222221</v>
      </c>
      <c r="L47">
        <v>3.1305555555555546</v>
      </c>
      <c r="M47">
        <v>2.8680555555555549</v>
      </c>
      <c r="N47">
        <v>3.2763888888888881</v>
      </c>
      <c r="O47">
        <v>3.2763888888888881</v>
      </c>
      <c r="T47">
        <v>3.041666666666667</v>
      </c>
      <c r="U47">
        <v>3.9812499999999993</v>
      </c>
      <c r="V47">
        <v>2.7222222222222219</v>
      </c>
      <c r="W47">
        <v>3.2763888888888881</v>
      </c>
      <c r="X47">
        <v>3.2763888888888881</v>
      </c>
      <c r="Y47">
        <v>3.2763888888888881</v>
      </c>
      <c r="Z47">
        <v>2.7222222222222219</v>
      </c>
      <c r="AA47">
        <v>3.041666666666667</v>
      </c>
      <c r="AB47">
        <v>3.9812499999999993</v>
      </c>
      <c r="AC47">
        <f t="shared" si="5"/>
        <v>2.5980555555555549</v>
      </c>
      <c r="AD47">
        <f t="shared" si="6"/>
        <v>2.5980555555555549</v>
      </c>
      <c r="AE47">
        <f t="shared" si="7"/>
        <v>2.1545833333333331</v>
      </c>
      <c r="AF47">
        <f t="shared" si="8"/>
        <v>2.4916666666666671</v>
      </c>
      <c r="AG47">
        <f t="shared" si="9"/>
        <v>3.2520833333333332</v>
      </c>
    </row>
    <row r="48" spans="1:33" x14ac:dyDescent="0.35">
      <c r="A48" t="str">
        <v>Jaren Jackson Jr.</v>
      </c>
      <c r="B48">
        <v>0.29805555555555557</v>
      </c>
      <c r="C48">
        <v>-0.60416666666666663</v>
      </c>
      <c r="D48">
        <v>1.1519444444444444</v>
      </c>
      <c r="E48">
        <v>0.72500000000000009</v>
      </c>
      <c r="F48">
        <v>8.8611111111111113E-2</v>
      </c>
      <c r="G48">
        <v>-0.45916666666666661</v>
      </c>
      <c r="H48">
        <v>-0.16111111111111112</v>
      </c>
      <c r="I48">
        <v>2.4327777777777779</v>
      </c>
      <c r="J48">
        <v>-0.31416666666666671</v>
      </c>
      <c r="K48">
        <v>3.7619444444444441</v>
      </c>
      <c r="L48">
        <v>3.4719444444444445</v>
      </c>
      <c r="M48">
        <v>3.616944444444445</v>
      </c>
      <c r="N48">
        <v>3.1577777777777776</v>
      </c>
      <c r="O48">
        <v>3.1577777777777776</v>
      </c>
      <c r="T48">
        <v>2.9777777777777779</v>
      </c>
      <c r="U48">
        <v>3.8533333333333335</v>
      </c>
      <c r="V48">
        <v>2.6749999999999998</v>
      </c>
      <c r="W48">
        <v>3.1577777777777776</v>
      </c>
      <c r="X48">
        <v>3.1577777777777776</v>
      </c>
      <c r="Y48">
        <v>3.1577777777777776</v>
      </c>
      <c r="Z48">
        <v>2.6749999999999998</v>
      </c>
      <c r="AA48">
        <v>2.9777777777777779</v>
      </c>
      <c r="AB48">
        <v>3.8533333333333335</v>
      </c>
      <c r="AC48">
        <f t="shared" si="5"/>
        <v>2.4794444444444443</v>
      </c>
      <c r="AD48">
        <f t="shared" si="6"/>
        <v>2.4794444444444443</v>
      </c>
      <c r="AE48">
        <f t="shared" si="7"/>
        <v>2.107361111111111</v>
      </c>
      <c r="AF48">
        <f t="shared" si="8"/>
        <v>2.427777777777778</v>
      </c>
      <c r="AG48">
        <f t="shared" si="9"/>
        <v>3.1241666666666674</v>
      </c>
    </row>
    <row r="49" spans="1:33" x14ac:dyDescent="0.35">
      <c r="A49" t="str">
        <v>Jonas Valanciunas</v>
      </c>
      <c r="B49">
        <v>2.7027777777777775</v>
      </c>
      <c r="C49">
        <v>-0.32083333333333336</v>
      </c>
      <c r="D49">
        <v>-1.1083333333333334</v>
      </c>
      <c r="E49">
        <v>0.25277777777777777</v>
      </c>
      <c r="F49">
        <v>2.2263888888888892</v>
      </c>
      <c r="G49">
        <v>-0.27222222222222225</v>
      </c>
      <c r="H49">
        <v>-1.1375</v>
      </c>
      <c r="I49">
        <v>1.1569444444444443</v>
      </c>
      <c r="J49">
        <v>-0.39861111111111108</v>
      </c>
      <c r="K49">
        <v>3.4222222222222225</v>
      </c>
      <c r="L49">
        <v>3.5</v>
      </c>
      <c r="M49">
        <v>3.3736111111111109</v>
      </c>
      <c r="N49">
        <v>3.1013888888888888</v>
      </c>
      <c r="O49">
        <v>3.1013888888888888</v>
      </c>
      <c r="T49">
        <v>2.8972222222222221</v>
      </c>
      <c r="U49">
        <v>3.7236111111111105</v>
      </c>
      <c r="V49">
        <v>2.6737500000000001</v>
      </c>
      <c r="W49">
        <v>3.1013888888888888</v>
      </c>
      <c r="X49">
        <v>3.1013888888888888</v>
      </c>
      <c r="Y49">
        <v>3.1013888888888888</v>
      </c>
      <c r="Z49">
        <v>2.6737500000000001</v>
      </c>
      <c r="AA49">
        <v>2.8972222222222221</v>
      </c>
      <c r="AB49">
        <v>3.7236111111111105</v>
      </c>
      <c r="AC49">
        <f t="shared" si="5"/>
        <v>2.4230555555555555</v>
      </c>
      <c r="AD49">
        <f t="shared" si="6"/>
        <v>2.4230555555555555</v>
      </c>
      <c r="AE49">
        <f t="shared" si="7"/>
        <v>2.1061111111111113</v>
      </c>
      <c r="AF49">
        <f t="shared" si="8"/>
        <v>2.3472222222222223</v>
      </c>
      <c r="AG49">
        <f t="shared" si="9"/>
        <v>2.9944444444444445</v>
      </c>
    </row>
    <row r="50" spans="1:33" x14ac:dyDescent="0.35">
      <c r="A50" t="str">
        <v>Domantas Sabonis</v>
      </c>
      <c r="B50">
        <v>2.391111111111111</v>
      </c>
      <c r="C50">
        <v>-0.75555555555555554</v>
      </c>
      <c r="D50">
        <v>-1.0666666666666667</v>
      </c>
      <c r="E50">
        <v>0.71111111111111114</v>
      </c>
      <c r="F50">
        <v>2.5511111111111111</v>
      </c>
      <c r="G50">
        <v>0.95111111111111113</v>
      </c>
      <c r="H50">
        <v>-0.52444444444444438</v>
      </c>
      <c r="I50">
        <v>-0.13333333333333333</v>
      </c>
      <c r="J50">
        <v>-1.1466666666666667</v>
      </c>
      <c r="K50">
        <v>3.7333333333333334</v>
      </c>
      <c r="L50">
        <v>4.1244444444444435</v>
      </c>
      <c r="M50">
        <v>2.0266666666666664</v>
      </c>
      <c r="N50">
        <v>2.977777777777777</v>
      </c>
      <c r="O50">
        <v>2.977777777777777</v>
      </c>
      <c r="T50">
        <v>2.8777777777777773</v>
      </c>
      <c r="U50">
        <v>3.6944444444444442</v>
      </c>
      <c r="V50">
        <v>2.5833333333333339</v>
      </c>
      <c r="W50">
        <v>2.977777777777777</v>
      </c>
      <c r="X50">
        <v>2.977777777777777</v>
      </c>
      <c r="Y50">
        <v>2.977777777777777</v>
      </c>
      <c r="Z50">
        <v>2.5833333333333339</v>
      </c>
      <c r="AA50">
        <v>2.8777777777777773</v>
      </c>
      <c r="AB50">
        <v>3.6944444444444442</v>
      </c>
      <c r="AC50">
        <f t="shared" si="5"/>
        <v>2.2994444444444437</v>
      </c>
      <c r="AD50">
        <f t="shared" si="6"/>
        <v>2.2994444444444437</v>
      </c>
      <c r="AE50">
        <f t="shared" si="7"/>
        <v>2.0156944444444451</v>
      </c>
      <c r="AF50">
        <f t="shared" si="8"/>
        <v>2.3277777777777775</v>
      </c>
      <c r="AG50">
        <f t="shared" si="9"/>
        <v>2.9652777777777777</v>
      </c>
    </row>
    <row r="51" spans="1:33" x14ac:dyDescent="0.35">
      <c r="A51" t="str">
        <v>Andre Drummond</v>
      </c>
      <c r="B51">
        <v>2.8291666666666671</v>
      </c>
      <c r="C51">
        <v>-4.0736111111111111</v>
      </c>
      <c r="D51">
        <v>-1.3513888888888888</v>
      </c>
      <c r="E51">
        <v>0.66111111111111109</v>
      </c>
      <c r="F51">
        <v>2.9458333333333333</v>
      </c>
      <c r="G51">
        <v>-0.20416666666666666</v>
      </c>
      <c r="H51">
        <v>1.9055555555555554</v>
      </c>
      <c r="I51">
        <v>2.6444444444444444</v>
      </c>
      <c r="J51">
        <v>-2.4888888888888889</v>
      </c>
      <c r="K51">
        <v>6.9416666666666664</v>
      </c>
      <c r="L51">
        <v>5.3569444444444443</v>
      </c>
      <c r="M51">
        <v>3.0722222222222224</v>
      </c>
      <c r="N51">
        <v>2.8680555555555554</v>
      </c>
      <c r="O51">
        <v>2.8680555555555554</v>
      </c>
      <c r="T51">
        <v>2.8033333333333337</v>
      </c>
      <c r="U51">
        <v>3.5822222222222222</v>
      </c>
      <c r="V51">
        <v>2.5277777777777781</v>
      </c>
      <c r="W51">
        <v>2.8680555555555554</v>
      </c>
      <c r="X51">
        <v>2.8680555555555554</v>
      </c>
      <c r="Y51">
        <v>2.8680555555555554</v>
      </c>
      <c r="Z51">
        <v>2.5277777777777781</v>
      </c>
      <c r="AA51">
        <v>2.8033333333333337</v>
      </c>
      <c r="AB51">
        <v>3.5822222222222222</v>
      </c>
      <c r="AC51">
        <f t="shared" si="5"/>
        <v>2.1897222222222221</v>
      </c>
      <c r="AD51">
        <f t="shared" si="6"/>
        <v>2.1897222222222221</v>
      </c>
      <c r="AE51">
        <f t="shared" si="7"/>
        <v>1.9601388888888893</v>
      </c>
      <c r="AF51">
        <f t="shared" si="8"/>
        <v>2.2533333333333339</v>
      </c>
      <c r="AG51">
        <f t="shared" si="9"/>
        <v>2.8530555555555557</v>
      </c>
    </row>
    <row r="52" spans="1:33" x14ac:dyDescent="0.35">
      <c r="A52" t="str">
        <v>D'Angelo Russell</v>
      </c>
      <c r="B52">
        <v>-1.1259722222222222</v>
      </c>
      <c r="C52">
        <v>0.83750000000000002</v>
      </c>
      <c r="D52">
        <v>2.0286111111111111</v>
      </c>
      <c r="E52">
        <v>1.1445833333333333</v>
      </c>
      <c r="F52">
        <v>-0.4466666666666666</v>
      </c>
      <c r="G52">
        <v>1.8518055555555557</v>
      </c>
      <c r="H52">
        <v>0.59555555555555562</v>
      </c>
      <c r="I52">
        <v>-0.53972222222222221</v>
      </c>
      <c r="J52">
        <v>-1.5168055555555555</v>
      </c>
      <c r="K52">
        <v>1.9913888888888887</v>
      </c>
      <c r="L52">
        <v>4.3456944444444447</v>
      </c>
      <c r="M52">
        <v>0.97708333333333353</v>
      </c>
      <c r="N52">
        <v>2.8288888888888892</v>
      </c>
      <c r="O52">
        <v>2.8288888888888892</v>
      </c>
      <c r="T52">
        <v>2.7958333333333334</v>
      </c>
      <c r="U52">
        <v>3.5525000000000002</v>
      </c>
      <c r="V52">
        <v>2.5277777777777777</v>
      </c>
      <c r="W52">
        <v>2.8288888888888892</v>
      </c>
      <c r="X52">
        <v>2.8288888888888892</v>
      </c>
      <c r="Y52">
        <v>2.8288888888888892</v>
      </c>
      <c r="Z52">
        <v>2.5277777777777777</v>
      </c>
      <c r="AA52">
        <v>2.7958333333333334</v>
      </c>
      <c r="AB52">
        <v>3.5525000000000002</v>
      </c>
      <c r="AC52">
        <f t="shared" si="5"/>
        <v>2.150555555555556</v>
      </c>
      <c r="AD52">
        <f t="shared" si="6"/>
        <v>2.150555555555556</v>
      </c>
      <c r="AE52">
        <f t="shared" si="7"/>
        <v>1.9601388888888889</v>
      </c>
      <c r="AF52">
        <f t="shared" si="8"/>
        <v>2.2458333333333336</v>
      </c>
      <c r="AG52">
        <f t="shared" si="9"/>
        <v>2.8233333333333341</v>
      </c>
    </row>
    <row r="53" spans="1:33" x14ac:dyDescent="0.35">
      <c r="A53" t="str">
        <v>Derrick White</v>
      </c>
      <c r="B53">
        <v>0.1788888888888889</v>
      </c>
      <c r="C53">
        <v>0.87888888888888883</v>
      </c>
      <c r="D53">
        <v>-2.3333333333333331E-2</v>
      </c>
      <c r="E53">
        <v>0.12444444444444445</v>
      </c>
      <c r="F53">
        <v>-0.25666666666666665</v>
      </c>
      <c r="G53">
        <v>0.80111111111111111</v>
      </c>
      <c r="H53">
        <v>0.22555555555555554</v>
      </c>
      <c r="I53">
        <v>0.98</v>
      </c>
      <c r="J53">
        <v>-0.14777777777777779</v>
      </c>
      <c r="K53">
        <v>1.882222222222222</v>
      </c>
      <c r="L53">
        <v>2.9088888888888889</v>
      </c>
      <c r="M53">
        <v>1.9599999999999997</v>
      </c>
      <c r="N53">
        <v>2.7611111111111111</v>
      </c>
      <c r="O53">
        <v>2.7611111111111111</v>
      </c>
      <c r="T53">
        <v>2.7749999999999995</v>
      </c>
      <c r="U53">
        <v>3.5</v>
      </c>
      <c r="V53">
        <v>2.4305555555555558</v>
      </c>
      <c r="W53">
        <v>2.7611111111111111</v>
      </c>
      <c r="X53">
        <v>2.7611111111111111</v>
      </c>
      <c r="Y53">
        <v>2.7611111111111111</v>
      </c>
      <c r="Z53">
        <v>2.4305555555555558</v>
      </c>
      <c r="AA53">
        <v>2.7749999999999995</v>
      </c>
      <c r="AB53">
        <v>3.5</v>
      </c>
      <c r="AC53">
        <f t="shared" si="5"/>
        <v>2.0827777777777778</v>
      </c>
      <c r="AD53">
        <f t="shared" si="6"/>
        <v>2.0827777777777778</v>
      </c>
      <c r="AE53">
        <f t="shared" si="7"/>
        <v>1.862916666666667</v>
      </c>
      <c r="AF53">
        <f t="shared" si="8"/>
        <v>2.2249999999999996</v>
      </c>
      <c r="AG53">
        <f t="shared" si="9"/>
        <v>2.7708333333333339</v>
      </c>
    </row>
    <row r="54" spans="1:33" x14ac:dyDescent="0.35">
      <c r="A54" t="str">
        <v>Richaun Holmes</v>
      </c>
      <c r="B54">
        <v>2.8195833333333331</v>
      </c>
      <c r="C54">
        <v>1.8611111111111113E-2</v>
      </c>
      <c r="D54">
        <v>-1.6284722222222223</v>
      </c>
      <c r="E54">
        <v>-0.30708333333333332</v>
      </c>
      <c r="F54">
        <v>0.93986111111111115</v>
      </c>
      <c r="G54">
        <v>-0.83750000000000002</v>
      </c>
      <c r="H54">
        <v>-0.2233333333333333</v>
      </c>
      <c r="I54">
        <v>1.4237500000000001</v>
      </c>
      <c r="J54">
        <v>0.53041666666666665</v>
      </c>
      <c r="K54">
        <v>2.717222222222222</v>
      </c>
      <c r="L54">
        <v>2.2054166666666664</v>
      </c>
      <c r="M54">
        <v>3.5733333333333328</v>
      </c>
      <c r="N54">
        <v>2.7358333333333329</v>
      </c>
      <c r="O54">
        <v>2.7358333333333329</v>
      </c>
      <c r="T54">
        <v>2.717222222222222</v>
      </c>
      <c r="U54">
        <v>3.4719444444444445</v>
      </c>
      <c r="V54">
        <v>2.4173611111111111</v>
      </c>
      <c r="W54">
        <v>2.7358333333333329</v>
      </c>
      <c r="X54">
        <v>2.7358333333333329</v>
      </c>
      <c r="Y54">
        <v>2.7358333333333329</v>
      </c>
      <c r="Z54">
        <v>2.4173611111111111</v>
      </c>
      <c r="AA54">
        <v>2.717222222222222</v>
      </c>
      <c r="AB54">
        <v>3.4719444444444445</v>
      </c>
      <c r="AC54">
        <f t="shared" si="5"/>
        <v>2.0574999999999997</v>
      </c>
      <c r="AD54">
        <f t="shared" si="6"/>
        <v>2.0574999999999997</v>
      </c>
      <c r="AE54">
        <f t="shared" si="7"/>
        <v>1.8497222222222223</v>
      </c>
      <c r="AF54">
        <f t="shared" si="8"/>
        <v>2.1672222222222217</v>
      </c>
      <c r="AG54">
        <f t="shared" si="9"/>
        <v>2.7427777777777784</v>
      </c>
    </row>
    <row r="55" spans="1:33" x14ac:dyDescent="0.35">
      <c r="A55" t="str">
        <v>Thomas Bryant</v>
      </c>
      <c r="B55">
        <v>2.5666666666666669</v>
      </c>
      <c r="C55">
        <v>-0.32500000000000001</v>
      </c>
      <c r="D55">
        <v>-0.7</v>
      </c>
      <c r="E55">
        <v>7.4999999999999997E-2</v>
      </c>
      <c r="F55">
        <v>0.79166666666666663</v>
      </c>
      <c r="G55">
        <v>-0.34166666666666662</v>
      </c>
      <c r="H55">
        <v>-0.83333333333333337</v>
      </c>
      <c r="I55">
        <v>1.1166666666666667</v>
      </c>
      <c r="J55">
        <v>0.36666666666666664</v>
      </c>
      <c r="K55">
        <v>3.041666666666667</v>
      </c>
      <c r="L55">
        <v>2.3499999999999996</v>
      </c>
      <c r="M55">
        <v>3.0583333333333331</v>
      </c>
      <c r="N55">
        <v>2.7166666666666663</v>
      </c>
      <c r="O55">
        <v>2.7166666666666663</v>
      </c>
      <c r="T55">
        <v>2.5569444444444445</v>
      </c>
      <c r="U55">
        <v>3.4212499999999997</v>
      </c>
      <c r="V55">
        <v>2.4138888888888888</v>
      </c>
      <c r="W55">
        <v>2.7166666666666663</v>
      </c>
      <c r="X55">
        <v>2.7166666666666663</v>
      </c>
      <c r="Y55">
        <v>2.7166666666666663</v>
      </c>
      <c r="Z55">
        <v>2.4138888888888888</v>
      </c>
      <c r="AA55">
        <v>2.5569444444444445</v>
      </c>
      <c r="AB55">
        <v>3.4212499999999997</v>
      </c>
      <c r="AC55">
        <f t="shared" si="5"/>
        <v>2.0383333333333331</v>
      </c>
      <c r="AD55">
        <f t="shared" si="6"/>
        <v>2.0383333333333331</v>
      </c>
      <c r="AE55">
        <f t="shared" si="7"/>
        <v>1.8462499999999999</v>
      </c>
      <c r="AF55">
        <f t="shared" si="8"/>
        <v>2.0069444444444446</v>
      </c>
      <c r="AG55">
        <f t="shared" si="9"/>
        <v>2.6920833333333336</v>
      </c>
    </row>
    <row r="56" spans="1:33" x14ac:dyDescent="0.35">
      <c r="A56" t="str">
        <v>Russell Westbrook</v>
      </c>
      <c r="B56">
        <v>0.14000000000000001</v>
      </c>
      <c r="C56">
        <v>-0.70777777777777784</v>
      </c>
      <c r="D56">
        <v>-0.52888888888888896</v>
      </c>
      <c r="E56">
        <v>1.5088888888888889</v>
      </c>
      <c r="F56">
        <v>1.151111111111111</v>
      </c>
      <c r="G56">
        <v>2.7533333333333334</v>
      </c>
      <c r="H56">
        <v>1.1200000000000001</v>
      </c>
      <c r="I56">
        <v>-0.30333333333333334</v>
      </c>
      <c r="J56">
        <v>-2.4344444444444444</v>
      </c>
      <c r="K56">
        <v>3.4066666666666663</v>
      </c>
      <c r="L56">
        <v>5.1333333333333329</v>
      </c>
      <c r="M56">
        <v>-5.4444444444444295E-2</v>
      </c>
      <c r="N56">
        <v>2.6988888888888884</v>
      </c>
      <c r="O56">
        <v>2.6988888888888884</v>
      </c>
      <c r="T56">
        <v>2.5458333333333334</v>
      </c>
      <c r="U56">
        <v>3.3055555555555554</v>
      </c>
      <c r="V56">
        <v>2.3722222222222222</v>
      </c>
      <c r="W56">
        <v>2.6988888888888884</v>
      </c>
      <c r="X56">
        <v>2.6988888888888884</v>
      </c>
      <c r="Y56">
        <v>2.6988888888888884</v>
      </c>
      <c r="Z56">
        <v>2.3722222222222222</v>
      </c>
      <c r="AA56">
        <v>2.5458333333333334</v>
      </c>
      <c r="AB56">
        <v>3.3055555555555554</v>
      </c>
      <c r="AC56">
        <f t="shared" si="5"/>
        <v>2.0205555555555552</v>
      </c>
      <c r="AD56">
        <f t="shared" si="6"/>
        <v>2.0205555555555552</v>
      </c>
      <c r="AE56">
        <f t="shared" si="7"/>
        <v>1.8045833333333334</v>
      </c>
      <c r="AF56">
        <f t="shared" si="8"/>
        <v>1.9958333333333333</v>
      </c>
      <c r="AG56">
        <f t="shared" si="9"/>
        <v>2.5763888888888893</v>
      </c>
    </row>
    <row r="57" spans="1:33" x14ac:dyDescent="0.35">
      <c r="A57" t="str">
        <v>CJ McCollum</v>
      </c>
      <c r="B57">
        <v>-0.14444444444444446</v>
      </c>
      <c r="C57">
        <v>0.11736111111111112</v>
      </c>
      <c r="D57">
        <v>1.2999999999999998</v>
      </c>
      <c r="E57">
        <v>1.2729166666666665</v>
      </c>
      <c r="F57">
        <v>-0.23472222222222225</v>
      </c>
      <c r="G57">
        <v>0.87569444444444444</v>
      </c>
      <c r="H57">
        <v>-0.18055555555555555</v>
      </c>
      <c r="I57">
        <v>0.10833333333333334</v>
      </c>
      <c r="J57">
        <v>-0.4513888888888889</v>
      </c>
      <c r="K57">
        <v>2.5458333333333334</v>
      </c>
      <c r="L57">
        <v>3.1145833333333335</v>
      </c>
      <c r="M57">
        <v>1.7874999999999996</v>
      </c>
      <c r="N57">
        <v>2.6631944444444446</v>
      </c>
      <c r="O57">
        <v>2.6631944444444446</v>
      </c>
      <c r="T57">
        <v>2.3852777777777781</v>
      </c>
      <c r="U57">
        <v>3.1305555555555546</v>
      </c>
      <c r="V57">
        <v>2.2755555555555556</v>
      </c>
      <c r="W57">
        <v>2.6631944444444446</v>
      </c>
      <c r="X57">
        <v>2.6631944444444446</v>
      </c>
      <c r="Y57">
        <v>2.6631944444444446</v>
      </c>
      <c r="Z57">
        <v>2.2755555555555556</v>
      </c>
      <c r="AA57">
        <v>2.3852777777777781</v>
      </c>
      <c r="AB57">
        <v>3.1305555555555546</v>
      </c>
      <c r="AC57">
        <f t="shared" si="5"/>
        <v>1.9848611111111114</v>
      </c>
      <c r="AD57">
        <f t="shared" si="6"/>
        <v>1.9848611111111114</v>
      </c>
      <c r="AE57">
        <f t="shared" si="7"/>
        <v>1.7079166666666667</v>
      </c>
      <c r="AF57">
        <f t="shared" si="8"/>
        <v>1.835277777777778</v>
      </c>
      <c r="AG57">
        <f t="shared" si="9"/>
        <v>2.4013888888888886</v>
      </c>
    </row>
    <row r="58" spans="1:33" x14ac:dyDescent="0.35">
      <c r="A58" t="str">
        <v>T.J. Warren</v>
      </c>
      <c r="B58">
        <v>0.72500000000000009</v>
      </c>
      <c r="C58">
        <v>0.54166666666666663</v>
      </c>
      <c r="D58">
        <v>1.6666666666666666E-2</v>
      </c>
      <c r="E58">
        <v>0.71666666666666667</v>
      </c>
      <c r="F58">
        <v>-9.166666666666666E-2</v>
      </c>
      <c r="G58">
        <v>-0.28333333333333338</v>
      </c>
      <c r="H58">
        <v>0.81666666666666665</v>
      </c>
      <c r="I58">
        <v>-5.8333333333333334E-2</v>
      </c>
      <c r="J58">
        <v>0.25</v>
      </c>
      <c r="K58">
        <v>2.0916666666666668</v>
      </c>
      <c r="L58">
        <v>2.3833333333333333</v>
      </c>
      <c r="M58">
        <v>2.916666666666667</v>
      </c>
      <c r="N58">
        <v>2.6333333333333333</v>
      </c>
      <c r="O58">
        <v>2.6333333333333333</v>
      </c>
      <c r="T58">
        <v>2.3729166666666677</v>
      </c>
      <c r="U58">
        <v>3.1145833333333335</v>
      </c>
      <c r="V58">
        <v>2.2044444444444444</v>
      </c>
      <c r="W58">
        <v>2.6333333333333333</v>
      </c>
      <c r="X58">
        <v>2.6333333333333333</v>
      </c>
      <c r="Y58">
        <v>2.6333333333333333</v>
      </c>
      <c r="Z58">
        <v>2.2044444444444444</v>
      </c>
      <c r="AA58">
        <v>2.3729166666666677</v>
      </c>
      <c r="AB58">
        <v>3.1145833333333335</v>
      </c>
      <c r="AC58">
        <f t="shared" si="5"/>
        <v>1.9550000000000001</v>
      </c>
      <c r="AD58">
        <f t="shared" si="6"/>
        <v>1.9550000000000001</v>
      </c>
      <c r="AE58">
        <f t="shared" si="7"/>
        <v>1.6368055555555556</v>
      </c>
      <c r="AF58">
        <f t="shared" si="8"/>
        <v>1.8229166666666676</v>
      </c>
      <c r="AG58">
        <f t="shared" si="9"/>
        <v>2.385416666666667</v>
      </c>
    </row>
    <row r="59" spans="1:33" x14ac:dyDescent="0.35">
      <c r="A59" t="str">
        <v>Brandon Ingram</v>
      </c>
      <c r="B59">
        <v>0.16888888888888889</v>
      </c>
      <c r="C59">
        <v>0.69333333333333336</v>
      </c>
      <c r="D59">
        <v>1.1466666666666667</v>
      </c>
      <c r="E59">
        <v>1.1200000000000001</v>
      </c>
      <c r="F59">
        <v>6.2222222222222227E-2</v>
      </c>
      <c r="G59">
        <v>0.48000000000000004</v>
      </c>
      <c r="H59">
        <v>0.19555555555555557</v>
      </c>
      <c r="I59">
        <v>0.25777777777777777</v>
      </c>
      <c r="J59">
        <v>-1.4933333333333332</v>
      </c>
      <c r="K59">
        <v>1.9377777777777776</v>
      </c>
      <c r="L59">
        <v>4.1244444444444444</v>
      </c>
      <c r="M59">
        <v>2.1511111111111116</v>
      </c>
      <c r="N59">
        <v>2.6311111111111112</v>
      </c>
      <c r="O59">
        <v>2.6311111111111112</v>
      </c>
      <c r="T59">
        <v>2.3625000000000007</v>
      </c>
      <c r="U59">
        <v>3.0801388888888885</v>
      </c>
      <c r="V59">
        <v>2.1775000000000002</v>
      </c>
      <c r="W59">
        <v>2.6311111111111112</v>
      </c>
      <c r="X59">
        <v>2.6311111111111112</v>
      </c>
      <c r="Y59">
        <v>2.6311111111111112</v>
      </c>
      <c r="Z59">
        <v>2.1775000000000002</v>
      </c>
      <c r="AA59">
        <v>2.3625000000000007</v>
      </c>
      <c r="AB59">
        <v>3.0801388888888885</v>
      </c>
      <c r="AC59">
        <f t="shared" si="5"/>
        <v>1.9527777777777779</v>
      </c>
      <c r="AD59">
        <f t="shared" si="6"/>
        <v>1.9527777777777779</v>
      </c>
      <c r="AE59">
        <f t="shared" si="7"/>
        <v>1.6098611111111114</v>
      </c>
      <c r="AF59">
        <f t="shared" si="8"/>
        <v>1.8125000000000007</v>
      </c>
      <c r="AG59">
        <f t="shared" si="9"/>
        <v>2.3509722222222225</v>
      </c>
    </row>
    <row r="60" spans="1:33" x14ac:dyDescent="0.35">
      <c r="A60" t="str">
        <v>Al Horford</v>
      </c>
      <c r="B60">
        <v>0.33583333333333332</v>
      </c>
      <c r="C60">
        <v>0.12916666666666665</v>
      </c>
      <c r="D60">
        <v>-0.2583333333333333</v>
      </c>
      <c r="E60">
        <v>-0.11194444444444446</v>
      </c>
      <c r="F60">
        <v>0.86111111111111116</v>
      </c>
      <c r="G60">
        <v>0.71472222222222226</v>
      </c>
      <c r="H60">
        <v>-0.20666666666666667</v>
      </c>
      <c r="I60">
        <v>0.81805555555555554</v>
      </c>
      <c r="J60">
        <v>0.23250000000000004</v>
      </c>
      <c r="K60">
        <v>2.3852777777777781</v>
      </c>
      <c r="L60">
        <v>2.2819444444444446</v>
      </c>
      <c r="M60">
        <v>1.7997222222222222</v>
      </c>
      <c r="N60">
        <v>2.5144444444444445</v>
      </c>
      <c r="O60">
        <v>2.5144444444444445</v>
      </c>
      <c r="T60">
        <v>2.3362499999999993</v>
      </c>
      <c r="U60">
        <v>3.0429166666666672</v>
      </c>
      <c r="V60">
        <v>2.1681944444444445</v>
      </c>
      <c r="W60">
        <v>2.5144444444444445</v>
      </c>
      <c r="X60">
        <v>2.5144444444444445</v>
      </c>
      <c r="Y60">
        <v>2.5144444444444445</v>
      </c>
      <c r="Z60">
        <v>2.1681944444444445</v>
      </c>
      <c r="AA60">
        <v>2.3362499999999993</v>
      </c>
      <c r="AB60">
        <v>3.0429166666666672</v>
      </c>
      <c r="AC60">
        <f t="shared" si="5"/>
        <v>1.8361111111111112</v>
      </c>
      <c r="AD60">
        <f t="shared" si="6"/>
        <v>1.8361111111111112</v>
      </c>
      <c r="AE60">
        <f t="shared" si="7"/>
        <v>1.6005555555555557</v>
      </c>
      <c r="AF60">
        <f t="shared" si="8"/>
        <v>1.7862499999999992</v>
      </c>
      <c r="AG60">
        <f t="shared" si="9"/>
        <v>2.3137500000000006</v>
      </c>
    </row>
    <row r="61" spans="1:33" x14ac:dyDescent="0.35">
      <c r="A61" t="str">
        <v>Daniel Theis</v>
      </c>
      <c r="B61">
        <v>1.6625000000000001</v>
      </c>
      <c r="C61">
        <v>-0.11666666666666667</v>
      </c>
      <c r="D61">
        <v>-1.088888888888889</v>
      </c>
      <c r="E61">
        <v>-0.45694444444444443</v>
      </c>
      <c r="F61">
        <v>0.86527777777777781</v>
      </c>
      <c r="G61">
        <v>-0.4375</v>
      </c>
      <c r="H61">
        <v>-0.57361111111111107</v>
      </c>
      <c r="I61">
        <v>1.8958333333333333</v>
      </c>
      <c r="J61">
        <v>0.69027777777777777</v>
      </c>
      <c r="K61">
        <v>2.5569444444444445</v>
      </c>
      <c r="L61">
        <v>1.75</v>
      </c>
      <c r="M61">
        <v>2.8777777777777782</v>
      </c>
      <c r="N61">
        <v>2.4402777777777778</v>
      </c>
      <c r="O61">
        <v>2.4402777777777778</v>
      </c>
      <c r="T61">
        <v>2.2458333333333322</v>
      </c>
      <c r="U61">
        <v>2.9361111111111113</v>
      </c>
      <c r="V61">
        <v>2.1583333333333337</v>
      </c>
      <c r="W61">
        <v>2.4402777777777778</v>
      </c>
      <c r="X61">
        <v>2.4402777777777778</v>
      </c>
      <c r="Y61">
        <v>2.4402777777777778</v>
      </c>
      <c r="Z61">
        <v>2.1583333333333337</v>
      </c>
      <c r="AA61">
        <v>2.2458333333333322</v>
      </c>
      <c r="AB61">
        <v>2.9361111111111113</v>
      </c>
      <c r="AC61">
        <f t="shared" si="5"/>
        <v>1.7619444444444445</v>
      </c>
      <c r="AD61">
        <f t="shared" si="6"/>
        <v>1.7619444444444445</v>
      </c>
      <c r="AE61">
        <f t="shared" si="7"/>
        <v>1.5906944444444449</v>
      </c>
      <c r="AF61">
        <f t="shared" si="8"/>
        <v>1.6958333333333322</v>
      </c>
      <c r="AG61">
        <f t="shared" si="9"/>
        <v>2.2069444444444448</v>
      </c>
    </row>
    <row r="62" spans="1:33" x14ac:dyDescent="0.35">
      <c r="A62" t="str">
        <v>Mikal Bridges</v>
      </c>
      <c r="B62">
        <v>0.47916666666666669</v>
      </c>
      <c r="C62">
        <v>0.39291666666666664</v>
      </c>
      <c r="D62">
        <v>9.5833333333333343E-3</v>
      </c>
      <c r="E62">
        <v>-0.34499999999999997</v>
      </c>
      <c r="F62">
        <v>-0.10541666666666666</v>
      </c>
      <c r="G62">
        <v>-0.24916666666666668</v>
      </c>
      <c r="H62">
        <v>1.7537500000000001</v>
      </c>
      <c r="I62">
        <v>0.44083333333333335</v>
      </c>
      <c r="J62">
        <v>4.791666666666667E-2</v>
      </c>
      <c r="K62">
        <v>2.0316666666666667</v>
      </c>
      <c r="L62">
        <v>2.3766666666666669</v>
      </c>
      <c r="M62">
        <v>2.6737500000000001</v>
      </c>
      <c r="N62">
        <v>2.4245833333333335</v>
      </c>
      <c r="O62">
        <v>2.4245833333333335</v>
      </c>
      <c r="T62">
        <v>2.0916666666666668</v>
      </c>
      <c r="U62">
        <v>2.9088888888888889</v>
      </c>
      <c r="V62">
        <v>2.1511111111111116</v>
      </c>
      <c r="W62">
        <v>2.4245833333333335</v>
      </c>
      <c r="X62">
        <v>2.4245833333333335</v>
      </c>
      <c r="Y62">
        <v>2.4245833333333335</v>
      </c>
      <c r="Z62">
        <v>2.1511111111111116</v>
      </c>
      <c r="AA62">
        <v>2.0916666666666668</v>
      </c>
      <c r="AB62">
        <v>2.9088888888888889</v>
      </c>
      <c r="AC62">
        <f t="shared" si="5"/>
        <v>1.7462500000000003</v>
      </c>
      <c r="AD62">
        <f t="shared" si="6"/>
        <v>1.7462500000000003</v>
      </c>
      <c r="AE62">
        <f t="shared" si="7"/>
        <v>1.5834722222222228</v>
      </c>
      <c r="AF62">
        <f t="shared" si="8"/>
        <v>1.5416666666666667</v>
      </c>
      <c r="AG62">
        <f t="shared" si="9"/>
        <v>2.1797222222222228</v>
      </c>
    </row>
    <row r="63" spans="1:33" x14ac:dyDescent="0.35">
      <c r="A63" t="str">
        <v>Collin Sexton</v>
      </c>
      <c r="B63">
        <v>0.57361111111111107</v>
      </c>
      <c r="C63">
        <v>1.6722222222222221</v>
      </c>
      <c r="D63">
        <v>0.31111111111111112</v>
      </c>
      <c r="E63">
        <v>1.4583333333333333</v>
      </c>
      <c r="F63">
        <v>-0.4861111111111111</v>
      </c>
      <c r="G63">
        <v>0.66111111111111109</v>
      </c>
      <c r="H63">
        <v>0.49583333333333335</v>
      </c>
      <c r="I63">
        <v>-0.9916666666666667</v>
      </c>
      <c r="J63">
        <v>-1.3319444444444446</v>
      </c>
      <c r="K63">
        <v>0.6902777777777771</v>
      </c>
      <c r="L63">
        <v>3.6944444444444442</v>
      </c>
      <c r="M63">
        <v>1.7013888888888884</v>
      </c>
      <c r="N63">
        <v>2.3624999999999998</v>
      </c>
      <c r="O63">
        <v>2.3624999999999998</v>
      </c>
      <c r="T63">
        <v>2.0833333333333335</v>
      </c>
      <c r="U63">
        <v>2.8994444444444447</v>
      </c>
      <c r="V63">
        <v>2.0611111111111118</v>
      </c>
      <c r="W63">
        <v>2.3624999999999998</v>
      </c>
      <c r="X63">
        <v>2.3624999999999998</v>
      </c>
      <c r="Y63">
        <v>2.3624999999999998</v>
      </c>
      <c r="Z63">
        <v>2.0611111111111118</v>
      </c>
      <c r="AA63">
        <v>2.0833333333333335</v>
      </c>
      <c r="AB63">
        <v>2.8994444444444447</v>
      </c>
      <c r="AC63">
        <f t="shared" si="5"/>
        <v>1.6841666666666666</v>
      </c>
      <c r="AD63">
        <f t="shared" si="6"/>
        <v>1.6841666666666666</v>
      </c>
      <c r="AE63">
        <f t="shared" si="7"/>
        <v>1.493472222222223</v>
      </c>
      <c r="AF63">
        <f t="shared" si="8"/>
        <v>1.5333333333333334</v>
      </c>
      <c r="AG63">
        <f t="shared" si="9"/>
        <v>2.1702777777777786</v>
      </c>
    </row>
    <row r="64" spans="1:33" x14ac:dyDescent="0.35">
      <c r="A64" t="str">
        <v>Dejounte Murray</v>
      </c>
      <c r="B64">
        <v>0.13958333333333331</v>
      </c>
      <c r="C64">
        <v>0.39083333333333337</v>
      </c>
      <c r="D64">
        <v>-0.80027777777777775</v>
      </c>
      <c r="E64">
        <v>-0.11166666666666665</v>
      </c>
      <c r="F64">
        <v>0.62347222222222221</v>
      </c>
      <c r="G64">
        <v>1.0608333333333333</v>
      </c>
      <c r="H64">
        <v>2.2333333333333329</v>
      </c>
      <c r="I64">
        <v>-0.45597222222222222</v>
      </c>
      <c r="J64">
        <v>-0.72583333333333344</v>
      </c>
      <c r="K64">
        <v>1.9634722222222218</v>
      </c>
      <c r="L64">
        <v>3.0801388888888885</v>
      </c>
      <c r="M64">
        <v>1.2934722222222219</v>
      </c>
      <c r="N64">
        <v>2.354305555555555</v>
      </c>
      <c r="O64">
        <v>2.354305555555555</v>
      </c>
      <c r="T64">
        <v>2.0565277777777782</v>
      </c>
      <c r="U64">
        <v>2.6263888888888891</v>
      </c>
      <c r="V64">
        <v>2.0266666666666664</v>
      </c>
      <c r="W64">
        <v>2.354305555555555</v>
      </c>
      <c r="X64">
        <v>2.354305555555555</v>
      </c>
      <c r="Y64">
        <v>2.354305555555555</v>
      </c>
      <c r="Z64">
        <v>2.0266666666666664</v>
      </c>
      <c r="AA64">
        <v>2.0565277777777782</v>
      </c>
      <c r="AB64">
        <v>2.6263888888888891</v>
      </c>
      <c r="AC64">
        <f t="shared" si="5"/>
        <v>1.6759722222222218</v>
      </c>
      <c r="AD64">
        <f t="shared" si="6"/>
        <v>1.6759722222222218</v>
      </c>
      <c r="AE64">
        <f t="shared" si="7"/>
        <v>1.4590277777777776</v>
      </c>
      <c r="AF64">
        <f t="shared" si="8"/>
        <v>1.5065277777777781</v>
      </c>
      <c r="AG64">
        <f t="shared" si="9"/>
        <v>1.8972222222222228</v>
      </c>
    </row>
    <row r="65" spans="1:33" x14ac:dyDescent="0.35">
      <c r="A65" t="str">
        <v>Jaylen Brown</v>
      </c>
      <c r="B65">
        <v>0.69027777777777777</v>
      </c>
      <c r="C65">
        <v>-0.56388888888888877</v>
      </c>
      <c r="D65">
        <v>0.98194444444444451</v>
      </c>
      <c r="E65">
        <v>1.2152777777777777</v>
      </c>
      <c r="F65">
        <v>0.73888888888888893</v>
      </c>
      <c r="G65">
        <v>-0.21388888888888891</v>
      </c>
      <c r="H65">
        <v>0.73888888888888893</v>
      </c>
      <c r="I65">
        <v>-0.28194444444444439</v>
      </c>
      <c r="J65">
        <v>-0.9916666666666667</v>
      </c>
      <c r="K65">
        <v>2.8777777777777773</v>
      </c>
      <c r="L65">
        <v>3.3055555555555554</v>
      </c>
      <c r="M65">
        <v>2.5277777777777777</v>
      </c>
      <c r="N65">
        <v>2.3138888888888887</v>
      </c>
      <c r="O65">
        <v>2.3138888888888887</v>
      </c>
      <c r="T65">
        <v>2.0316666666666667</v>
      </c>
      <c r="U65">
        <v>2.5294444444444446</v>
      </c>
      <c r="V65">
        <v>1.9911111111111115</v>
      </c>
      <c r="W65">
        <v>2.3138888888888887</v>
      </c>
      <c r="X65">
        <v>2.3138888888888887</v>
      </c>
      <c r="Y65">
        <v>2.3138888888888887</v>
      </c>
      <c r="Z65">
        <v>1.9911111111111115</v>
      </c>
      <c r="AA65">
        <v>2.0316666666666667</v>
      </c>
      <c r="AB65">
        <v>2.5294444444444446</v>
      </c>
      <c r="AC65">
        <f t="shared" si="5"/>
        <v>1.6355555555555554</v>
      </c>
      <c r="AD65">
        <f t="shared" si="6"/>
        <v>1.6355555555555554</v>
      </c>
      <c r="AE65">
        <f t="shared" si="7"/>
        <v>1.4234722222222227</v>
      </c>
      <c r="AF65">
        <f t="shared" si="8"/>
        <v>1.4816666666666667</v>
      </c>
      <c r="AG65">
        <f t="shared" si="9"/>
        <v>1.8002777777777783</v>
      </c>
    </row>
    <row r="66" spans="1:33" x14ac:dyDescent="0.35">
      <c r="A66" t="str">
        <v>Gordon Hayward</v>
      </c>
      <c r="B66">
        <v>0.435</v>
      </c>
      <c r="C66">
        <v>0.88611111111111118</v>
      </c>
      <c r="D66">
        <v>7.2499999999999995E-2</v>
      </c>
      <c r="E66">
        <v>0.81361111111111106</v>
      </c>
      <c r="F66">
        <v>0.42694444444444446</v>
      </c>
      <c r="G66">
        <v>0.54777777777777781</v>
      </c>
      <c r="H66">
        <v>-0.3947222222222222</v>
      </c>
      <c r="I66">
        <v>-0.25777777777777777</v>
      </c>
      <c r="J66">
        <v>-0.28999999999999998</v>
      </c>
      <c r="K66">
        <v>1.3533333333333335</v>
      </c>
      <c r="L66">
        <v>2.5294444444444446</v>
      </c>
      <c r="M66">
        <v>1.6916666666666669</v>
      </c>
      <c r="N66">
        <v>2.2394444444444446</v>
      </c>
      <c r="O66">
        <v>2.2394444444444446</v>
      </c>
      <c r="T66">
        <v>1.9913888888888887</v>
      </c>
      <c r="U66">
        <v>2.3833333333333333</v>
      </c>
      <c r="V66">
        <v>1.9833333333333334</v>
      </c>
      <c r="W66">
        <v>2.2394444444444446</v>
      </c>
      <c r="X66">
        <v>2.2394444444444446</v>
      </c>
      <c r="Y66">
        <v>2.2394444444444446</v>
      </c>
      <c r="Z66">
        <v>1.9833333333333334</v>
      </c>
      <c r="AA66">
        <v>1.9913888888888887</v>
      </c>
      <c r="AB66">
        <v>2.3833333333333333</v>
      </c>
      <c r="AC66">
        <f t="shared" si="5"/>
        <v>1.5611111111111113</v>
      </c>
      <c r="AD66">
        <f t="shared" si="6"/>
        <v>1.5611111111111113</v>
      </c>
      <c r="AE66">
        <f t="shared" si="7"/>
        <v>1.4156944444444446</v>
      </c>
      <c r="AF66">
        <f t="shared" si="8"/>
        <v>1.4413888888888886</v>
      </c>
      <c r="AG66">
        <f t="shared" si="9"/>
        <v>1.654166666666667</v>
      </c>
    </row>
    <row r="67" spans="1:33" x14ac:dyDescent="0.35">
      <c r="A67" t="str">
        <v>Buddy Hield</v>
      </c>
      <c r="B67">
        <v>-7.7777777777777779E-2</v>
      </c>
      <c r="C67">
        <v>0.49583333333333335</v>
      </c>
      <c r="D67">
        <v>2.5083333333333333</v>
      </c>
      <c r="E67">
        <v>0.93333333333333335</v>
      </c>
      <c r="F67">
        <v>-0.17499999999999999</v>
      </c>
      <c r="G67">
        <v>0.17499999999999999</v>
      </c>
      <c r="H67">
        <v>-0.11666666666666667</v>
      </c>
      <c r="I67">
        <v>-0.80694444444444435</v>
      </c>
      <c r="J67">
        <v>-0.7</v>
      </c>
      <c r="K67">
        <v>1.7402777777777776</v>
      </c>
      <c r="L67">
        <v>2.9361111111111113</v>
      </c>
      <c r="M67">
        <v>2.0611111111111118</v>
      </c>
      <c r="N67">
        <v>2.2361111111111116</v>
      </c>
      <c r="O67">
        <v>2.2361111111111116</v>
      </c>
      <c r="T67">
        <v>1.9634722222222218</v>
      </c>
      <c r="U67">
        <v>2.3766666666666669</v>
      </c>
      <c r="V67">
        <v>1.9599999999999997</v>
      </c>
      <c r="W67">
        <v>2.2361111111111116</v>
      </c>
      <c r="X67">
        <v>2.2361111111111116</v>
      </c>
      <c r="Y67">
        <v>2.2361111111111116</v>
      </c>
      <c r="Z67">
        <v>1.9599999999999997</v>
      </c>
      <c r="AA67">
        <v>1.9634722222222218</v>
      </c>
      <c r="AB67">
        <v>2.3766666666666669</v>
      </c>
      <c r="AC67">
        <f t="shared" ref="AC67:AC98" si="10">X67 - X$103</f>
        <v>1.5577777777777784</v>
      </c>
      <c r="AD67">
        <f t="shared" ref="AD67:AD98" si="11">Y67 - Y$103</f>
        <v>1.5577777777777784</v>
      </c>
      <c r="AE67">
        <f t="shared" ref="AE67:AE98" si="12">Z67 - Z$103</f>
        <v>1.3923611111111109</v>
      </c>
      <c r="AF67">
        <f t="shared" ref="AF67:AF98" si="13">AA67 - AA$103</f>
        <v>1.4134722222222218</v>
      </c>
      <c r="AG67">
        <f t="shared" ref="AG67:AG98" si="14">AB67 - AB$103</f>
        <v>1.6475000000000006</v>
      </c>
    </row>
    <row r="68" spans="1:33" x14ac:dyDescent="0.35">
      <c r="A68" t="str">
        <v>De'Aaron Fox</v>
      </c>
      <c r="B68">
        <v>0.74930555555555545</v>
      </c>
      <c r="C68">
        <v>-1.4444444444444444</v>
      </c>
      <c r="D68">
        <v>-0.37013888888888885</v>
      </c>
      <c r="E68">
        <v>1.2999999999999998</v>
      </c>
      <c r="F68">
        <v>-0.24375000000000002</v>
      </c>
      <c r="G68">
        <v>2.4916666666666663</v>
      </c>
      <c r="H68">
        <v>1.4986111111111109</v>
      </c>
      <c r="I68">
        <v>0</v>
      </c>
      <c r="J68">
        <v>-1.8236111111111113</v>
      </c>
      <c r="K68">
        <v>3.6020833333333324</v>
      </c>
      <c r="L68">
        <v>3.9812499999999993</v>
      </c>
      <c r="M68">
        <v>-0.33402777777777837</v>
      </c>
      <c r="N68">
        <v>2.1576388888888882</v>
      </c>
      <c r="O68">
        <v>2.1576388888888882</v>
      </c>
      <c r="T68">
        <v>1.9377777777777776</v>
      </c>
      <c r="U68">
        <v>2.3611111111111116</v>
      </c>
      <c r="V68">
        <v>1.9499999999999997</v>
      </c>
      <c r="W68">
        <v>2.1576388888888882</v>
      </c>
      <c r="X68">
        <v>2.1576388888888882</v>
      </c>
      <c r="Y68">
        <v>2.1576388888888882</v>
      </c>
      <c r="Z68">
        <v>1.9499999999999997</v>
      </c>
      <c r="AA68">
        <v>1.9377777777777776</v>
      </c>
      <c r="AB68">
        <v>2.3611111111111116</v>
      </c>
      <c r="AC68">
        <f t="shared" si="10"/>
        <v>1.479305555555555</v>
      </c>
      <c r="AD68">
        <f t="shared" si="11"/>
        <v>1.479305555555555</v>
      </c>
      <c r="AE68">
        <f t="shared" si="12"/>
        <v>1.3823611111111109</v>
      </c>
      <c r="AF68">
        <f t="shared" si="13"/>
        <v>1.3877777777777776</v>
      </c>
      <c r="AG68">
        <f t="shared" si="14"/>
        <v>1.6319444444444453</v>
      </c>
    </row>
    <row r="69" spans="1:33" x14ac:dyDescent="0.35">
      <c r="A69" t="str">
        <v>Jarrett Allen</v>
      </c>
      <c r="B69">
        <v>2.9555555555555557</v>
      </c>
      <c r="C69">
        <v>-1.7597222222222222</v>
      </c>
      <c r="D69">
        <v>-1.6916666666666667</v>
      </c>
      <c r="E69">
        <v>-0.30138888888888887</v>
      </c>
      <c r="F69">
        <v>1.9249999999999998</v>
      </c>
      <c r="G69">
        <v>-0.60277777777777775</v>
      </c>
      <c r="H69">
        <v>-0.95277777777777772</v>
      </c>
      <c r="I69">
        <v>2.1486111111111108</v>
      </c>
      <c r="J69">
        <v>0.39861111111111108</v>
      </c>
      <c r="K69">
        <v>3.8791666666666664</v>
      </c>
      <c r="L69">
        <v>1.7208333333333332</v>
      </c>
      <c r="M69">
        <v>2.7222222222222219</v>
      </c>
      <c r="N69">
        <v>2.1194444444444445</v>
      </c>
      <c r="O69">
        <v>2.1194444444444445</v>
      </c>
      <c r="T69">
        <v>1.882222222222222</v>
      </c>
      <c r="U69">
        <v>2.3499999999999996</v>
      </c>
      <c r="V69">
        <v>1.9097222222222223</v>
      </c>
      <c r="W69">
        <v>2.1194444444444445</v>
      </c>
      <c r="X69">
        <v>2.1194444444444445</v>
      </c>
      <c r="Y69">
        <v>2.1194444444444445</v>
      </c>
      <c r="Z69">
        <v>1.9097222222222223</v>
      </c>
      <c r="AA69">
        <v>1.882222222222222</v>
      </c>
      <c r="AB69">
        <v>2.3499999999999996</v>
      </c>
      <c r="AC69">
        <f t="shared" si="10"/>
        <v>1.4411111111111112</v>
      </c>
      <c r="AD69">
        <f t="shared" si="11"/>
        <v>1.4411111111111112</v>
      </c>
      <c r="AE69">
        <f t="shared" si="12"/>
        <v>1.3420833333333335</v>
      </c>
      <c r="AF69">
        <f t="shared" si="13"/>
        <v>1.332222222222222</v>
      </c>
      <c r="AG69">
        <f t="shared" si="14"/>
        <v>1.6208333333333333</v>
      </c>
    </row>
    <row r="70" spans="1:33" x14ac:dyDescent="0.35">
      <c r="A70" t="str">
        <v>Norman Powell</v>
      </c>
      <c r="B70">
        <v>0.78680555555555554</v>
      </c>
      <c r="C70">
        <v>0.74097222222222225</v>
      </c>
      <c r="D70">
        <v>0.62638888888888877</v>
      </c>
      <c r="E70">
        <v>0.33611111111111108</v>
      </c>
      <c r="F70">
        <v>-0.38958333333333334</v>
      </c>
      <c r="G70">
        <v>-0.3208333333333333</v>
      </c>
      <c r="H70">
        <v>0.50416666666666676</v>
      </c>
      <c r="I70">
        <v>-0.25972222222222224</v>
      </c>
      <c r="J70">
        <v>6.8750000000000006E-2</v>
      </c>
      <c r="K70">
        <v>1.3520833333333333</v>
      </c>
      <c r="L70">
        <v>2.0243055555555554</v>
      </c>
      <c r="M70">
        <v>2.4138888888888888</v>
      </c>
      <c r="N70">
        <v>2.0930555555555554</v>
      </c>
      <c r="O70">
        <v>2.0930555555555554</v>
      </c>
      <c r="T70">
        <v>1.8666666666666671</v>
      </c>
      <c r="U70">
        <v>2.3422222222222224</v>
      </c>
      <c r="V70">
        <v>1.7997222222222222</v>
      </c>
      <c r="W70">
        <v>2.0930555555555554</v>
      </c>
      <c r="X70">
        <v>2.0930555555555554</v>
      </c>
      <c r="Y70">
        <v>2.0930555555555554</v>
      </c>
      <c r="Z70">
        <v>1.7997222222222222</v>
      </c>
      <c r="AA70">
        <v>1.8666666666666671</v>
      </c>
      <c r="AB70">
        <v>2.3422222222222224</v>
      </c>
      <c r="AC70">
        <f t="shared" si="10"/>
        <v>1.4147222222222222</v>
      </c>
      <c r="AD70">
        <f t="shared" si="11"/>
        <v>1.4147222222222222</v>
      </c>
      <c r="AE70">
        <f t="shared" si="12"/>
        <v>1.2320833333333334</v>
      </c>
      <c r="AF70">
        <f t="shared" si="13"/>
        <v>1.3166666666666671</v>
      </c>
      <c r="AG70">
        <f t="shared" si="14"/>
        <v>1.6130555555555561</v>
      </c>
    </row>
    <row r="71" spans="1:33" x14ac:dyDescent="0.35">
      <c r="A71" t="str">
        <v>Jrue Holiday</v>
      </c>
      <c r="B71">
        <v>6.1249999999999999E-2</v>
      </c>
      <c r="C71">
        <v>-0.26249999999999996</v>
      </c>
      <c r="D71">
        <v>0.28875000000000006</v>
      </c>
      <c r="E71">
        <v>0.51624999999999988</v>
      </c>
      <c r="F71">
        <v>-0.1575</v>
      </c>
      <c r="G71">
        <v>1.2687499999999998</v>
      </c>
      <c r="H71">
        <v>1.26</v>
      </c>
      <c r="I71">
        <v>0.44625000000000004</v>
      </c>
      <c r="J71">
        <v>-1.3474999999999999</v>
      </c>
      <c r="K71">
        <v>2.3362499999999993</v>
      </c>
      <c r="L71">
        <v>3.4212499999999997</v>
      </c>
      <c r="M71">
        <v>0.80500000000000016</v>
      </c>
      <c r="N71">
        <v>2.0737499999999995</v>
      </c>
      <c r="O71">
        <v>2.0737499999999995</v>
      </c>
      <c r="T71">
        <v>1.8611111111111112</v>
      </c>
      <c r="U71">
        <v>2.2819444444444446</v>
      </c>
      <c r="V71">
        <v>1.7888888888888894</v>
      </c>
      <c r="W71">
        <v>2.0737499999999995</v>
      </c>
      <c r="X71">
        <v>2.0737499999999995</v>
      </c>
      <c r="Y71">
        <v>2.0737499999999995</v>
      </c>
      <c r="Z71">
        <v>1.7888888888888894</v>
      </c>
      <c r="AA71">
        <v>1.8611111111111112</v>
      </c>
      <c r="AB71">
        <v>2.2819444444444446</v>
      </c>
      <c r="AC71">
        <f t="shared" si="10"/>
        <v>1.3954166666666663</v>
      </c>
      <c r="AD71">
        <f t="shared" si="11"/>
        <v>1.3954166666666663</v>
      </c>
      <c r="AE71">
        <f t="shared" si="12"/>
        <v>1.2212500000000006</v>
      </c>
      <c r="AF71">
        <f t="shared" si="13"/>
        <v>1.3111111111111111</v>
      </c>
      <c r="AG71">
        <f t="shared" si="14"/>
        <v>1.5527777777777783</v>
      </c>
    </row>
    <row r="72" spans="1:33" x14ac:dyDescent="0.35">
      <c r="A72" t="str">
        <v>Duncan Robinson</v>
      </c>
      <c r="B72">
        <v>0.23333333333333334</v>
      </c>
      <c r="C72">
        <v>0.54444444444444451</v>
      </c>
      <c r="D72">
        <v>2.5763888888888888</v>
      </c>
      <c r="E72">
        <v>9.7222222222222224E-2</v>
      </c>
      <c r="F72">
        <v>-0.64166666666666672</v>
      </c>
      <c r="G72">
        <v>-0.41805555555555551</v>
      </c>
      <c r="H72">
        <v>-0.59305555555555545</v>
      </c>
      <c r="I72">
        <v>-0.51527777777777783</v>
      </c>
      <c r="J72">
        <v>0.72916666666666663</v>
      </c>
      <c r="K72">
        <v>1.4680555555555557</v>
      </c>
      <c r="L72">
        <v>1.2833333333333337</v>
      </c>
      <c r="M72">
        <v>2.4305555555555558</v>
      </c>
      <c r="N72">
        <v>2.0125000000000002</v>
      </c>
      <c r="O72">
        <v>2.0125000000000002</v>
      </c>
      <c r="T72">
        <v>1.8569444444444445</v>
      </c>
      <c r="U72">
        <v>2.25</v>
      </c>
      <c r="V72">
        <v>1.7874999999999996</v>
      </c>
      <c r="W72">
        <v>2.0125000000000002</v>
      </c>
      <c r="X72">
        <v>2.0125000000000002</v>
      </c>
      <c r="Y72">
        <v>2.0125000000000002</v>
      </c>
      <c r="Z72">
        <v>1.7874999999999996</v>
      </c>
      <c r="AA72">
        <v>1.8569444444444445</v>
      </c>
      <c r="AB72">
        <v>2.25</v>
      </c>
      <c r="AC72">
        <f t="shared" si="10"/>
        <v>1.3341666666666669</v>
      </c>
      <c r="AD72">
        <f t="shared" si="11"/>
        <v>1.3341666666666669</v>
      </c>
      <c r="AE72">
        <f t="shared" si="12"/>
        <v>1.2198611111111108</v>
      </c>
      <c r="AF72">
        <f t="shared" si="13"/>
        <v>1.3069444444444445</v>
      </c>
      <c r="AG72">
        <f t="shared" si="14"/>
        <v>1.5208333333333337</v>
      </c>
    </row>
    <row r="73" spans="1:33" x14ac:dyDescent="0.35">
      <c r="A73" t="str">
        <v>Clint Capela</v>
      </c>
      <c r="B73">
        <v>2.5894444444444442</v>
      </c>
      <c r="C73">
        <v>-2.4091666666666667</v>
      </c>
      <c r="D73">
        <v>-1.4340277777777777</v>
      </c>
      <c r="E73">
        <v>-0.14749999999999999</v>
      </c>
      <c r="F73">
        <v>1.9994444444444446</v>
      </c>
      <c r="G73">
        <v>-0.51624999999999999</v>
      </c>
      <c r="H73">
        <v>-0.13930555555555557</v>
      </c>
      <c r="I73">
        <v>2.0486111111111112</v>
      </c>
      <c r="J73">
        <v>-9.0138888888888893E-2</v>
      </c>
      <c r="K73">
        <v>4.3102777777777774</v>
      </c>
      <c r="L73">
        <v>1.99125</v>
      </c>
      <c r="M73">
        <v>2.4173611111111111</v>
      </c>
      <c r="N73">
        <v>1.901111111111111</v>
      </c>
      <c r="O73">
        <v>1.901111111111111</v>
      </c>
      <c r="T73">
        <v>1.8416666666666668</v>
      </c>
      <c r="U73">
        <v>2.2311111111111117</v>
      </c>
      <c r="V73">
        <v>1.7402777777777778</v>
      </c>
      <c r="W73">
        <v>1.901111111111111</v>
      </c>
      <c r="X73">
        <v>1.901111111111111</v>
      </c>
      <c r="Y73">
        <v>1.901111111111111</v>
      </c>
      <c r="Z73">
        <v>1.7402777777777778</v>
      </c>
      <c r="AA73">
        <v>1.8416666666666668</v>
      </c>
      <c r="AB73">
        <v>2.2311111111111117</v>
      </c>
      <c r="AC73">
        <f t="shared" si="10"/>
        <v>1.2227777777777777</v>
      </c>
      <c r="AD73">
        <f t="shared" si="11"/>
        <v>1.2227777777777777</v>
      </c>
      <c r="AE73">
        <f t="shared" si="12"/>
        <v>1.172638888888889</v>
      </c>
      <c r="AF73">
        <f t="shared" si="13"/>
        <v>1.2916666666666667</v>
      </c>
      <c r="AG73">
        <f t="shared" si="14"/>
        <v>1.5019444444444454</v>
      </c>
    </row>
    <row r="74" spans="1:33" x14ac:dyDescent="0.35">
      <c r="A74" t="str">
        <v>Ja Morant</v>
      </c>
      <c r="B74">
        <v>0.52888888888888896</v>
      </c>
      <c r="C74">
        <v>0.2361111111111111</v>
      </c>
      <c r="D74">
        <v>-0.2361111111111111</v>
      </c>
      <c r="E74">
        <v>0.98222222222222222</v>
      </c>
      <c r="F74">
        <v>-0.24555555555555555</v>
      </c>
      <c r="G74">
        <v>2.8994444444444443</v>
      </c>
      <c r="H74">
        <v>0.46277777777777779</v>
      </c>
      <c r="I74">
        <v>-0.46277777777777779</v>
      </c>
      <c r="J74">
        <v>-2.2949999999999999</v>
      </c>
      <c r="K74">
        <v>1.6338888888888889</v>
      </c>
      <c r="L74">
        <v>4.165</v>
      </c>
      <c r="M74">
        <v>-1.0294444444444444</v>
      </c>
      <c r="N74">
        <v>1.87</v>
      </c>
      <c r="O74">
        <v>1.87</v>
      </c>
      <c r="T74">
        <v>1.8400000000000003</v>
      </c>
      <c r="U74">
        <v>2.2054166666666664</v>
      </c>
      <c r="V74">
        <v>1.7013888888888884</v>
      </c>
      <c r="W74">
        <v>1.87</v>
      </c>
      <c r="X74">
        <v>1.87</v>
      </c>
      <c r="Y74">
        <v>1.87</v>
      </c>
      <c r="Z74">
        <v>1.7013888888888884</v>
      </c>
      <c r="AA74">
        <v>1.8400000000000003</v>
      </c>
      <c r="AB74">
        <v>2.2054166666666664</v>
      </c>
      <c r="AC74">
        <f t="shared" si="10"/>
        <v>1.1916666666666669</v>
      </c>
      <c r="AD74">
        <f t="shared" si="11"/>
        <v>1.1916666666666669</v>
      </c>
      <c r="AE74">
        <f t="shared" si="12"/>
        <v>1.1337499999999996</v>
      </c>
      <c r="AF74">
        <f t="shared" si="13"/>
        <v>1.2900000000000003</v>
      </c>
      <c r="AG74">
        <f t="shared" si="14"/>
        <v>1.4762500000000001</v>
      </c>
    </row>
    <row r="75" spans="1:33" x14ac:dyDescent="0.35">
      <c r="A75" t="str">
        <v>Hassan Whiteside</v>
      </c>
      <c r="B75">
        <v>2.1749999999999998</v>
      </c>
      <c r="C75">
        <v>-0.91666666666666663</v>
      </c>
      <c r="D75">
        <v>-1.4</v>
      </c>
      <c r="E75">
        <v>-0.33333333333333331</v>
      </c>
      <c r="F75">
        <v>1.4083333333333332</v>
      </c>
      <c r="G75">
        <v>-0.81666666666666665</v>
      </c>
      <c r="H75">
        <v>-1.3250000000000002</v>
      </c>
      <c r="I75">
        <v>2.6583333333333332</v>
      </c>
      <c r="J75">
        <v>0.40833333333333333</v>
      </c>
      <c r="K75">
        <v>2.7749999999999995</v>
      </c>
      <c r="L75">
        <v>1.4499999999999997</v>
      </c>
      <c r="M75">
        <v>2.6749999999999998</v>
      </c>
      <c r="N75">
        <v>1.8583333333333329</v>
      </c>
      <c r="O75">
        <v>1.8583333333333329</v>
      </c>
      <c r="T75">
        <v>1.8255555555555556</v>
      </c>
      <c r="U75">
        <v>2.1833333333333336</v>
      </c>
      <c r="V75">
        <v>1.6916666666666669</v>
      </c>
      <c r="W75">
        <v>1.8583333333333329</v>
      </c>
      <c r="X75">
        <v>1.8583333333333329</v>
      </c>
      <c r="Y75">
        <v>1.8583333333333329</v>
      </c>
      <c r="Z75">
        <v>1.6916666666666669</v>
      </c>
      <c r="AA75">
        <v>1.8255555555555556</v>
      </c>
      <c r="AB75">
        <v>2.1833333333333336</v>
      </c>
      <c r="AC75">
        <f t="shared" si="10"/>
        <v>1.1799999999999997</v>
      </c>
      <c r="AD75">
        <f t="shared" si="11"/>
        <v>1.1799999999999997</v>
      </c>
      <c r="AE75">
        <f t="shared" si="12"/>
        <v>1.1240277777777781</v>
      </c>
      <c r="AF75">
        <f t="shared" si="13"/>
        <v>1.2755555555555556</v>
      </c>
      <c r="AG75">
        <f t="shared" si="14"/>
        <v>1.4541666666666673</v>
      </c>
    </row>
    <row r="76" spans="1:33" x14ac:dyDescent="0.35">
      <c r="A76" t="str">
        <v>Malcolm Brogdon</v>
      </c>
      <c r="B76">
        <v>-0.43055555555555558</v>
      </c>
      <c r="C76">
        <v>1.6619444444444444</v>
      </c>
      <c r="D76">
        <v>7.7499999999999999E-2</v>
      </c>
      <c r="E76">
        <v>0.40472222222222221</v>
      </c>
      <c r="F76">
        <v>3.4444444444444444E-2</v>
      </c>
      <c r="G76">
        <v>2.1958333333333333</v>
      </c>
      <c r="H76">
        <v>-0.62861111111111112</v>
      </c>
      <c r="I76">
        <v>-0.68888888888888888</v>
      </c>
      <c r="J76">
        <v>-0.84388888888888891</v>
      </c>
      <c r="K76">
        <v>0.1205555555555553</v>
      </c>
      <c r="L76">
        <v>2.6263888888888891</v>
      </c>
      <c r="M76">
        <v>-0.41333333333333333</v>
      </c>
      <c r="N76">
        <v>1.7825000000000002</v>
      </c>
      <c r="O76">
        <v>1.7825000000000002</v>
      </c>
      <c r="T76">
        <v>1.8180555555555555</v>
      </c>
      <c r="U76">
        <v>2.1030555555555557</v>
      </c>
      <c r="V76">
        <v>1.5</v>
      </c>
      <c r="W76">
        <v>1.7825000000000002</v>
      </c>
      <c r="X76">
        <v>1.7825000000000002</v>
      </c>
      <c r="Y76">
        <v>1.7825000000000002</v>
      </c>
      <c r="Z76">
        <v>1.5</v>
      </c>
      <c r="AA76">
        <v>1.8180555555555555</v>
      </c>
      <c r="AB76">
        <v>2.1030555555555557</v>
      </c>
      <c r="AC76">
        <f t="shared" si="10"/>
        <v>1.104166666666667</v>
      </c>
      <c r="AD76">
        <f t="shared" si="11"/>
        <v>1.104166666666667</v>
      </c>
      <c r="AE76">
        <f t="shared" si="12"/>
        <v>0.9323611111111112</v>
      </c>
      <c r="AF76">
        <f t="shared" si="13"/>
        <v>1.2680555555555555</v>
      </c>
      <c r="AG76">
        <f t="shared" si="14"/>
        <v>1.3738888888888894</v>
      </c>
    </row>
    <row r="77" spans="1:33" x14ac:dyDescent="0.35">
      <c r="A77" t="str">
        <v>Darius Bazley</v>
      </c>
      <c r="B77">
        <v>-0.52444444444444438</v>
      </c>
      <c r="C77">
        <v>-0.10666666666666666</v>
      </c>
      <c r="D77">
        <v>0.59555555555555562</v>
      </c>
      <c r="E77">
        <v>0.10666666666666666</v>
      </c>
      <c r="F77">
        <v>0.75555555555555554</v>
      </c>
      <c r="G77">
        <v>-0.47111111111111115</v>
      </c>
      <c r="H77">
        <v>-6.2222222222222227E-2</v>
      </c>
      <c r="I77">
        <v>1.4488888888888889</v>
      </c>
      <c r="J77">
        <v>-8.8888888888888889E-3</v>
      </c>
      <c r="K77">
        <v>1.8400000000000003</v>
      </c>
      <c r="L77">
        <v>1.7422222222222223</v>
      </c>
      <c r="M77">
        <v>2.2044444444444444</v>
      </c>
      <c r="N77">
        <v>1.7333333333333334</v>
      </c>
      <c r="O77">
        <v>1.7333333333333334</v>
      </c>
      <c r="T77">
        <v>1.7874999999999996</v>
      </c>
      <c r="U77">
        <v>2.065833333333333</v>
      </c>
      <c r="V77">
        <v>1.4577777777777776</v>
      </c>
      <c r="W77">
        <v>1.7333333333333334</v>
      </c>
      <c r="X77">
        <v>1.7333333333333334</v>
      </c>
      <c r="Y77">
        <v>1.7333333333333334</v>
      </c>
      <c r="Z77">
        <v>1.4577777777777776</v>
      </c>
      <c r="AA77">
        <v>1.7874999999999996</v>
      </c>
      <c r="AB77">
        <v>2.065833333333333</v>
      </c>
      <c r="AC77">
        <f t="shared" si="10"/>
        <v>1.0550000000000002</v>
      </c>
      <c r="AD77">
        <f t="shared" si="11"/>
        <v>1.0550000000000002</v>
      </c>
      <c r="AE77">
        <f t="shared" si="12"/>
        <v>0.89013888888888881</v>
      </c>
      <c r="AF77">
        <f t="shared" si="13"/>
        <v>1.2374999999999996</v>
      </c>
      <c r="AG77">
        <f t="shared" si="14"/>
        <v>1.3366666666666667</v>
      </c>
    </row>
    <row r="78" spans="1:33" x14ac:dyDescent="0.35">
      <c r="A78" t="str">
        <v>Michael Porter Jr.</v>
      </c>
      <c r="B78">
        <v>0.60444444444444445</v>
      </c>
      <c r="C78">
        <v>0.56888888888888889</v>
      </c>
      <c r="D78">
        <v>0.53333333333333333</v>
      </c>
      <c r="E78">
        <v>0.26666666666666666</v>
      </c>
      <c r="F78">
        <v>0.72000000000000008</v>
      </c>
      <c r="G78">
        <v>-0.67555555555555558</v>
      </c>
      <c r="H78">
        <v>-0.25777777777777777</v>
      </c>
      <c r="I78">
        <v>-0.19555555555555557</v>
      </c>
      <c r="J78">
        <v>3.5555555555555556E-2</v>
      </c>
      <c r="K78">
        <v>1.0311111111111111</v>
      </c>
      <c r="L78">
        <v>1.5644444444444447</v>
      </c>
      <c r="M78">
        <v>2.2755555555555556</v>
      </c>
      <c r="N78">
        <v>1.6000000000000003</v>
      </c>
      <c r="O78">
        <v>1.6000000000000003</v>
      </c>
      <c r="T78">
        <v>1.7402777777777776</v>
      </c>
      <c r="U78">
        <v>2.0243055555555554</v>
      </c>
      <c r="V78">
        <v>1.4488888888888889</v>
      </c>
      <c r="W78">
        <v>1.6000000000000003</v>
      </c>
      <c r="X78">
        <v>1.6000000000000003</v>
      </c>
      <c r="Y78">
        <v>1.6000000000000003</v>
      </c>
      <c r="Z78">
        <v>1.4488888888888889</v>
      </c>
      <c r="AA78">
        <v>1.7402777777777776</v>
      </c>
      <c r="AB78">
        <v>2.0243055555555554</v>
      </c>
      <c r="AC78">
        <f t="shared" si="10"/>
        <v>0.92166666666666708</v>
      </c>
      <c r="AD78">
        <f t="shared" si="11"/>
        <v>0.92166666666666708</v>
      </c>
      <c r="AE78">
        <f t="shared" si="12"/>
        <v>0.88125000000000009</v>
      </c>
      <c r="AF78">
        <f t="shared" si="13"/>
        <v>1.1902777777777775</v>
      </c>
      <c r="AG78">
        <f t="shared" si="14"/>
        <v>1.2951388888888891</v>
      </c>
    </row>
    <row r="79" spans="1:33" x14ac:dyDescent="0.35">
      <c r="A79" t="str">
        <v>Maxi Kleber</v>
      </c>
      <c r="B79">
        <v>0.61250000000000004</v>
      </c>
      <c r="C79">
        <v>0.36944444444444446</v>
      </c>
      <c r="D79">
        <v>0.32083333333333336</v>
      </c>
      <c r="E79">
        <v>-0.41805555555555551</v>
      </c>
      <c r="F79">
        <v>0.34027777777777779</v>
      </c>
      <c r="G79">
        <v>-0.58333333333333337</v>
      </c>
      <c r="H79">
        <v>-1.4</v>
      </c>
      <c r="I79">
        <v>1.6041666666666667</v>
      </c>
      <c r="J79">
        <v>0.72916666666666663</v>
      </c>
      <c r="K79">
        <v>1.2055555555555557</v>
      </c>
      <c r="L79">
        <v>0.84583333333333355</v>
      </c>
      <c r="M79">
        <v>2.1583333333333337</v>
      </c>
      <c r="N79">
        <v>1.5750000000000002</v>
      </c>
      <c r="O79">
        <v>1.5750000000000002</v>
      </c>
      <c r="T79">
        <v>1.6338888888888889</v>
      </c>
      <c r="U79">
        <v>1.9950000000000001</v>
      </c>
      <c r="V79">
        <v>1.4261111111111113</v>
      </c>
      <c r="W79">
        <v>1.5750000000000002</v>
      </c>
      <c r="X79">
        <v>1.5750000000000002</v>
      </c>
      <c r="Y79">
        <v>1.5750000000000002</v>
      </c>
      <c r="Z79">
        <v>1.4261111111111113</v>
      </c>
      <c r="AA79">
        <v>1.6338888888888889</v>
      </c>
      <c r="AB79">
        <v>1.9950000000000001</v>
      </c>
      <c r="AC79">
        <f t="shared" si="10"/>
        <v>0.89666666666666694</v>
      </c>
      <c r="AD79">
        <f t="shared" si="11"/>
        <v>0.89666666666666694</v>
      </c>
      <c r="AE79">
        <f t="shared" si="12"/>
        <v>0.85847222222222253</v>
      </c>
      <c r="AF79">
        <f t="shared" si="13"/>
        <v>1.0838888888888889</v>
      </c>
      <c r="AG79">
        <f t="shared" si="14"/>
        <v>1.2658333333333338</v>
      </c>
    </row>
    <row r="80" spans="1:33" x14ac:dyDescent="0.35">
      <c r="A80" t="str">
        <v>Wendell Carter Jr.</v>
      </c>
      <c r="B80">
        <v>1.0422222222222224</v>
      </c>
      <c r="C80">
        <v>-0.49319444444444449</v>
      </c>
      <c r="D80">
        <v>-1.4144444444444444</v>
      </c>
      <c r="E80">
        <v>-0.11166666666666665</v>
      </c>
      <c r="F80">
        <v>1.9355555555555557</v>
      </c>
      <c r="G80">
        <v>-0.61416666666666664</v>
      </c>
      <c r="H80">
        <v>-4.6527777777777779E-2</v>
      </c>
      <c r="I80">
        <v>1.5168055555555555</v>
      </c>
      <c r="J80">
        <v>-0.25124999999999997</v>
      </c>
      <c r="K80">
        <v>2.0565277777777782</v>
      </c>
      <c r="L80">
        <v>1.8145833333333337</v>
      </c>
      <c r="M80">
        <v>2.1775000000000002</v>
      </c>
      <c r="N80">
        <v>1.5633333333333337</v>
      </c>
      <c r="O80">
        <v>1.5633333333333337</v>
      </c>
      <c r="T80">
        <v>1.4922222222222226</v>
      </c>
      <c r="U80">
        <v>1.99125</v>
      </c>
      <c r="V80">
        <v>1.3033333333333332</v>
      </c>
      <c r="W80">
        <v>1.5633333333333337</v>
      </c>
      <c r="X80">
        <v>1.5633333333333337</v>
      </c>
      <c r="Y80">
        <v>1.5633333333333337</v>
      </c>
      <c r="Z80">
        <v>1.3033333333333332</v>
      </c>
      <c r="AA80">
        <v>1.4922222222222226</v>
      </c>
      <c r="AB80">
        <v>1.99125</v>
      </c>
      <c r="AC80">
        <f t="shared" si="10"/>
        <v>0.88500000000000045</v>
      </c>
      <c r="AD80">
        <f t="shared" si="11"/>
        <v>0.88500000000000045</v>
      </c>
      <c r="AE80">
        <f t="shared" si="12"/>
        <v>0.73569444444444443</v>
      </c>
      <c r="AF80">
        <f t="shared" si="13"/>
        <v>0.94222222222222252</v>
      </c>
      <c r="AG80">
        <f t="shared" si="14"/>
        <v>1.2620833333333337</v>
      </c>
    </row>
    <row r="81" spans="1:33" x14ac:dyDescent="0.35">
      <c r="A81" t="str">
        <v>Lauri Markkanen</v>
      </c>
      <c r="B81">
        <v>-0.54166666666666663</v>
      </c>
      <c r="C81">
        <v>0.76388888888888895</v>
      </c>
      <c r="D81">
        <v>0.70833333333333337</v>
      </c>
      <c r="E81">
        <v>0.50694444444444442</v>
      </c>
      <c r="F81">
        <v>0.69444444444444442</v>
      </c>
      <c r="G81">
        <v>-0.34722222222222221</v>
      </c>
      <c r="H81">
        <v>1.3888888888888888E-2</v>
      </c>
      <c r="I81">
        <v>1.3888888888888888E-2</v>
      </c>
      <c r="J81">
        <v>-0.25</v>
      </c>
      <c r="K81">
        <v>0.79861111111111105</v>
      </c>
      <c r="L81">
        <v>1.8125</v>
      </c>
      <c r="M81">
        <v>1.9097222222222223</v>
      </c>
      <c r="N81">
        <v>1.5625</v>
      </c>
      <c r="O81">
        <v>1.5625</v>
      </c>
      <c r="T81">
        <v>1.4680555555555557</v>
      </c>
      <c r="U81">
        <v>1.8145833333333337</v>
      </c>
      <c r="V81">
        <v>1.2934722222222219</v>
      </c>
      <c r="W81">
        <v>1.5625</v>
      </c>
      <c r="X81">
        <v>1.5625</v>
      </c>
      <c r="Y81">
        <v>1.5625</v>
      </c>
      <c r="Z81">
        <v>1.2934722222222219</v>
      </c>
      <c r="AA81">
        <v>1.4680555555555557</v>
      </c>
      <c r="AB81">
        <v>1.8145833333333337</v>
      </c>
      <c r="AC81">
        <f t="shared" si="10"/>
        <v>0.88416666666666677</v>
      </c>
      <c r="AD81">
        <f t="shared" si="11"/>
        <v>0.88416666666666677</v>
      </c>
      <c r="AE81">
        <f t="shared" si="12"/>
        <v>0.72583333333333311</v>
      </c>
      <c r="AF81">
        <f t="shared" si="13"/>
        <v>0.91805555555555562</v>
      </c>
      <c r="AG81">
        <f t="shared" si="14"/>
        <v>1.0854166666666674</v>
      </c>
    </row>
    <row r="82" spans="1:33" x14ac:dyDescent="0.35">
      <c r="A82" t="str">
        <v>Kelly Oubre Jr.</v>
      </c>
      <c r="B82">
        <v>-0.37333333333333329</v>
      </c>
      <c r="C82">
        <v>-1.7777777777777778E-2</v>
      </c>
      <c r="D82">
        <v>0.40888888888888891</v>
      </c>
      <c r="E82">
        <v>0.57777777777777783</v>
      </c>
      <c r="F82">
        <v>0.19555555555555557</v>
      </c>
      <c r="G82">
        <v>-0.56000000000000005</v>
      </c>
      <c r="H82">
        <v>0.69333333333333336</v>
      </c>
      <c r="I82">
        <v>0.49777777777777782</v>
      </c>
      <c r="J82">
        <v>8.8888888888888889E-3</v>
      </c>
      <c r="K82">
        <v>1.4488888888888891</v>
      </c>
      <c r="L82">
        <v>1.4222222222222223</v>
      </c>
      <c r="M82">
        <v>1.9911111111111115</v>
      </c>
      <c r="N82">
        <v>1.4311111111111112</v>
      </c>
      <c r="O82">
        <v>1.4311111111111112</v>
      </c>
      <c r="T82">
        <v>1.4488888888888891</v>
      </c>
      <c r="U82">
        <v>1.8125</v>
      </c>
      <c r="V82">
        <v>1.29</v>
      </c>
      <c r="W82">
        <v>1.4311111111111112</v>
      </c>
      <c r="X82">
        <v>1.4311111111111112</v>
      </c>
      <c r="Y82">
        <v>1.4311111111111112</v>
      </c>
      <c r="Z82">
        <v>1.29</v>
      </c>
      <c r="AA82">
        <v>1.4488888888888891</v>
      </c>
      <c r="AB82">
        <v>1.8125</v>
      </c>
      <c r="AC82">
        <f t="shared" si="10"/>
        <v>0.75277777777777799</v>
      </c>
      <c r="AD82">
        <f t="shared" si="11"/>
        <v>0.75277777777777799</v>
      </c>
      <c r="AE82">
        <f t="shared" si="12"/>
        <v>0.72236111111111123</v>
      </c>
      <c r="AF82">
        <f t="shared" si="13"/>
        <v>0.89888888888888907</v>
      </c>
      <c r="AG82">
        <f t="shared" si="14"/>
        <v>1.0833333333333337</v>
      </c>
    </row>
    <row r="83" spans="1:33" x14ac:dyDescent="0.35">
      <c r="A83" t="str">
        <v>Eric Bledsoe</v>
      </c>
      <c r="B83">
        <v>0.42194444444444446</v>
      </c>
      <c r="C83">
        <v>0.41333333333333333</v>
      </c>
      <c r="D83">
        <v>-0.27555555555555555</v>
      </c>
      <c r="E83">
        <v>0.31861111111111112</v>
      </c>
      <c r="F83">
        <v>1.7222222222222222E-2</v>
      </c>
      <c r="G83">
        <v>1.2744444444444445</v>
      </c>
      <c r="H83">
        <v>0.42194444444444446</v>
      </c>
      <c r="I83">
        <v>-0.24972222222222223</v>
      </c>
      <c r="J83">
        <v>-0.93000000000000016</v>
      </c>
      <c r="K83">
        <v>0.99888888888888894</v>
      </c>
      <c r="L83">
        <v>2.3422222222222224</v>
      </c>
      <c r="M83">
        <v>0.13777777777777778</v>
      </c>
      <c r="N83">
        <v>1.4122222222222223</v>
      </c>
      <c r="O83">
        <v>1.4122222222222223</v>
      </c>
      <c r="T83">
        <v>1.4291666666666667</v>
      </c>
      <c r="U83">
        <v>1.75</v>
      </c>
      <c r="V83">
        <v>1.2562499999999999</v>
      </c>
      <c r="W83">
        <v>1.4122222222222223</v>
      </c>
      <c r="X83">
        <v>1.4122222222222223</v>
      </c>
      <c r="Y83">
        <v>1.4122222222222223</v>
      </c>
      <c r="Z83">
        <v>1.2562499999999999</v>
      </c>
      <c r="AA83">
        <v>1.4291666666666667</v>
      </c>
      <c r="AB83">
        <v>1.75</v>
      </c>
      <c r="AC83">
        <f t="shared" si="10"/>
        <v>0.73388888888888903</v>
      </c>
      <c r="AD83">
        <f t="shared" si="11"/>
        <v>0.73388888888888903</v>
      </c>
      <c r="AE83">
        <f t="shared" si="12"/>
        <v>0.68861111111111106</v>
      </c>
      <c r="AF83">
        <f t="shared" si="13"/>
        <v>0.87916666666666665</v>
      </c>
      <c r="AG83">
        <f t="shared" si="14"/>
        <v>1.0208333333333337</v>
      </c>
    </row>
    <row r="84" spans="1:33" x14ac:dyDescent="0.35">
      <c r="A84" t="str">
        <v>Kevin Love</v>
      </c>
      <c r="B84">
        <v>-8.2500000000000004E-2</v>
      </c>
      <c r="C84">
        <v>1.0799999999999998</v>
      </c>
      <c r="D84">
        <v>0.72</v>
      </c>
      <c r="E84">
        <v>0.35249999999999998</v>
      </c>
      <c r="F84">
        <v>0.95250000000000001</v>
      </c>
      <c r="G84">
        <v>8.2500000000000004E-2</v>
      </c>
      <c r="H84">
        <v>-0.71249999999999991</v>
      </c>
      <c r="I84">
        <v>-0.39750000000000002</v>
      </c>
      <c r="J84">
        <v>-0.62250000000000005</v>
      </c>
      <c r="K84">
        <v>0.29249999999999998</v>
      </c>
      <c r="L84">
        <v>1.9950000000000001</v>
      </c>
      <c r="M84">
        <v>1.29</v>
      </c>
      <c r="N84">
        <v>1.3725000000000001</v>
      </c>
      <c r="O84">
        <v>1.3725000000000001</v>
      </c>
      <c r="T84">
        <v>1.4072222222222222</v>
      </c>
      <c r="U84">
        <v>1.7422222222222223</v>
      </c>
      <c r="V84">
        <v>1.2166666666666668</v>
      </c>
      <c r="W84">
        <v>1.3725000000000001</v>
      </c>
      <c r="X84">
        <v>1.3725000000000001</v>
      </c>
      <c r="Y84">
        <v>1.3725000000000001</v>
      </c>
      <c r="Z84">
        <v>1.2166666666666668</v>
      </c>
      <c r="AA84">
        <v>1.4072222222222222</v>
      </c>
      <c r="AB84">
        <v>1.7422222222222223</v>
      </c>
      <c r="AC84">
        <f t="shared" si="10"/>
        <v>0.69416666666666682</v>
      </c>
      <c r="AD84">
        <f t="shared" si="11"/>
        <v>0.69416666666666682</v>
      </c>
      <c r="AE84">
        <f t="shared" si="12"/>
        <v>0.64902777777777798</v>
      </c>
      <c r="AF84">
        <f t="shared" si="13"/>
        <v>0.85722222222222211</v>
      </c>
      <c r="AG84">
        <f t="shared" si="14"/>
        <v>1.013055555555556</v>
      </c>
    </row>
    <row r="85" spans="1:33" x14ac:dyDescent="0.35">
      <c r="A85" t="str">
        <v>OG Anunoby</v>
      </c>
      <c r="B85">
        <v>0.24305555555555555</v>
      </c>
      <c r="C85">
        <v>-0.50555555555555554</v>
      </c>
      <c r="D85">
        <v>-8.7499999999999994E-2</v>
      </c>
      <c r="E85">
        <v>-0.28194444444444439</v>
      </c>
      <c r="F85">
        <v>0.23333333333333334</v>
      </c>
      <c r="G85">
        <v>-0.4375</v>
      </c>
      <c r="H85">
        <v>1.5458333333333334</v>
      </c>
      <c r="I85">
        <v>0.49583333333333335</v>
      </c>
      <c r="J85">
        <v>0.14583333333333334</v>
      </c>
      <c r="K85">
        <v>1.8569444444444445</v>
      </c>
      <c r="L85">
        <v>1.2055555555555557</v>
      </c>
      <c r="M85">
        <v>1.7888888888888894</v>
      </c>
      <c r="N85">
        <v>1.351388888888889</v>
      </c>
      <c r="O85">
        <v>1.351388888888889</v>
      </c>
      <c r="T85">
        <v>1.3863888888888889</v>
      </c>
      <c r="U85">
        <v>1.7215277777777778</v>
      </c>
      <c r="V85">
        <v>1.2088888888888887</v>
      </c>
      <c r="W85">
        <v>1.351388888888889</v>
      </c>
      <c r="X85">
        <v>1.351388888888889</v>
      </c>
      <c r="Y85">
        <v>1.351388888888889</v>
      </c>
      <c r="Z85">
        <v>1.2088888888888887</v>
      </c>
      <c r="AA85">
        <v>1.3863888888888889</v>
      </c>
      <c r="AB85">
        <v>1.7215277777777778</v>
      </c>
      <c r="AC85">
        <f t="shared" si="10"/>
        <v>0.67305555555555574</v>
      </c>
      <c r="AD85">
        <f t="shared" si="11"/>
        <v>0.67305555555555574</v>
      </c>
      <c r="AE85">
        <f t="shared" si="12"/>
        <v>0.64124999999999988</v>
      </c>
      <c r="AF85">
        <f t="shared" si="13"/>
        <v>0.83638888888888885</v>
      </c>
      <c r="AG85">
        <f t="shared" si="14"/>
        <v>0.99236111111111147</v>
      </c>
    </row>
    <row r="86" spans="1:33" x14ac:dyDescent="0.35">
      <c r="A86" t="str">
        <v>Lonzo Ball</v>
      </c>
      <c r="B86">
        <v>-1.3306944444444444</v>
      </c>
      <c r="C86">
        <v>-1.0236111111111112</v>
      </c>
      <c r="D86">
        <v>0.91194444444444445</v>
      </c>
      <c r="E86">
        <v>-0.15819444444444444</v>
      </c>
      <c r="F86">
        <v>0.57694444444444448</v>
      </c>
      <c r="G86">
        <v>2.4101388888888891</v>
      </c>
      <c r="H86">
        <v>1.4516666666666669</v>
      </c>
      <c r="I86">
        <v>0.20472222222222222</v>
      </c>
      <c r="J86">
        <v>-1.6936111111111112</v>
      </c>
      <c r="K86">
        <v>2.3729166666666677</v>
      </c>
      <c r="L86">
        <v>3.0429166666666672</v>
      </c>
      <c r="M86">
        <v>-1.0608333333333331</v>
      </c>
      <c r="N86">
        <v>1.349305555555556</v>
      </c>
      <c r="O86">
        <v>1.349305555555556</v>
      </c>
      <c r="T86">
        <v>1.3533333333333335</v>
      </c>
      <c r="U86">
        <v>1.7208333333333332</v>
      </c>
      <c r="V86">
        <v>1.1969444444444444</v>
      </c>
      <c r="W86">
        <v>1.349305555555556</v>
      </c>
      <c r="X86">
        <v>1.349305555555556</v>
      </c>
      <c r="Y86">
        <v>1.349305555555556</v>
      </c>
      <c r="Z86">
        <v>1.1969444444444444</v>
      </c>
      <c r="AA86">
        <v>1.3533333333333335</v>
      </c>
      <c r="AB86">
        <v>1.7208333333333332</v>
      </c>
      <c r="AC86">
        <f t="shared" si="10"/>
        <v>0.67097222222222275</v>
      </c>
      <c r="AD86">
        <f t="shared" si="11"/>
        <v>0.67097222222222275</v>
      </c>
      <c r="AE86">
        <f t="shared" si="12"/>
        <v>0.62930555555555556</v>
      </c>
      <c r="AF86">
        <f t="shared" si="13"/>
        <v>0.80333333333333345</v>
      </c>
      <c r="AG86">
        <f t="shared" si="14"/>
        <v>0.99166666666666692</v>
      </c>
    </row>
    <row r="87" spans="1:33" x14ac:dyDescent="0.35">
      <c r="A87" t="str">
        <v>Marcus Smart</v>
      </c>
      <c r="B87">
        <v>-2.0286111111111111</v>
      </c>
      <c r="C87">
        <v>0.66069444444444447</v>
      </c>
      <c r="D87">
        <v>0.84680555555555559</v>
      </c>
      <c r="E87">
        <v>-9.3055555555555565E-3</v>
      </c>
      <c r="F87">
        <v>-0.37222222222222223</v>
      </c>
      <c r="G87">
        <v>1.0980555555555556</v>
      </c>
      <c r="H87">
        <v>1.5912499999999998</v>
      </c>
      <c r="I87">
        <v>-6.5138888888888899E-2</v>
      </c>
      <c r="J87">
        <v>-0.38152777777777774</v>
      </c>
      <c r="K87">
        <v>0.67930555555555516</v>
      </c>
      <c r="L87">
        <v>1.7215277777777778</v>
      </c>
      <c r="M87">
        <v>0.24194444444444441</v>
      </c>
      <c r="N87">
        <v>1.34</v>
      </c>
      <c r="O87">
        <v>1.34</v>
      </c>
      <c r="T87">
        <v>1.3520833333333333</v>
      </c>
      <c r="U87">
        <v>1.5644444444444447</v>
      </c>
      <c r="V87">
        <v>1.0652777777777778</v>
      </c>
      <c r="W87">
        <v>1.34</v>
      </c>
      <c r="X87">
        <v>1.34</v>
      </c>
      <c r="Y87">
        <v>1.34</v>
      </c>
      <c r="Z87">
        <v>1.0652777777777778</v>
      </c>
      <c r="AA87">
        <v>1.3520833333333333</v>
      </c>
      <c r="AB87">
        <v>1.5644444444444447</v>
      </c>
      <c r="AC87">
        <f t="shared" si="10"/>
        <v>0.66166666666666685</v>
      </c>
      <c r="AD87">
        <f t="shared" si="11"/>
        <v>0.66166666666666685</v>
      </c>
      <c r="AE87">
        <f t="shared" si="12"/>
        <v>0.49763888888888896</v>
      </c>
      <c r="AF87">
        <f t="shared" si="13"/>
        <v>0.80208333333333326</v>
      </c>
      <c r="AG87">
        <f t="shared" si="14"/>
        <v>0.83527777777777845</v>
      </c>
    </row>
    <row r="88" spans="1:33" x14ac:dyDescent="0.35">
      <c r="A88" t="str">
        <v>Delon Wright</v>
      </c>
      <c r="B88">
        <v>0.19833333333333333</v>
      </c>
      <c r="C88">
        <v>8.5000000000000006E-2</v>
      </c>
      <c r="D88">
        <v>-0.68944444444444442</v>
      </c>
      <c r="E88">
        <v>-0.5855555555555555</v>
      </c>
      <c r="F88">
        <v>0.14166666666666666</v>
      </c>
      <c r="G88">
        <v>0.86888888888888893</v>
      </c>
      <c r="H88">
        <v>1.4355555555555555</v>
      </c>
      <c r="I88">
        <v>-0.255</v>
      </c>
      <c r="J88">
        <v>0.13222222222222224</v>
      </c>
      <c r="K88">
        <v>1.2466666666666666</v>
      </c>
      <c r="L88">
        <v>1.1994444444444445</v>
      </c>
      <c r="M88">
        <v>0.46277777777777773</v>
      </c>
      <c r="N88">
        <v>1.3316666666666668</v>
      </c>
      <c r="O88">
        <v>1.3316666666666668</v>
      </c>
      <c r="T88">
        <v>1.3513888888888888</v>
      </c>
      <c r="U88">
        <v>1.4499999999999997</v>
      </c>
      <c r="V88">
        <v>1.0200000000000002</v>
      </c>
      <c r="W88">
        <v>1.3316666666666668</v>
      </c>
      <c r="X88">
        <v>1.3316666666666668</v>
      </c>
      <c r="Y88">
        <v>1.3316666666666668</v>
      </c>
      <c r="Z88">
        <v>1.0200000000000002</v>
      </c>
      <c r="AA88">
        <v>1.3513888888888888</v>
      </c>
      <c r="AB88">
        <v>1.4499999999999997</v>
      </c>
      <c r="AC88">
        <f t="shared" si="10"/>
        <v>0.65333333333333354</v>
      </c>
      <c r="AD88">
        <f t="shared" si="11"/>
        <v>0.65333333333333354</v>
      </c>
      <c r="AE88">
        <f t="shared" si="12"/>
        <v>0.45236111111111144</v>
      </c>
      <c r="AF88">
        <f t="shared" si="13"/>
        <v>0.80138888888888871</v>
      </c>
      <c r="AG88">
        <f t="shared" si="14"/>
        <v>0.72083333333333344</v>
      </c>
    </row>
    <row r="89" spans="1:33" x14ac:dyDescent="0.35">
      <c r="A89" t="str">
        <v>Bojan Bogdanovic</v>
      </c>
      <c r="B89">
        <v>-0.22222222222222221</v>
      </c>
      <c r="C89">
        <v>2.2488888888888887</v>
      </c>
      <c r="D89">
        <v>1.5022222222222221</v>
      </c>
      <c r="E89">
        <v>0.96000000000000008</v>
      </c>
      <c r="F89">
        <v>-0.24888888888888891</v>
      </c>
      <c r="G89">
        <v>-0.20444444444444446</v>
      </c>
      <c r="H89">
        <v>-0.87111111111111106</v>
      </c>
      <c r="I89">
        <v>-0.93333333333333335</v>
      </c>
      <c r="J89">
        <v>-0.9866666666666668</v>
      </c>
      <c r="K89">
        <v>-1.0044444444444443</v>
      </c>
      <c r="L89">
        <v>2.2311111111111117</v>
      </c>
      <c r="M89">
        <v>1.4488888888888889</v>
      </c>
      <c r="N89">
        <v>1.2444444444444449</v>
      </c>
      <c r="O89">
        <v>1.2444444444444449</v>
      </c>
      <c r="T89">
        <v>1.3493055555555555</v>
      </c>
      <c r="U89">
        <v>1.4222222222222223</v>
      </c>
      <c r="V89">
        <v>1.0143055555555558</v>
      </c>
      <c r="W89">
        <v>1.2444444444444449</v>
      </c>
      <c r="X89">
        <v>1.2444444444444449</v>
      </c>
      <c r="Y89">
        <v>1.2444444444444449</v>
      </c>
      <c r="Z89">
        <v>1.0143055555555558</v>
      </c>
      <c r="AA89">
        <v>1.3493055555555555</v>
      </c>
      <c r="AB89">
        <v>1.4222222222222223</v>
      </c>
      <c r="AC89">
        <f t="shared" si="10"/>
        <v>0.56611111111111168</v>
      </c>
      <c r="AD89">
        <f t="shared" si="11"/>
        <v>0.56611111111111168</v>
      </c>
      <c r="AE89">
        <f t="shared" si="12"/>
        <v>0.44666666666666699</v>
      </c>
      <c r="AF89">
        <f t="shared" si="13"/>
        <v>0.79930555555555549</v>
      </c>
      <c r="AG89">
        <f t="shared" si="14"/>
        <v>0.69305555555555598</v>
      </c>
    </row>
    <row r="90" spans="1:33" x14ac:dyDescent="0.35">
      <c r="A90" t="str">
        <v>Nerlens Noel</v>
      </c>
      <c r="B90">
        <v>1.1194444444444445</v>
      </c>
      <c r="C90">
        <v>-0.55972222222222223</v>
      </c>
      <c r="D90">
        <v>-1.5798611111111112</v>
      </c>
      <c r="E90">
        <v>-0.80347222222222225</v>
      </c>
      <c r="F90">
        <v>0.40625</v>
      </c>
      <c r="G90">
        <v>-0.72222222222222221</v>
      </c>
      <c r="H90">
        <v>0.64097222222222217</v>
      </c>
      <c r="I90">
        <v>2.4826388888888888</v>
      </c>
      <c r="J90">
        <v>0.24375000000000002</v>
      </c>
      <c r="K90">
        <v>1.7874999999999996</v>
      </c>
      <c r="L90">
        <v>0.9840277777777775</v>
      </c>
      <c r="M90">
        <v>1.9499999999999997</v>
      </c>
      <c r="N90">
        <v>1.2277777777777774</v>
      </c>
      <c r="O90">
        <v>1.2277777777777774</v>
      </c>
      <c r="T90">
        <v>1.2466666666666666</v>
      </c>
      <c r="U90">
        <v>1.3841666666666665</v>
      </c>
      <c r="V90">
        <v>0.97708333333333353</v>
      </c>
      <c r="W90">
        <v>1.2277777777777774</v>
      </c>
      <c r="X90">
        <v>1.2277777777777774</v>
      </c>
      <c r="Y90">
        <v>1.2277777777777774</v>
      </c>
      <c r="Z90">
        <v>0.97708333333333353</v>
      </c>
      <c r="AA90">
        <v>1.2466666666666666</v>
      </c>
      <c r="AB90">
        <v>1.3841666666666665</v>
      </c>
      <c r="AC90">
        <f t="shared" si="10"/>
        <v>0.54944444444444418</v>
      </c>
      <c r="AD90">
        <f t="shared" si="11"/>
        <v>0.54944444444444418</v>
      </c>
      <c r="AE90">
        <f t="shared" si="12"/>
        <v>0.40944444444444472</v>
      </c>
      <c r="AF90">
        <f t="shared" si="13"/>
        <v>0.69666666666666655</v>
      </c>
      <c r="AG90">
        <f t="shared" si="14"/>
        <v>0.65500000000000025</v>
      </c>
    </row>
    <row r="91" spans="1:33" x14ac:dyDescent="0.35">
      <c r="A91" t="str">
        <v>Jerami Grant</v>
      </c>
      <c r="B91">
        <v>0.32083333333333336</v>
      </c>
      <c r="C91">
        <v>-0.20416666666666666</v>
      </c>
      <c r="D91">
        <v>0.19444444444444445</v>
      </c>
      <c r="E91">
        <v>0.14583333333333334</v>
      </c>
      <c r="F91">
        <v>-0.14583333333333334</v>
      </c>
      <c r="G91">
        <v>-0.59305555555555545</v>
      </c>
      <c r="H91">
        <v>-0.21388888888888891</v>
      </c>
      <c r="I91">
        <v>1.1375</v>
      </c>
      <c r="J91">
        <v>0.50555555555555554</v>
      </c>
      <c r="K91">
        <v>1.3513888888888888</v>
      </c>
      <c r="L91">
        <v>0.64166666666666672</v>
      </c>
      <c r="M91">
        <v>1.7402777777777778</v>
      </c>
      <c r="N91">
        <v>1.1472222222222221</v>
      </c>
      <c r="O91">
        <v>1.1472222222222221</v>
      </c>
      <c r="T91">
        <v>1.2055555555555557</v>
      </c>
      <c r="U91">
        <v>1.36</v>
      </c>
      <c r="V91">
        <v>0.9747222222222216</v>
      </c>
      <c r="W91">
        <v>1.1472222222222221</v>
      </c>
      <c r="X91">
        <v>1.1472222222222221</v>
      </c>
      <c r="Y91">
        <v>1.1472222222222221</v>
      </c>
      <c r="Z91">
        <v>0.9747222222222216</v>
      </c>
      <c r="AA91">
        <v>1.2055555555555557</v>
      </c>
      <c r="AB91">
        <v>1.36</v>
      </c>
      <c r="AC91">
        <f t="shared" si="10"/>
        <v>0.46888888888888891</v>
      </c>
      <c r="AD91">
        <f t="shared" si="11"/>
        <v>0.46888888888888891</v>
      </c>
      <c r="AE91">
        <f t="shared" si="12"/>
        <v>0.4070833333333328</v>
      </c>
      <c r="AF91">
        <f t="shared" si="13"/>
        <v>0.65555555555555567</v>
      </c>
      <c r="AG91">
        <f t="shared" si="14"/>
        <v>0.6308333333333338</v>
      </c>
    </row>
    <row r="92" spans="1:33" x14ac:dyDescent="0.35">
      <c r="A92" t="str">
        <v>Kemba Walker</v>
      </c>
      <c r="B92">
        <v>-0.77333333333333321</v>
      </c>
      <c r="C92">
        <v>1.0333333333333334</v>
      </c>
      <c r="D92">
        <v>0.98</v>
      </c>
      <c r="E92">
        <v>0.48666666666666664</v>
      </c>
      <c r="F92">
        <v>-0.38</v>
      </c>
      <c r="G92">
        <v>0.45333333333333337</v>
      </c>
      <c r="H92">
        <v>-0.18000000000000002</v>
      </c>
      <c r="I92">
        <v>-0.26</v>
      </c>
      <c r="J92">
        <v>-0.32666666666666666</v>
      </c>
      <c r="K92">
        <v>0</v>
      </c>
      <c r="L92">
        <v>1.36</v>
      </c>
      <c r="M92">
        <v>0.57999999999999996</v>
      </c>
      <c r="N92">
        <v>1.0333333333333334</v>
      </c>
      <c r="O92">
        <v>1.0333333333333334</v>
      </c>
      <c r="T92">
        <v>1.1711111111111112</v>
      </c>
      <c r="U92">
        <v>1.3372222222222223</v>
      </c>
      <c r="V92">
        <v>0.93444444444444463</v>
      </c>
      <c r="W92">
        <v>1.0333333333333334</v>
      </c>
      <c r="X92">
        <v>1.0333333333333334</v>
      </c>
      <c r="Y92">
        <v>1.0333333333333334</v>
      </c>
      <c r="Z92">
        <v>0.93444444444444463</v>
      </c>
      <c r="AA92">
        <v>1.1711111111111112</v>
      </c>
      <c r="AB92">
        <v>1.3372222222222223</v>
      </c>
      <c r="AC92">
        <f t="shared" si="10"/>
        <v>0.3550000000000002</v>
      </c>
      <c r="AD92">
        <f t="shared" si="11"/>
        <v>0.3550000000000002</v>
      </c>
      <c r="AE92">
        <f t="shared" si="12"/>
        <v>0.36680555555555583</v>
      </c>
      <c r="AF92">
        <f t="shared" si="13"/>
        <v>0.62111111111111117</v>
      </c>
      <c r="AG92">
        <f t="shared" si="14"/>
        <v>0.60805555555555602</v>
      </c>
    </row>
    <row r="93" spans="1:33" x14ac:dyDescent="0.35">
      <c r="A93" t="str">
        <v>Draymond Green</v>
      </c>
      <c r="B93">
        <v>-0.58625000000000005</v>
      </c>
      <c r="C93">
        <v>-0.32569444444444445</v>
      </c>
      <c r="D93">
        <v>-0.71652777777777787</v>
      </c>
      <c r="E93">
        <v>-0.61416666666666664</v>
      </c>
      <c r="F93">
        <v>0.6793055555555555</v>
      </c>
      <c r="G93">
        <v>1.8518055555555557</v>
      </c>
      <c r="H93">
        <v>1.0887500000000001</v>
      </c>
      <c r="I93">
        <v>0.72583333333333344</v>
      </c>
      <c r="J93">
        <v>-1.0794444444444444</v>
      </c>
      <c r="K93">
        <v>1.3493055555555555</v>
      </c>
      <c r="L93">
        <v>2.1030555555555557</v>
      </c>
      <c r="M93">
        <v>-0.82819444444444423</v>
      </c>
      <c r="N93">
        <v>1.0236111111111112</v>
      </c>
      <c r="O93">
        <v>1.0236111111111112</v>
      </c>
      <c r="T93">
        <v>1.0311111111111111</v>
      </c>
      <c r="U93">
        <v>1.2841666666666667</v>
      </c>
      <c r="V93">
        <v>0.91666666666666674</v>
      </c>
      <c r="W93">
        <v>1.0236111111111112</v>
      </c>
      <c r="X93">
        <v>1.0236111111111112</v>
      </c>
      <c r="Y93">
        <v>1.0236111111111112</v>
      </c>
      <c r="Z93">
        <v>0.91666666666666674</v>
      </c>
      <c r="AA93">
        <v>1.0311111111111111</v>
      </c>
      <c r="AB93">
        <v>1.2841666666666667</v>
      </c>
      <c r="AC93">
        <f t="shared" si="10"/>
        <v>0.34527777777777802</v>
      </c>
      <c r="AD93">
        <f t="shared" si="11"/>
        <v>0.34527777777777802</v>
      </c>
      <c r="AE93">
        <f t="shared" si="12"/>
        <v>0.34902777777777794</v>
      </c>
      <c r="AF93">
        <f t="shared" si="13"/>
        <v>0.48111111111111104</v>
      </c>
      <c r="AG93">
        <f t="shared" si="14"/>
        <v>0.55500000000000038</v>
      </c>
    </row>
    <row r="94" spans="1:33" x14ac:dyDescent="0.35">
      <c r="A94" t="str">
        <v>Elfrid Payton</v>
      </c>
      <c r="B94">
        <v>-0.51180555555555562</v>
      </c>
      <c r="C94">
        <v>-0.83750000000000002</v>
      </c>
      <c r="D94">
        <v>-1.0329166666666667</v>
      </c>
      <c r="E94">
        <v>-0.27916666666666662</v>
      </c>
      <c r="F94">
        <v>0.11166666666666665</v>
      </c>
      <c r="G94">
        <v>2.6986111111111111</v>
      </c>
      <c r="H94">
        <v>2.0286111111111111</v>
      </c>
      <c r="I94">
        <v>-0.11166666666666665</v>
      </c>
      <c r="J94">
        <v>-1.0422222222222224</v>
      </c>
      <c r="K94">
        <v>1.8611111111111112</v>
      </c>
      <c r="L94">
        <v>2.065833333333333</v>
      </c>
      <c r="M94">
        <v>-1.6750000000000003</v>
      </c>
      <c r="N94">
        <v>1.0236111111111106</v>
      </c>
      <c r="O94">
        <v>1.0236111111111106</v>
      </c>
      <c r="T94">
        <v>0.99888888888888894</v>
      </c>
      <c r="U94">
        <v>1.2833333333333337</v>
      </c>
      <c r="V94">
        <v>0.82500000000000018</v>
      </c>
      <c r="W94">
        <v>1.0236111111111106</v>
      </c>
      <c r="X94">
        <v>1.0236111111111106</v>
      </c>
      <c r="Y94">
        <v>1.0236111111111106</v>
      </c>
      <c r="Z94">
        <v>0.82500000000000018</v>
      </c>
      <c r="AA94">
        <v>0.99888888888888894</v>
      </c>
      <c r="AB94">
        <v>1.2833333333333337</v>
      </c>
      <c r="AC94">
        <f t="shared" si="10"/>
        <v>0.34527777777777735</v>
      </c>
      <c r="AD94">
        <f t="shared" si="11"/>
        <v>0.34527777777777735</v>
      </c>
      <c r="AE94">
        <f t="shared" si="12"/>
        <v>0.25736111111111137</v>
      </c>
      <c r="AF94">
        <f t="shared" si="13"/>
        <v>0.44888888888888889</v>
      </c>
      <c r="AG94">
        <f t="shared" si="14"/>
        <v>0.55416666666666736</v>
      </c>
    </row>
    <row r="95" spans="1:33" x14ac:dyDescent="0.35">
      <c r="A95" t="str">
        <v>JJ Redick</v>
      </c>
      <c r="B95">
        <v>-3.5555555555555556E-2</v>
      </c>
      <c r="C95">
        <v>1.5644444444444445</v>
      </c>
      <c r="D95">
        <v>1.7333333333333334</v>
      </c>
      <c r="E95">
        <v>0.39111111111111113</v>
      </c>
      <c r="F95">
        <v>-0.7911111111111111</v>
      </c>
      <c r="G95">
        <v>-0.21333333333333332</v>
      </c>
      <c r="H95">
        <v>-1.28</v>
      </c>
      <c r="I95">
        <v>-0.69333333333333336</v>
      </c>
      <c r="J95">
        <v>0.32</v>
      </c>
      <c r="K95">
        <v>-0.568888888888889</v>
      </c>
      <c r="L95">
        <v>0.67555555555555524</v>
      </c>
      <c r="M95">
        <v>1.2088888888888887</v>
      </c>
      <c r="N95">
        <v>0.9955555555555553</v>
      </c>
      <c r="O95">
        <v>0.9955555555555553</v>
      </c>
      <c r="T95">
        <v>0.94444444444444509</v>
      </c>
      <c r="U95">
        <v>1.2055555555555557</v>
      </c>
      <c r="V95">
        <v>0.80500000000000016</v>
      </c>
      <c r="W95">
        <v>0.9955555555555553</v>
      </c>
      <c r="X95">
        <v>0.9955555555555553</v>
      </c>
      <c r="Y95">
        <v>0.9955555555555553</v>
      </c>
      <c r="Z95">
        <v>0.80500000000000016</v>
      </c>
      <c r="AA95">
        <v>0.94444444444444509</v>
      </c>
      <c r="AB95">
        <v>1.2055555555555557</v>
      </c>
      <c r="AC95">
        <f t="shared" si="10"/>
        <v>0.31722222222222207</v>
      </c>
      <c r="AD95">
        <f t="shared" si="11"/>
        <v>0.31722222222222207</v>
      </c>
      <c r="AE95">
        <f t="shared" si="12"/>
        <v>0.23736111111111136</v>
      </c>
      <c r="AF95">
        <f t="shared" si="13"/>
        <v>0.39444444444444504</v>
      </c>
      <c r="AG95">
        <f t="shared" si="14"/>
        <v>0.47638888888888942</v>
      </c>
    </row>
    <row r="96" spans="1:33" x14ac:dyDescent="0.35">
      <c r="A96" t="str">
        <v>Evan Fournier</v>
      </c>
      <c r="B96">
        <v>-0.32569444444444445</v>
      </c>
      <c r="C96">
        <v>0.59555555555555562</v>
      </c>
      <c r="D96">
        <v>1.1818055555555556</v>
      </c>
      <c r="E96">
        <v>0.63277777777777777</v>
      </c>
      <c r="F96">
        <v>-0.83750000000000002</v>
      </c>
      <c r="G96">
        <v>0.3536111111111111</v>
      </c>
      <c r="H96">
        <v>0.42805555555555558</v>
      </c>
      <c r="I96">
        <v>-0.74444444444444446</v>
      </c>
      <c r="J96">
        <v>-0.36291666666666672</v>
      </c>
      <c r="K96">
        <v>0.32569444444444412</v>
      </c>
      <c r="L96">
        <v>1.2841666666666667</v>
      </c>
      <c r="M96">
        <v>0.5676388888888888</v>
      </c>
      <c r="N96">
        <v>0.9212499999999999</v>
      </c>
      <c r="O96">
        <v>0.9212499999999999</v>
      </c>
      <c r="T96">
        <v>0.79861111111111105</v>
      </c>
      <c r="U96">
        <v>1.1994444444444445</v>
      </c>
      <c r="V96">
        <v>0.76736111111111183</v>
      </c>
      <c r="W96">
        <v>0.9212499999999999</v>
      </c>
      <c r="X96">
        <v>0.9212499999999999</v>
      </c>
      <c r="Y96">
        <v>0.9212499999999999</v>
      </c>
      <c r="Z96">
        <v>0.76736111111111183</v>
      </c>
      <c r="AA96">
        <v>0.79861111111111105</v>
      </c>
      <c r="AB96">
        <v>1.1994444444444445</v>
      </c>
      <c r="AC96">
        <f t="shared" si="10"/>
        <v>0.24291666666666667</v>
      </c>
      <c r="AD96">
        <f t="shared" si="11"/>
        <v>0.24291666666666667</v>
      </c>
      <c r="AE96">
        <f t="shared" si="12"/>
        <v>0.19972222222222302</v>
      </c>
      <c r="AF96">
        <f t="shared" si="13"/>
        <v>0.24861111111111101</v>
      </c>
      <c r="AG96">
        <f t="shared" si="14"/>
        <v>0.47027777777777824</v>
      </c>
    </row>
    <row r="97" spans="1:33" x14ac:dyDescent="0.35">
      <c r="A97" t="str">
        <v>Zion Williamson</v>
      </c>
      <c r="B97">
        <v>4.3916666666666666</v>
      </c>
      <c r="C97">
        <v>-3.8249999999999997</v>
      </c>
      <c r="D97">
        <v>-1.0416666666666667</v>
      </c>
      <c r="E97">
        <v>1.6666666666666667</v>
      </c>
      <c r="F97">
        <v>1.0416666666666667</v>
      </c>
      <c r="G97">
        <v>1.6666666666666666E-2</v>
      </c>
      <c r="H97">
        <v>-4.1666666666666664E-2</v>
      </c>
      <c r="I97">
        <v>4.1666666666666664E-2</v>
      </c>
      <c r="J97">
        <v>-1.4083333333333332</v>
      </c>
      <c r="K97">
        <v>4.666666666666667</v>
      </c>
      <c r="L97">
        <v>2.25</v>
      </c>
      <c r="M97">
        <v>0.82500000000000018</v>
      </c>
      <c r="N97">
        <v>0.84166666666666679</v>
      </c>
      <c r="O97">
        <v>0.84166666666666679</v>
      </c>
      <c r="T97">
        <v>0.78222222222222237</v>
      </c>
      <c r="U97">
        <v>1.1366666666666667</v>
      </c>
      <c r="V97">
        <v>0.74861111111111089</v>
      </c>
      <c r="W97">
        <v>0.84166666666666679</v>
      </c>
      <c r="X97">
        <v>0.84166666666666679</v>
      </c>
      <c r="Y97">
        <v>0.84166666666666679</v>
      </c>
      <c r="Z97">
        <v>0.74861111111111089</v>
      </c>
      <c r="AA97">
        <v>0.78222222222222237</v>
      </c>
      <c r="AB97">
        <v>1.1366666666666667</v>
      </c>
      <c r="AC97">
        <f t="shared" si="10"/>
        <v>0.16333333333333355</v>
      </c>
      <c r="AD97">
        <f t="shared" si="11"/>
        <v>0.16333333333333355</v>
      </c>
      <c r="AE97">
        <f t="shared" si="12"/>
        <v>0.18097222222222209</v>
      </c>
      <c r="AF97">
        <f t="shared" si="13"/>
        <v>0.23222222222222233</v>
      </c>
      <c r="AG97">
        <f t="shared" si="14"/>
        <v>0.40750000000000042</v>
      </c>
    </row>
    <row r="98" spans="1:33" x14ac:dyDescent="0.35">
      <c r="A98" t="str">
        <v>Victor Oladipo</v>
      </c>
      <c r="B98">
        <v>-0.97499999999999987</v>
      </c>
      <c r="C98">
        <v>0.65833333333333344</v>
      </c>
      <c r="D98">
        <v>0.46666666666666667</v>
      </c>
      <c r="E98">
        <v>0.70833333333333337</v>
      </c>
      <c r="F98">
        <v>0</v>
      </c>
      <c r="G98">
        <v>0.85000000000000009</v>
      </c>
      <c r="H98">
        <v>1.0833333333333333</v>
      </c>
      <c r="I98">
        <v>-0.60833333333333328</v>
      </c>
      <c r="J98">
        <v>-1.3833333333333333</v>
      </c>
      <c r="K98">
        <v>0.14166666666666683</v>
      </c>
      <c r="L98">
        <v>2.1833333333333336</v>
      </c>
      <c r="M98">
        <v>-4.9999999999999711E-2</v>
      </c>
      <c r="N98">
        <v>0.80000000000000027</v>
      </c>
      <c r="O98">
        <v>0.80000000000000027</v>
      </c>
      <c r="T98">
        <v>0.70138888888888906</v>
      </c>
      <c r="U98">
        <v>1.1200000000000001</v>
      </c>
      <c r="V98">
        <v>0.67499999999999993</v>
      </c>
      <c r="W98">
        <v>0.80000000000000027</v>
      </c>
      <c r="X98">
        <v>0.80000000000000027</v>
      </c>
      <c r="Y98">
        <v>0.80000000000000027</v>
      </c>
      <c r="Z98">
        <v>0.67499999999999993</v>
      </c>
      <c r="AA98">
        <v>0.70138888888888906</v>
      </c>
      <c r="AB98">
        <v>1.1200000000000001</v>
      </c>
      <c r="AC98">
        <f t="shared" si="10"/>
        <v>0.12166666666666703</v>
      </c>
      <c r="AD98">
        <f t="shared" si="11"/>
        <v>0.12166666666666703</v>
      </c>
      <c r="AE98">
        <f t="shared" si="12"/>
        <v>0.10736111111111113</v>
      </c>
      <c r="AF98">
        <f t="shared" si="13"/>
        <v>0.15138888888888902</v>
      </c>
      <c r="AG98">
        <f t="shared" si="14"/>
        <v>0.39083333333333381</v>
      </c>
    </row>
    <row r="99" spans="1:33" x14ac:dyDescent="0.35">
      <c r="A99" t="str">
        <v>Rui Hachimura</v>
      </c>
      <c r="B99">
        <v>0.2326388888888889</v>
      </c>
      <c r="C99">
        <v>0.75375000000000003</v>
      </c>
      <c r="D99">
        <v>-0.80958333333333332</v>
      </c>
      <c r="E99">
        <v>0.25124999999999997</v>
      </c>
      <c r="F99">
        <v>0.86541666666666672</v>
      </c>
      <c r="G99">
        <v>-0.2233333333333333</v>
      </c>
      <c r="H99">
        <v>0.26986111111111111</v>
      </c>
      <c r="I99">
        <v>-0.6793055555555555</v>
      </c>
      <c r="J99">
        <v>0.1302777777777778</v>
      </c>
      <c r="K99">
        <v>3.7222222222222406E-2</v>
      </c>
      <c r="L99">
        <v>0.66069444444444458</v>
      </c>
      <c r="M99">
        <v>1.0143055555555558</v>
      </c>
      <c r="N99">
        <v>0.79097222222222241</v>
      </c>
      <c r="O99">
        <v>0.79097222222222241</v>
      </c>
      <c r="T99">
        <v>0.6902777777777771</v>
      </c>
      <c r="U99">
        <v>0.9840277777777775</v>
      </c>
      <c r="V99">
        <v>0.65777777777777768</v>
      </c>
      <c r="W99">
        <v>0.79097222222222241</v>
      </c>
      <c r="X99">
        <v>0.79097222222222241</v>
      </c>
      <c r="Y99">
        <v>0.79097222222222241</v>
      </c>
      <c r="Z99">
        <v>0.65777777777777768</v>
      </c>
      <c r="AA99">
        <v>0.6902777777777771</v>
      </c>
      <c r="AB99">
        <v>0.9840277777777775</v>
      </c>
      <c r="AC99">
        <f t="shared" ref="AC99:AC130" si="15">X99 - X$103</f>
        <v>0.11263888888888918</v>
      </c>
      <c r="AD99">
        <f t="shared" ref="AD99:AD130" si="16">Y99 - Y$103</f>
        <v>0.11263888888888918</v>
      </c>
      <c r="AE99">
        <f t="shared" ref="AE99:AE130" si="17">Z99 - Z$103</f>
        <v>9.013888888888888E-2</v>
      </c>
      <c r="AF99">
        <f t="shared" ref="AF99:AF130" si="18">AA99 - AA$103</f>
        <v>0.14027777777777706</v>
      </c>
      <c r="AG99">
        <f t="shared" ref="AG99:AG130" si="19">AB99 - AB$103</f>
        <v>0.2548611111111112</v>
      </c>
    </row>
    <row r="100" spans="1:33" x14ac:dyDescent="0.35">
      <c r="A100" t="str">
        <v>Otto Porter Jr.</v>
      </c>
      <c r="B100">
        <v>-1.3888888888888888E-2</v>
      </c>
      <c r="C100">
        <v>6.25E-2</v>
      </c>
      <c r="D100">
        <v>0.30555555555555558</v>
      </c>
      <c r="E100">
        <v>8.3333333333333329E-2</v>
      </c>
      <c r="F100">
        <v>-0.27083333333333331</v>
      </c>
      <c r="G100">
        <v>-0.15277777777777779</v>
      </c>
      <c r="H100">
        <v>0.49305555555555558</v>
      </c>
      <c r="I100">
        <v>-8.3333333333333329E-2</v>
      </c>
      <c r="J100">
        <v>0.34027777777777779</v>
      </c>
      <c r="K100">
        <v>0.70138888888888906</v>
      </c>
      <c r="L100">
        <v>0.4236111111111111</v>
      </c>
      <c r="M100">
        <v>0.91666666666666674</v>
      </c>
      <c r="N100">
        <v>0.76388888888888884</v>
      </c>
      <c r="O100">
        <v>0.76388888888888884</v>
      </c>
      <c r="T100">
        <v>0.68333333333333335</v>
      </c>
      <c r="U100">
        <v>0.90416666666666645</v>
      </c>
      <c r="V100">
        <v>0.6449999999999998</v>
      </c>
      <c r="W100">
        <v>0.76388888888888884</v>
      </c>
      <c r="X100">
        <v>0.76388888888888884</v>
      </c>
      <c r="Y100">
        <v>0.76388888888888884</v>
      </c>
      <c r="Z100">
        <v>0.6449999999999998</v>
      </c>
      <c r="AA100">
        <v>0.68333333333333335</v>
      </c>
      <c r="AB100">
        <v>0.90416666666666645</v>
      </c>
      <c r="AC100">
        <f t="shared" si="15"/>
        <v>8.5555555555555607E-2</v>
      </c>
      <c r="AD100">
        <f t="shared" si="16"/>
        <v>8.5555555555555607E-2</v>
      </c>
      <c r="AE100">
        <f t="shared" si="17"/>
        <v>7.7361111111110992E-2</v>
      </c>
      <c r="AF100">
        <f t="shared" si="18"/>
        <v>0.1333333333333333</v>
      </c>
      <c r="AG100">
        <f t="shared" si="19"/>
        <v>0.17500000000000016</v>
      </c>
    </row>
    <row r="101" spans="1:33" x14ac:dyDescent="0.35">
      <c r="A101" t="str">
        <v>Ivica Zubac</v>
      </c>
      <c r="B101">
        <v>2.0966666666666667</v>
      </c>
      <c r="C101">
        <v>-0.43444444444444447</v>
      </c>
      <c r="D101">
        <v>-1.6527777777777777</v>
      </c>
      <c r="E101">
        <v>-0.34</v>
      </c>
      <c r="F101">
        <v>1.4261111111111111</v>
      </c>
      <c r="G101">
        <v>-0.56666666666666665</v>
      </c>
      <c r="H101">
        <v>-1.4733333333333334</v>
      </c>
      <c r="I101">
        <v>1.2372222222222222</v>
      </c>
      <c r="J101">
        <v>0.44388888888888883</v>
      </c>
      <c r="K101">
        <v>1.1711111111111112</v>
      </c>
      <c r="L101">
        <v>0.2927777777777778</v>
      </c>
      <c r="M101">
        <v>1.3033333333333332</v>
      </c>
      <c r="N101">
        <v>0.73666666666666658</v>
      </c>
      <c r="O101">
        <v>0.73666666666666658</v>
      </c>
      <c r="T101">
        <v>0.67930555555555516</v>
      </c>
      <c r="U101">
        <v>0.84583333333333355</v>
      </c>
      <c r="V101">
        <v>0.57999999999999996</v>
      </c>
      <c r="W101">
        <v>0.73666666666666658</v>
      </c>
      <c r="X101">
        <v>0.73666666666666658</v>
      </c>
      <c r="Y101">
        <v>0.73666666666666658</v>
      </c>
      <c r="Z101">
        <v>0.57999999999999996</v>
      </c>
      <c r="AA101">
        <v>0.67930555555555516</v>
      </c>
      <c r="AB101">
        <v>0.84583333333333355</v>
      </c>
      <c r="AC101">
        <f t="shared" si="15"/>
        <v>5.8333333333333348E-2</v>
      </c>
      <c r="AD101">
        <f t="shared" si="16"/>
        <v>5.8333333333333348E-2</v>
      </c>
      <c r="AE101">
        <f t="shared" si="17"/>
        <v>1.2361111111111156E-2</v>
      </c>
      <c r="AF101">
        <f t="shared" si="18"/>
        <v>0.12930555555555512</v>
      </c>
      <c r="AG101">
        <f t="shared" si="19"/>
        <v>0.11666666666666725</v>
      </c>
    </row>
    <row r="102" spans="1:33" x14ac:dyDescent="0.35">
      <c r="A102" t="str">
        <v>Davis Bertans</v>
      </c>
      <c r="B102">
        <v>-0.47499999999999992</v>
      </c>
      <c r="C102">
        <v>0.36666666666666664</v>
      </c>
      <c r="D102">
        <v>1.6083333333333334</v>
      </c>
      <c r="E102">
        <v>3.3333333333333333E-2</v>
      </c>
      <c r="F102">
        <v>-0.3</v>
      </c>
      <c r="G102">
        <v>-0.48333333333333328</v>
      </c>
      <c r="H102">
        <v>-0.59166666666666656</v>
      </c>
      <c r="I102">
        <v>-1.6666666666666666E-2</v>
      </c>
      <c r="J102">
        <v>0.59166666666666656</v>
      </c>
      <c r="K102">
        <v>0.36666666666666686</v>
      </c>
      <c r="L102">
        <v>0.14166666666666689</v>
      </c>
      <c r="M102">
        <v>1.2166666666666668</v>
      </c>
      <c r="N102">
        <v>0.73333333333333339</v>
      </c>
      <c r="O102">
        <v>0.73333333333333339</v>
      </c>
      <c r="T102">
        <v>0.64555555555555566</v>
      </c>
      <c r="U102">
        <v>0.81666666666666654</v>
      </c>
      <c r="V102">
        <v>0.56833333333333336</v>
      </c>
      <c r="W102">
        <v>0.73333333333333339</v>
      </c>
      <c r="X102">
        <v>0.73333333333333339</v>
      </c>
      <c r="Y102">
        <v>0.73333333333333339</v>
      </c>
      <c r="Z102">
        <v>0.56833333333333336</v>
      </c>
      <c r="AA102">
        <v>0.64555555555555566</v>
      </c>
      <c r="AB102">
        <v>0.81666666666666654</v>
      </c>
      <c r="AC102">
        <f t="shared" si="15"/>
        <v>5.500000000000016E-2</v>
      </c>
      <c r="AD102">
        <f t="shared" si="16"/>
        <v>5.500000000000016E-2</v>
      </c>
      <c r="AE102">
        <f t="shared" si="17"/>
        <v>6.94444444444553E-4</v>
      </c>
      <c r="AF102">
        <f t="shared" si="18"/>
        <v>9.5555555555555616E-2</v>
      </c>
      <c r="AG102">
        <f t="shared" si="19"/>
        <v>8.7500000000000244E-2</v>
      </c>
    </row>
    <row r="103" spans="1:33" x14ac:dyDescent="0.35">
      <c r="A103" t="str">
        <v>Josh Richardson</v>
      </c>
      <c r="B103">
        <v>-0.50416666666666676</v>
      </c>
      <c r="C103">
        <v>0.39416666666666667</v>
      </c>
      <c r="D103">
        <v>0.55916666666666659</v>
      </c>
      <c r="E103">
        <v>0.26583333333333331</v>
      </c>
      <c r="F103">
        <v>-0.54083333333333328</v>
      </c>
      <c r="G103">
        <v>0.11</v>
      </c>
      <c r="H103">
        <v>0.4491666666666666</v>
      </c>
      <c r="I103">
        <v>0.65083333333333337</v>
      </c>
      <c r="J103">
        <v>-0.70583333333333331</v>
      </c>
      <c r="K103">
        <v>0.28416666666666657</v>
      </c>
      <c r="L103">
        <v>1.3841666666666665</v>
      </c>
      <c r="M103">
        <v>0.56833333333333336</v>
      </c>
      <c r="N103">
        <v>0.67833333333333323</v>
      </c>
      <c r="O103">
        <v>0.67833333333333323</v>
      </c>
      <c r="T103">
        <v>0.55000000000000004</v>
      </c>
      <c r="U103">
        <v>0.7291666666666663</v>
      </c>
      <c r="V103">
        <v>0.5676388888888888</v>
      </c>
      <c r="W103">
        <v>0.67833333333333323</v>
      </c>
      <c r="X103">
        <v>0.67833333333333323</v>
      </c>
      <c r="Y103">
        <v>0.67833333333333323</v>
      </c>
      <c r="Z103">
        <v>0.5676388888888888</v>
      </c>
      <c r="AA103">
        <v>0.55000000000000004</v>
      </c>
      <c r="AB103">
        <v>0.7291666666666663</v>
      </c>
      <c r="AC103">
        <f t="shared" si="15"/>
        <v>0</v>
      </c>
      <c r="AD103">
        <f t="shared" si="16"/>
        <v>0</v>
      </c>
      <c r="AE103">
        <f t="shared" si="17"/>
        <v>0</v>
      </c>
      <c r="AF103">
        <f t="shared" si="18"/>
        <v>0</v>
      </c>
      <c r="AG103">
        <f t="shared" si="19"/>
        <v>0</v>
      </c>
    </row>
    <row r="104" spans="1:33" x14ac:dyDescent="0.35">
      <c r="A104" t="str">
        <v>Serge Ibaka</v>
      </c>
      <c r="B104">
        <v>1.2916666666666667</v>
      </c>
      <c r="C104">
        <v>-0.71472222222222226</v>
      </c>
      <c r="D104">
        <v>-0.20666666666666667</v>
      </c>
      <c r="E104">
        <v>0.31861111111111112</v>
      </c>
      <c r="F104">
        <v>1.2313888888888889</v>
      </c>
      <c r="G104">
        <v>-0.52527777777777773</v>
      </c>
      <c r="H104">
        <v>-0.84388888888888891</v>
      </c>
      <c r="I104">
        <v>0.58555555555555561</v>
      </c>
      <c r="J104">
        <v>-0.46500000000000008</v>
      </c>
      <c r="K104">
        <v>1.3863888888888889</v>
      </c>
      <c r="L104">
        <v>1.1366666666666667</v>
      </c>
      <c r="M104">
        <v>1.1969444444444444</v>
      </c>
      <c r="N104">
        <v>0.67166666666666663</v>
      </c>
      <c r="O104">
        <v>0.67166666666666663</v>
      </c>
      <c r="T104">
        <v>0.36944444444444446</v>
      </c>
      <c r="U104">
        <v>0.68055555555555536</v>
      </c>
      <c r="V104">
        <v>0.56388888888888888</v>
      </c>
      <c r="W104">
        <v>0.67166666666666663</v>
      </c>
      <c r="X104">
        <v>0.67166666666666663</v>
      </c>
      <c r="Y104">
        <v>0.67166666666666663</v>
      </c>
      <c r="Z104">
        <v>0.56388888888888888</v>
      </c>
      <c r="AA104">
        <v>0.36944444444444446</v>
      </c>
      <c r="AB104">
        <v>0.68055555555555536</v>
      </c>
      <c r="AC104">
        <f t="shared" si="15"/>
        <v>-6.6666666666665986E-3</v>
      </c>
      <c r="AD104">
        <f t="shared" si="16"/>
        <v>-6.6666666666665986E-3</v>
      </c>
      <c r="AE104">
        <f t="shared" si="17"/>
        <v>-3.7499999999999201E-3</v>
      </c>
      <c r="AF104">
        <f t="shared" si="18"/>
        <v>-0.18055555555555558</v>
      </c>
      <c r="AG104">
        <f t="shared" si="19"/>
        <v>-4.8611111111110938E-2</v>
      </c>
    </row>
    <row r="105" spans="1:33" x14ac:dyDescent="0.35">
      <c r="A105" t="str">
        <v>Steven Adams</v>
      </c>
      <c r="B105">
        <v>2.4986111111111109</v>
      </c>
      <c r="C105">
        <v>-2.625</v>
      </c>
      <c r="D105">
        <v>-1.7013888888888888</v>
      </c>
      <c r="E105">
        <v>-0.28194444444444439</v>
      </c>
      <c r="F105">
        <v>1.8666666666666667</v>
      </c>
      <c r="G105">
        <v>-7.7777777777777779E-2</v>
      </c>
      <c r="H105">
        <v>-0.19444444444444445</v>
      </c>
      <c r="I105">
        <v>1.4194444444444445</v>
      </c>
      <c r="J105">
        <v>-0.23333333333333334</v>
      </c>
      <c r="K105">
        <v>3.2958333333333334</v>
      </c>
      <c r="L105">
        <v>0.90416666666666645</v>
      </c>
      <c r="M105">
        <v>0.74861111111111089</v>
      </c>
      <c r="N105">
        <v>0.67083333333333317</v>
      </c>
      <c r="O105">
        <v>0.67083333333333317</v>
      </c>
      <c r="T105">
        <v>0.36666666666666686</v>
      </c>
      <c r="U105">
        <v>0.67555555555555524</v>
      </c>
      <c r="V105">
        <v>0.56000000000000005</v>
      </c>
      <c r="W105">
        <v>0.67083333333333317</v>
      </c>
      <c r="X105">
        <v>0.67083333333333317</v>
      </c>
      <c r="Y105">
        <v>0.67083333333333317</v>
      </c>
      <c r="Z105">
        <v>0.56000000000000005</v>
      </c>
      <c r="AA105">
        <v>0.36666666666666686</v>
      </c>
      <c r="AB105">
        <v>0.67555555555555524</v>
      </c>
      <c r="AC105">
        <f t="shared" si="15"/>
        <v>-7.5000000000000622E-3</v>
      </c>
      <c r="AD105">
        <f t="shared" si="16"/>
        <v>-7.5000000000000622E-3</v>
      </c>
      <c r="AE105">
        <f t="shared" si="17"/>
        <v>-7.6388888888887507E-3</v>
      </c>
      <c r="AF105">
        <f t="shared" si="18"/>
        <v>-0.18333333333333318</v>
      </c>
      <c r="AG105">
        <f t="shared" si="19"/>
        <v>-5.3611111111111054E-2</v>
      </c>
    </row>
    <row r="106" spans="1:33" x14ac:dyDescent="0.35">
      <c r="A106" t="str">
        <v>DeAndre Jordan</v>
      </c>
      <c r="B106">
        <v>2.5027777777777778</v>
      </c>
      <c r="C106">
        <v>-0.85000000000000009</v>
      </c>
      <c r="D106">
        <v>-1.6527777777777777</v>
      </c>
      <c r="E106">
        <v>-0.69888888888888889</v>
      </c>
      <c r="F106">
        <v>1.9833333333333334</v>
      </c>
      <c r="G106">
        <v>-0.37777777777777782</v>
      </c>
      <c r="H106">
        <v>-1.3883333333333332</v>
      </c>
      <c r="I106">
        <v>0.96333333333333337</v>
      </c>
      <c r="J106">
        <v>0.16055555555555556</v>
      </c>
      <c r="K106">
        <v>1.4922222222222226</v>
      </c>
      <c r="L106">
        <v>0.48166666666666691</v>
      </c>
      <c r="M106">
        <v>1.0200000000000002</v>
      </c>
      <c r="N106">
        <v>0.64222222222222247</v>
      </c>
      <c r="O106">
        <v>0.64222222222222247</v>
      </c>
      <c r="T106">
        <v>0.35888888888888892</v>
      </c>
      <c r="U106">
        <v>0.66069444444444458</v>
      </c>
      <c r="V106">
        <v>0.46277777777777773</v>
      </c>
      <c r="W106">
        <v>0.64222222222222247</v>
      </c>
      <c r="X106">
        <v>0.64222222222222247</v>
      </c>
      <c r="Y106">
        <v>0.64222222222222247</v>
      </c>
      <c r="Z106">
        <v>0.46277777777777773</v>
      </c>
      <c r="AA106">
        <v>0.35888888888888892</v>
      </c>
      <c r="AB106">
        <v>0.66069444444444458</v>
      </c>
      <c r="AC106">
        <f t="shared" si="15"/>
        <v>-3.6111111111110761E-2</v>
      </c>
      <c r="AD106">
        <f t="shared" si="16"/>
        <v>-3.6111111111110761E-2</v>
      </c>
      <c r="AE106">
        <f t="shared" si="17"/>
        <v>-0.10486111111111107</v>
      </c>
      <c r="AF106">
        <f t="shared" si="18"/>
        <v>-0.19111111111111112</v>
      </c>
      <c r="AG106">
        <f t="shared" si="19"/>
        <v>-6.8472222222221713E-2</v>
      </c>
    </row>
    <row r="107" spans="1:33" x14ac:dyDescent="0.35">
      <c r="A107" t="str">
        <v>Mike Conley</v>
      </c>
      <c r="B107">
        <v>-0.97472222222222216</v>
      </c>
      <c r="C107">
        <v>0.63638888888888889</v>
      </c>
      <c r="D107">
        <v>0.74916666666666676</v>
      </c>
      <c r="E107">
        <v>0.51555555555555554</v>
      </c>
      <c r="F107">
        <v>-0.34638888888888891</v>
      </c>
      <c r="G107">
        <v>1.1922222222222223</v>
      </c>
      <c r="H107">
        <v>0.37055555555555553</v>
      </c>
      <c r="I107">
        <v>-0.80555555555555558</v>
      </c>
      <c r="J107">
        <v>-0.74111111111111105</v>
      </c>
      <c r="K107">
        <v>-4.027777777777708E-2</v>
      </c>
      <c r="L107">
        <v>1.3372222222222223</v>
      </c>
      <c r="M107">
        <v>-0.59611111111111104</v>
      </c>
      <c r="N107">
        <v>0.59611111111111126</v>
      </c>
      <c r="O107">
        <v>0.59611111111111126</v>
      </c>
      <c r="T107">
        <v>0.32722222222222219</v>
      </c>
      <c r="U107">
        <v>0.64166666666666672</v>
      </c>
      <c r="V107">
        <v>0.45888888888888901</v>
      </c>
      <c r="W107">
        <v>0.59611111111111126</v>
      </c>
      <c r="X107">
        <v>0.59611111111111126</v>
      </c>
      <c r="Y107">
        <v>0.59611111111111126</v>
      </c>
      <c r="Z107">
        <v>0.45888888888888901</v>
      </c>
      <c r="AA107">
        <v>0.32722222222222219</v>
      </c>
      <c r="AB107">
        <v>0.64166666666666672</v>
      </c>
      <c r="AC107">
        <f t="shared" si="15"/>
        <v>-8.2222222222221975E-2</v>
      </c>
      <c r="AD107">
        <f t="shared" si="16"/>
        <v>-8.2222222222221975E-2</v>
      </c>
      <c r="AE107">
        <f t="shared" si="17"/>
        <v>-0.10874999999999979</v>
      </c>
      <c r="AF107">
        <f t="shared" si="18"/>
        <v>-0.22277777777777785</v>
      </c>
      <c r="AG107">
        <f t="shared" si="19"/>
        <v>-8.7499999999999578E-2</v>
      </c>
    </row>
    <row r="108" spans="1:33" x14ac:dyDescent="0.35">
      <c r="A108" t="str">
        <v>Terrence Ross</v>
      </c>
      <c r="B108">
        <v>-0.96777777777777785</v>
      </c>
      <c r="C108">
        <v>0.88402777777777775</v>
      </c>
      <c r="D108">
        <v>1.153888888888889</v>
      </c>
      <c r="E108">
        <v>0.24194444444444446</v>
      </c>
      <c r="F108">
        <v>-0.59555555555555562</v>
      </c>
      <c r="G108">
        <v>-0.6793055555555555</v>
      </c>
      <c r="H108">
        <v>0.45597222222222222</v>
      </c>
      <c r="I108">
        <v>-0.52111111111111119</v>
      </c>
      <c r="J108">
        <v>0.60486111111111118</v>
      </c>
      <c r="K108">
        <v>-0.30708333333333326</v>
      </c>
      <c r="L108">
        <v>-2.7916666666666812E-2</v>
      </c>
      <c r="M108">
        <v>1.2562499999999999</v>
      </c>
      <c r="N108">
        <v>0.57694444444444437</v>
      </c>
      <c r="O108">
        <v>0.57694444444444437</v>
      </c>
      <c r="T108">
        <v>0.32569444444444412</v>
      </c>
      <c r="U108">
        <v>0.54777777777777792</v>
      </c>
      <c r="V108">
        <v>0.36944444444444435</v>
      </c>
      <c r="W108">
        <v>0.57694444444444437</v>
      </c>
      <c r="X108">
        <v>0.57694444444444437</v>
      </c>
      <c r="Y108">
        <v>0.57694444444444437</v>
      </c>
      <c r="Z108">
        <v>0.36944444444444435</v>
      </c>
      <c r="AA108">
        <v>0.32569444444444412</v>
      </c>
      <c r="AB108">
        <v>0.54777777777777792</v>
      </c>
      <c r="AC108">
        <f t="shared" si="15"/>
        <v>-0.10138888888888886</v>
      </c>
      <c r="AD108">
        <f t="shared" si="16"/>
        <v>-0.10138888888888886</v>
      </c>
      <c r="AE108">
        <f t="shared" si="17"/>
        <v>-0.19819444444444445</v>
      </c>
      <c r="AF108">
        <f t="shared" si="18"/>
        <v>-0.22430555555555592</v>
      </c>
      <c r="AG108">
        <f t="shared" si="19"/>
        <v>-0.18138888888888838</v>
      </c>
    </row>
    <row r="109" spans="1:33" x14ac:dyDescent="0.35">
      <c r="A109" t="str">
        <v>Danilo Gallinari</v>
      </c>
      <c r="B109">
        <v>-0.2336111111111111</v>
      </c>
      <c r="C109">
        <v>1.7319444444444443</v>
      </c>
      <c r="D109">
        <v>0.74916666666666676</v>
      </c>
      <c r="E109">
        <v>0.15305555555555556</v>
      </c>
      <c r="F109">
        <v>-0.24972222222222223</v>
      </c>
      <c r="G109">
        <v>-0.435</v>
      </c>
      <c r="H109">
        <v>-0.69277777777777783</v>
      </c>
      <c r="I109">
        <v>-0.86194444444444451</v>
      </c>
      <c r="J109">
        <v>0.37861111111111106</v>
      </c>
      <c r="K109">
        <v>-1.1922222222222225</v>
      </c>
      <c r="L109">
        <v>0.16111111111111065</v>
      </c>
      <c r="M109">
        <v>0.9747222222222216</v>
      </c>
      <c r="N109">
        <v>0.53972222222222177</v>
      </c>
      <c r="O109">
        <v>0.53972222222222177</v>
      </c>
      <c r="T109">
        <v>0.31111111111111101</v>
      </c>
      <c r="U109">
        <v>0.48166666666666691</v>
      </c>
      <c r="V109">
        <v>0.24194444444444441</v>
      </c>
      <c r="W109">
        <v>0.53972222222222177</v>
      </c>
      <c r="X109">
        <v>0.53972222222222177</v>
      </c>
      <c r="Y109">
        <v>0.53972222222222177</v>
      </c>
      <c r="Z109">
        <v>0.24194444444444441</v>
      </c>
      <c r="AA109">
        <v>0.31111111111111101</v>
      </c>
      <c r="AB109">
        <v>0.48166666666666691</v>
      </c>
      <c r="AC109">
        <f t="shared" si="15"/>
        <v>-0.13861111111111146</v>
      </c>
      <c r="AD109">
        <f t="shared" si="16"/>
        <v>-0.13861111111111146</v>
      </c>
      <c r="AE109">
        <f t="shared" si="17"/>
        <v>-0.3256944444444444</v>
      </c>
      <c r="AF109">
        <f t="shared" si="18"/>
        <v>-0.23888888888888904</v>
      </c>
      <c r="AG109">
        <f t="shared" si="19"/>
        <v>-0.24749999999999939</v>
      </c>
    </row>
    <row r="110" spans="1:33" x14ac:dyDescent="0.35">
      <c r="A110" t="str">
        <v>Nemanja Bjelica</v>
      </c>
      <c r="B110">
        <v>0.49583333333333335</v>
      </c>
      <c r="C110">
        <v>0.16527777777777777</v>
      </c>
      <c r="D110">
        <v>0.15555555555555556</v>
      </c>
      <c r="E110">
        <v>-0.42777777777777781</v>
      </c>
      <c r="F110">
        <v>0.29166666666666669</v>
      </c>
      <c r="G110">
        <v>-2.9166666666666667E-2</v>
      </c>
      <c r="H110">
        <v>-0.47638888888888886</v>
      </c>
      <c r="I110">
        <v>-1.9444444444444445E-2</v>
      </c>
      <c r="J110">
        <v>0.37916666666666665</v>
      </c>
      <c r="K110">
        <v>0.36944444444444446</v>
      </c>
      <c r="L110">
        <v>0.15555555555555561</v>
      </c>
      <c r="M110">
        <v>0.56388888888888888</v>
      </c>
      <c r="N110">
        <v>0.53472222222222232</v>
      </c>
      <c r="O110">
        <v>0.53472222222222232</v>
      </c>
      <c r="T110">
        <v>0.29249999999999998</v>
      </c>
      <c r="U110">
        <v>0.44777777777777783</v>
      </c>
      <c r="V110">
        <v>0.17000000000000004</v>
      </c>
      <c r="W110">
        <v>0.53472222222222232</v>
      </c>
      <c r="X110">
        <v>0.53472222222222232</v>
      </c>
      <c r="Y110">
        <v>0.53472222222222232</v>
      </c>
      <c r="Z110">
        <v>0.17000000000000004</v>
      </c>
      <c r="AA110">
        <v>0.29249999999999998</v>
      </c>
      <c r="AB110">
        <v>0.44777777777777783</v>
      </c>
      <c r="AC110">
        <f t="shared" si="15"/>
        <v>-0.14361111111111091</v>
      </c>
      <c r="AD110">
        <f t="shared" si="16"/>
        <v>-0.14361111111111091</v>
      </c>
      <c r="AE110">
        <f t="shared" si="17"/>
        <v>-0.39763888888888876</v>
      </c>
      <c r="AF110">
        <f t="shared" si="18"/>
        <v>-0.25750000000000006</v>
      </c>
      <c r="AG110">
        <f t="shared" si="19"/>
        <v>-0.28138888888888847</v>
      </c>
    </row>
    <row r="111" spans="1:33" x14ac:dyDescent="0.35">
      <c r="A111" t="str">
        <v>Kevon Looney</v>
      </c>
      <c r="B111">
        <v>0.99555555555555564</v>
      </c>
      <c r="C111">
        <v>-0.28444444444444444</v>
      </c>
      <c r="D111">
        <v>-1.5555555555555556</v>
      </c>
      <c r="E111">
        <v>-0.66666666666666663</v>
      </c>
      <c r="F111">
        <v>0.77333333333333332</v>
      </c>
      <c r="G111">
        <v>-0.16</v>
      </c>
      <c r="H111">
        <v>0.88888888888888884</v>
      </c>
      <c r="I111">
        <v>0.25777777777777777</v>
      </c>
      <c r="J111">
        <v>0.24888888888888891</v>
      </c>
      <c r="K111">
        <v>0.78222222222222237</v>
      </c>
      <c r="L111">
        <v>0.24888888888888883</v>
      </c>
      <c r="M111">
        <v>0.65777777777777768</v>
      </c>
      <c r="N111">
        <v>0.49777777777777776</v>
      </c>
      <c r="O111">
        <v>0.49777777777777776</v>
      </c>
      <c r="T111">
        <v>0.28416666666666657</v>
      </c>
      <c r="U111">
        <v>0.4236111111111111</v>
      </c>
      <c r="V111">
        <v>0.13777777777777778</v>
      </c>
      <c r="W111">
        <v>0.49777777777777776</v>
      </c>
      <c r="X111">
        <v>0.49777777777777776</v>
      </c>
      <c r="Y111">
        <v>0.49777777777777776</v>
      </c>
      <c r="Z111">
        <v>0.13777777777777778</v>
      </c>
      <c r="AA111">
        <v>0.28416666666666657</v>
      </c>
      <c r="AB111">
        <v>0.4236111111111111</v>
      </c>
      <c r="AC111">
        <f t="shared" si="15"/>
        <v>-0.18055555555555547</v>
      </c>
      <c r="AD111">
        <f t="shared" si="16"/>
        <v>-0.18055555555555547</v>
      </c>
      <c r="AE111">
        <f t="shared" si="17"/>
        <v>-0.42986111111111103</v>
      </c>
      <c r="AF111">
        <f t="shared" si="18"/>
        <v>-0.26583333333333348</v>
      </c>
      <c r="AG111">
        <f t="shared" si="19"/>
        <v>-0.30555555555555519</v>
      </c>
    </row>
    <row r="112" spans="1:33" x14ac:dyDescent="0.35">
      <c r="A112" t="str">
        <v>Chris Boucher</v>
      </c>
      <c r="B112">
        <v>5.333333333333333E-2</v>
      </c>
      <c r="C112">
        <v>0.17777777777777778</v>
      </c>
      <c r="D112">
        <v>-0.7022222222222223</v>
      </c>
      <c r="E112">
        <v>-0.56000000000000005</v>
      </c>
      <c r="F112">
        <v>0.48888888888888893</v>
      </c>
      <c r="G112">
        <v>-0.96888888888888891</v>
      </c>
      <c r="H112">
        <v>-0.76444444444444448</v>
      </c>
      <c r="I112">
        <v>1.8577777777777778</v>
      </c>
      <c r="J112">
        <v>0.90666666666666673</v>
      </c>
      <c r="K112">
        <v>0.31111111111111101</v>
      </c>
      <c r="L112">
        <v>-0.41777777777777825</v>
      </c>
      <c r="M112">
        <v>1.4577777777777776</v>
      </c>
      <c r="N112">
        <v>0.48888888888888848</v>
      </c>
      <c r="O112">
        <v>0.48888888888888848</v>
      </c>
      <c r="T112">
        <v>0.24749999999999978</v>
      </c>
      <c r="U112">
        <v>0.38333333333333308</v>
      </c>
      <c r="V112">
        <v>8.3333333333333093E-2</v>
      </c>
      <c r="W112">
        <v>0.48888888888888848</v>
      </c>
      <c r="X112">
        <v>0.48888888888888848</v>
      </c>
      <c r="Y112">
        <v>0.48888888888888848</v>
      </c>
      <c r="Z112">
        <v>8.3333333333333093E-2</v>
      </c>
      <c r="AA112">
        <v>0.24749999999999978</v>
      </c>
      <c r="AB112">
        <v>0.38333333333333308</v>
      </c>
      <c r="AC112">
        <f t="shared" si="15"/>
        <v>-0.18944444444444475</v>
      </c>
      <c r="AD112">
        <f t="shared" si="16"/>
        <v>-0.18944444444444475</v>
      </c>
      <c r="AE112">
        <f t="shared" si="17"/>
        <v>-0.48430555555555571</v>
      </c>
      <c r="AF112">
        <f t="shared" si="18"/>
        <v>-0.30250000000000027</v>
      </c>
      <c r="AG112">
        <f t="shared" si="19"/>
        <v>-0.34583333333333321</v>
      </c>
    </row>
    <row r="113" spans="1:33" x14ac:dyDescent="0.35">
      <c r="A113" t="str">
        <v>Aaron Gordon</v>
      </c>
      <c r="B113">
        <v>-0.56666666666666665</v>
      </c>
      <c r="C113">
        <v>-0.94444444444444442</v>
      </c>
      <c r="D113">
        <v>-0.11333333333333334</v>
      </c>
      <c r="E113">
        <v>0.30222222222222223</v>
      </c>
      <c r="F113">
        <v>1.1994444444444445</v>
      </c>
      <c r="G113">
        <v>0.68</v>
      </c>
      <c r="H113">
        <v>-0.18888888888888891</v>
      </c>
      <c r="I113">
        <v>0.17944444444444443</v>
      </c>
      <c r="J113">
        <v>-8.5000000000000006E-2</v>
      </c>
      <c r="K113">
        <v>1.4072222222222222</v>
      </c>
      <c r="L113">
        <v>0.54777777777777792</v>
      </c>
      <c r="M113">
        <v>-0.21722222222222215</v>
      </c>
      <c r="N113">
        <v>0.4627777777777779</v>
      </c>
      <c r="O113">
        <v>0.4627777777777779</v>
      </c>
      <c r="T113">
        <v>0.18472222222222245</v>
      </c>
      <c r="U113">
        <v>0.2927777777777778</v>
      </c>
      <c r="V113">
        <v>7.4444444444444535E-2</v>
      </c>
      <c r="W113">
        <v>0.4627777777777779</v>
      </c>
      <c r="X113">
        <v>0.4627777777777779</v>
      </c>
      <c r="Y113">
        <v>0.4627777777777779</v>
      </c>
      <c r="Z113">
        <v>7.4444444444444535E-2</v>
      </c>
      <c r="AA113">
        <v>0.18472222222222245</v>
      </c>
      <c r="AB113">
        <v>0.2927777777777778</v>
      </c>
      <c r="AC113">
        <f t="shared" si="15"/>
        <v>-0.21555555555555533</v>
      </c>
      <c r="AD113">
        <f t="shared" si="16"/>
        <v>-0.21555555555555533</v>
      </c>
      <c r="AE113">
        <f t="shared" si="17"/>
        <v>-0.49319444444444427</v>
      </c>
      <c r="AF113">
        <f t="shared" si="18"/>
        <v>-0.36527777777777759</v>
      </c>
      <c r="AG113">
        <f t="shared" si="19"/>
        <v>-0.43638888888888849</v>
      </c>
    </row>
    <row r="114" spans="1:33" x14ac:dyDescent="0.35">
      <c r="A114" t="str">
        <v>JaVale McGee</v>
      </c>
      <c r="B114">
        <v>2.04</v>
      </c>
      <c r="C114">
        <v>-0.56666666666666665</v>
      </c>
      <c r="D114">
        <v>-1.6527777777777777</v>
      </c>
      <c r="E114">
        <v>-0.91611111111111099</v>
      </c>
      <c r="F114">
        <v>0.48166666666666669</v>
      </c>
      <c r="G114">
        <v>-1.0483333333333333</v>
      </c>
      <c r="H114">
        <v>-0.87833333333333341</v>
      </c>
      <c r="I114">
        <v>2.1155555555555559</v>
      </c>
      <c r="J114">
        <v>0.8027777777777777</v>
      </c>
      <c r="K114">
        <v>0.94444444444444509</v>
      </c>
      <c r="L114">
        <v>-0.42499999999999982</v>
      </c>
      <c r="M114">
        <v>1.4261111111111113</v>
      </c>
      <c r="N114">
        <v>0.37777777777777788</v>
      </c>
      <c r="O114">
        <v>0.37777777777777788</v>
      </c>
      <c r="T114">
        <v>0.14166666666666683</v>
      </c>
      <c r="U114">
        <v>0.29000000000000026</v>
      </c>
      <c r="V114">
        <v>8.6111111111111804E-3</v>
      </c>
      <c r="W114">
        <v>0.37777777777777788</v>
      </c>
      <c r="X114">
        <v>0.37777777777777788</v>
      </c>
      <c r="Y114">
        <v>0.37777777777777788</v>
      </c>
      <c r="Z114">
        <v>8.6111111111111804E-3</v>
      </c>
      <c r="AA114">
        <v>0.14166666666666683</v>
      </c>
      <c r="AB114">
        <v>0.29000000000000026</v>
      </c>
      <c r="AC114">
        <f t="shared" si="15"/>
        <v>-0.30055555555555535</v>
      </c>
      <c r="AD114">
        <f t="shared" si="16"/>
        <v>-0.30055555555555535</v>
      </c>
      <c r="AE114">
        <f t="shared" si="17"/>
        <v>-0.55902777777777768</v>
      </c>
      <c r="AF114">
        <f t="shared" si="18"/>
        <v>-0.40833333333333321</v>
      </c>
      <c r="AG114">
        <f t="shared" si="19"/>
        <v>-0.43916666666666604</v>
      </c>
    </row>
    <row r="115" spans="1:33" x14ac:dyDescent="0.35">
      <c r="A115" t="str">
        <v>Bogdan Bogdanovic</v>
      </c>
      <c r="B115">
        <v>-0.2583333333333333</v>
      </c>
      <c r="C115">
        <v>4.3055555555555555E-2</v>
      </c>
      <c r="D115">
        <v>1.0505555555555555</v>
      </c>
      <c r="E115">
        <v>0.18083333333333332</v>
      </c>
      <c r="F115">
        <v>-0.53388888888888886</v>
      </c>
      <c r="G115">
        <v>0.36166666666666664</v>
      </c>
      <c r="H115">
        <v>0.31861111111111112</v>
      </c>
      <c r="I115">
        <v>-0.71472222222222226</v>
      </c>
      <c r="J115">
        <v>-7.7499999999999999E-2</v>
      </c>
      <c r="K115">
        <v>0.32722222222222219</v>
      </c>
      <c r="L115">
        <v>0.44777777777777783</v>
      </c>
      <c r="M115">
        <v>8.6111111111111804E-3</v>
      </c>
      <c r="N115">
        <v>0.37027777777777782</v>
      </c>
      <c r="O115">
        <v>0.37027777777777782</v>
      </c>
      <c r="T115">
        <v>0.1205555555555553</v>
      </c>
      <c r="U115">
        <v>0.24888888888888883</v>
      </c>
      <c r="V115">
        <v>-4.9999999999999711E-2</v>
      </c>
      <c r="W115">
        <v>0.37027777777777782</v>
      </c>
      <c r="X115">
        <v>0.37027777777777782</v>
      </c>
      <c r="Y115">
        <v>0.37027777777777782</v>
      </c>
      <c r="Z115">
        <v>-4.9999999999999711E-2</v>
      </c>
      <c r="AA115">
        <v>0.1205555555555553</v>
      </c>
      <c r="AB115">
        <v>0.24888888888888883</v>
      </c>
      <c r="AC115">
        <f t="shared" si="15"/>
        <v>-0.30805555555555542</v>
      </c>
      <c r="AD115">
        <f t="shared" si="16"/>
        <v>-0.30805555555555542</v>
      </c>
      <c r="AE115">
        <f t="shared" si="17"/>
        <v>-0.61763888888888852</v>
      </c>
      <c r="AF115">
        <f t="shared" si="18"/>
        <v>-0.42944444444444474</v>
      </c>
      <c r="AG115">
        <f t="shared" si="19"/>
        <v>-0.48027777777777747</v>
      </c>
    </row>
    <row r="116" spans="1:33" x14ac:dyDescent="0.35">
      <c r="A116" t="str">
        <v>Marc Gasol</v>
      </c>
      <c r="B116">
        <v>-0.35</v>
      </c>
      <c r="C116">
        <v>-0.19166666666666668</v>
      </c>
      <c r="D116">
        <v>-0.18333333333333332</v>
      </c>
      <c r="E116">
        <v>-0.7</v>
      </c>
      <c r="F116">
        <v>0.53333333333333333</v>
      </c>
      <c r="G116">
        <v>0.40833333333333333</v>
      </c>
      <c r="H116">
        <v>-0.16666666666666666</v>
      </c>
      <c r="I116">
        <v>0.79166666666666663</v>
      </c>
      <c r="J116">
        <v>0.21666666666666667</v>
      </c>
      <c r="K116">
        <v>0.55000000000000004</v>
      </c>
      <c r="L116">
        <v>0.14166666666666683</v>
      </c>
      <c r="M116">
        <v>-4.9999999999999822E-2</v>
      </c>
      <c r="N116">
        <v>0.3583333333333335</v>
      </c>
      <c r="O116">
        <v>0.3583333333333335</v>
      </c>
      <c r="T116">
        <v>9.4444444444444497E-2</v>
      </c>
      <c r="U116">
        <v>0.16111111111111065</v>
      </c>
      <c r="V116">
        <v>-4.9999999999999822E-2</v>
      </c>
      <c r="W116">
        <v>0.3583333333333335</v>
      </c>
      <c r="X116">
        <v>0.3583333333333335</v>
      </c>
      <c r="Y116">
        <v>0.3583333333333335</v>
      </c>
      <c r="Z116">
        <v>-4.9999999999999822E-2</v>
      </c>
      <c r="AA116">
        <v>9.4444444444444497E-2</v>
      </c>
      <c r="AB116">
        <v>0.16111111111111065</v>
      </c>
      <c r="AC116">
        <f t="shared" si="15"/>
        <v>-0.31999999999999973</v>
      </c>
      <c r="AD116">
        <f t="shared" si="16"/>
        <v>-0.31999999999999973</v>
      </c>
      <c r="AE116">
        <f t="shared" si="17"/>
        <v>-0.61763888888888863</v>
      </c>
      <c r="AF116">
        <f t="shared" si="18"/>
        <v>-0.45555555555555555</v>
      </c>
      <c r="AG116">
        <f t="shared" si="19"/>
        <v>-0.56805555555555565</v>
      </c>
    </row>
    <row r="117" spans="1:33" x14ac:dyDescent="0.35">
      <c r="A117" t="str">
        <v>Alec Burks</v>
      </c>
      <c r="B117">
        <v>-1.0333333333333334</v>
      </c>
      <c r="C117">
        <v>1.2749999999999999</v>
      </c>
      <c r="D117">
        <v>0.16666666666666666</v>
      </c>
      <c r="E117">
        <v>6.6666666666666666E-2</v>
      </c>
      <c r="F117">
        <v>-4.1666666666666664E-2</v>
      </c>
      <c r="G117">
        <v>0.26666666666666666</v>
      </c>
      <c r="H117">
        <v>0.16666666666666666</v>
      </c>
      <c r="I117">
        <v>-0.48333333333333328</v>
      </c>
      <c r="J117">
        <v>-3.3333333333333333E-2</v>
      </c>
      <c r="K117">
        <v>-0.92500000000000004</v>
      </c>
      <c r="L117">
        <v>0.38333333333333308</v>
      </c>
      <c r="M117">
        <v>8.3333333333333093E-2</v>
      </c>
      <c r="N117">
        <v>0.34999999999999976</v>
      </c>
      <c r="O117">
        <v>0.34999999999999976</v>
      </c>
      <c r="T117">
        <v>3.7222222222222406E-2</v>
      </c>
      <c r="U117">
        <v>0.16055555555555562</v>
      </c>
      <c r="V117">
        <v>-5.4444444444444295E-2</v>
      </c>
      <c r="W117">
        <v>0.34999999999999976</v>
      </c>
      <c r="X117">
        <v>0.34999999999999976</v>
      </c>
      <c r="Y117">
        <v>0.34999999999999976</v>
      </c>
      <c r="Z117">
        <v>-5.4444444444444295E-2</v>
      </c>
      <c r="AA117">
        <v>3.7222222222222406E-2</v>
      </c>
      <c r="AB117">
        <v>0.16055555555555562</v>
      </c>
      <c r="AC117">
        <f t="shared" si="15"/>
        <v>-0.32833333333333348</v>
      </c>
      <c r="AD117">
        <f t="shared" si="16"/>
        <v>-0.32833333333333348</v>
      </c>
      <c r="AE117">
        <f t="shared" si="17"/>
        <v>-0.6220833333333331</v>
      </c>
      <c r="AF117">
        <f t="shared" si="18"/>
        <v>-0.51277777777777767</v>
      </c>
      <c r="AG117">
        <f t="shared" si="19"/>
        <v>-0.56861111111111073</v>
      </c>
    </row>
    <row r="118" spans="1:33" x14ac:dyDescent="0.35">
      <c r="A118" t="str">
        <v>Patrick Beverley</v>
      </c>
      <c r="B118">
        <v>-0.34166666666666662</v>
      </c>
      <c r="C118">
        <v>-0.38333333333333336</v>
      </c>
      <c r="D118">
        <v>0.14166666666666669</v>
      </c>
      <c r="E118">
        <v>-0.60833333333333328</v>
      </c>
      <c r="F118">
        <v>0.22500000000000003</v>
      </c>
      <c r="G118">
        <v>0.59166666666666656</v>
      </c>
      <c r="H118">
        <v>0.5083333333333333</v>
      </c>
      <c r="I118">
        <v>-1.6666666666666666E-2</v>
      </c>
      <c r="J118">
        <v>0.18333333333333332</v>
      </c>
      <c r="K118">
        <v>0.68333333333333335</v>
      </c>
      <c r="L118">
        <v>0.11666666666666686</v>
      </c>
      <c r="M118">
        <v>-0.29166666666666641</v>
      </c>
      <c r="N118">
        <v>0.30000000000000016</v>
      </c>
      <c r="O118">
        <v>0.30000000000000016</v>
      </c>
      <c r="T118">
        <v>2.7755575615628914E-16</v>
      </c>
      <c r="U118">
        <v>0.15555555555555561</v>
      </c>
      <c r="V118">
        <v>-0.13611111111111129</v>
      </c>
      <c r="W118">
        <v>0.30000000000000016</v>
      </c>
      <c r="X118">
        <v>0.30000000000000016</v>
      </c>
      <c r="Y118">
        <v>0.30000000000000016</v>
      </c>
      <c r="Z118">
        <v>-0.13611111111111129</v>
      </c>
      <c r="AA118">
        <v>2.7755575615628914E-16</v>
      </c>
      <c r="AB118">
        <v>0.15555555555555561</v>
      </c>
      <c r="AC118">
        <f t="shared" si="15"/>
        <v>-0.37833333333333308</v>
      </c>
      <c r="AD118">
        <f t="shared" si="16"/>
        <v>-0.37833333333333308</v>
      </c>
      <c r="AE118">
        <f t="shared" si="17"/>
        <v>-0.7037500000000001</v>
      </c>
      <c r="AF118">
        <f t="shared" si="18"/>
        <v>-0.54999999999999982</v>
      </c>
      <c r="AG118">
        <f t="shared" si="19"/>
        <v>-0.57361111111111063</v>
      </c>
    </row>
    <row r="119" spans="1:33" x14ac:dyDescent="0.35">
      <c r="A119" t="str">
        <v>Larry Nance Jr.</v>
      </c>
      <c r="B119">
        <v>1.0033333333333334</v>
      </c>
      <c r="C119">
        <v>-0.35777777777777781</v>
      </c>
      <c r="D119">
        <v>-0.4588888888888889</v>
      </c>
      <c r="E119">
        <v>-0.38111111111111107</v>
      </c>
      <c r="F119">
        <v>0.14000000000000001</v>
      </c>
      <c r="G119">
        <v>-0.1711111111111111</v>
      </c>
      <c r="H119">
        <v>0.38111111111111107</v>
      </c>
      <c r="I119">
        <v>-0.14777777777777779</v>
      </c>
      <c r="J119">
        <v>0.28000000000000003</v>
      </c>
      <c r="K119">
        <v>0.64555555555555566</v>
      </c>
      <c r="L119">
        <v>7.7777777777778834E-3</v>
      </c>
      <c r="M119">
        <v>0.45888888888888901</v>
      </c>
      <c r="N119">
        <v>0.28777777777777791</v>
      </c>
      <c r="O119">
        <v>0.28777777777777791</v>
      </c>
      <c r="T119">
        <v>0</v>
      </c>
      <c r="U119">
        <v>0.14166666666666689</v>
      </c>
      <c r="V119">
        <v>-0.15111111111111114</v>
      </c>
      <c r="W119">
        <v>0.28777777777777791</v>
      </c>
      <c r="X119">
        <v>0.28777777777777791</v>
      </c>
      <c r="Y119">
        <v>0.28777777777777791</v>
      </c>
      <c r="Z119">
        <v>-0.15111111111111114</v>
      </c>
      <c r="AA119">
        <v>0</v>
      </c>
      <c r="AB119">
        <v>0.14166666666666689</v>
      </c>
      <c r="AC119">
        <f t="shared" si="15"/>
        <v>-0.39055555555555532</v>
      </c>
      <c r="AD119">
        <f t="shared" si="16"/>
        <v>-0.39055555555555532</v>
      </c>
      <c r="AE119">
        <f t="shared" si="17"/>
        <v>-0.71875</v>
      </c>
      <c r="AF119">
        <f t="shared" si="18"/>
        <v>-0.55000000000000004</v>
      </c>
      <c r="AG119">
        <f t="shared" si="19"/>
        <v>-0.58749999999999947</v>
      </c>
    </row>
    <row r="120" spans="1:33" x14ac:dyDescent="0.35">
      <c r="A120" t="str">
        <v>PJ Washington</v>
      </c>
      <c r="B120">
        <v>8.7499999999999994E-2</v>
      </c>
      <c r="C120">
        <v>-1.1666666666666667</v>
      </c>
      <c r="D120">
        <v>0.28194444444444439</v>
      </c>
      <c r="E120">
        <v>0.23333333333333334</v>
      </c>
      <c r="F120">
        <v>0.42777777777777781</v>
      </c>
      <c r="G120">
        <v>-0.10694444444444445</v>
      </c>
      <c r="H120">
        <v>0.14583333333333334</v>
      </c>
      <c r="I120">
        <v>0.77777777777777779</v>
      </c>
      <c r="J120">
        <v>-0.41805555555555551</v>
      </c>
      <c r="K120">
        <v>1.4291666666666667</v>
      </c>
      <c r="L120">
        <v>0.68055555555555536</v>
      </c>
      <c r="M120">
        <v>0.36944444444444435</v>
      </c>
      <c r="N120">
        <v>0.26249999999999984</v>
      </c>
      <c r="O120">
        <v>0.26249999999999984</v>
      </c>
      <c r="T120">
        <v>-4.027777777777708E-2</v>
      </c>
      <c r="U120">
        <v>0.14166666666666683</v>
      </c>
      <c r="V120">
        <v>-0.21722222222222215</v>
      </c>
      <c r="W120">
        <v>0.26249999999999984</v>
      </c>
      <c r="X120">
        <v>0.26249999999999984</v>
      </c>
      <c r="Y120">
        <v>0.26249999999999984</v>
      </c>
      <c r="Z120">
        <v>-0.21722222222222215</v>
      </c>
      <c r="AA120">
        <v>-4.027777777777708E-2</v>
      </c>
      <c r="AB120">
        <v>0.14166666666666683</v>
      </c>
      <c r="AC120">
        <f t="shared" si="15"/>
        <v>-0.41583333333333339</v>
      </c>
      <c r="AD120">
        <f t="shared" si="16"/>
        <v>-0.41583333333333339</v>
      </c>
      <c r="AE120">
        <f t="shared" si="17"/>
        <v>-0.78486111111111101</v>
      </c>
      <c r="AF120">
        <f t="shared" si="18"/>
        <v>-0.59027777777777712</v>
      </c>
      <c r="AG120">
        <f t="shared" si="19"/>
        <v>-0.58749999999999947</v>
      </c>
    </row>
    <row r="121" spans="1:33" x14ac:dyDescent="0.35">
      <c r="A121" t="str">
        <v>Paul Millsap</v>
      </c>
      <c r="B121">
        <v>0.34166666666666662</v>
      </c>
      <c r="C121">
        <v>0.39166666666666666</v>
      </c>
      <c r="D121">
        <v>-0.41666666666666669</v>
      </c>
      <c r="E121">
        <v>-0.20833333333333334</v>
      </c>
      <c r="F121">
        <v>0.29166666666666669</v>
      </c>
      <c r="G121">
        <v>-0.43333333333333335</v>
      </c>
      <c r="H121">
        <v>-1.6666666666666666E-2</v>
      </c>
      <c r="I121">
        <v>0.125</v>
      </c>
      <c r="J121">
        <v>0.16666666666666666</v>
      </c>
      <c r="K121">
        <v>-0.15000000000000008</v>
      </c>
      <c r="L121">
        <v>7.49999999999999E-2</v>
      </c>
      <c r="M121">
        <v>0.67499999999999993</v>
      </c>
      <c r="N121">
        <v>0.24166666666666656</v>
      </c>
      <c r="O121">
        <v>0.24166666666666656</v>
      </c>
      <c r="T121">
        <v>-0.15000000000000008</v>
      </c>
      <c r="U121">
        <v>0.11666666666666686</v>
      </c>
      <c r="V121">
        <v>-0.29166666666666641</v>
      </c>
      <c r="W121">
        <v>0.24166666666666656</v>
      </c>
      <c r="X121">
        <v>0.24166666666666656</v>
      </c>
      <c r="Y121">
        <v>0.24166666666666656</v>
      </c>
      <c r="Z121">
        <v>-0.29166666666666641</v>
      </c>
      <c r="AA121">
        <v>-0.15000000000000008</v>
      </c>
      <c r="AB121">
        <v>0.11666666666666686</v>
      </c>
      <c r="AC121">
        <f t="shared" si="15"/>
        <v>-0.43666666666666665</v>
      </c>
      <c r="AD121">
        <f t="shared" si="16"/>
        <v>-0.43666666666666665</v>
      </c>
      <c r="AE121">
        <f t="shared" si="17"/>
        <v>-0.85930555555555521</v>
      </c>
      <c r="AF121">
        <f t="shared" si="18"/>
        <v>-0.70000000000000018</v>
      </c>
      <c r="AG121">
        <f t="shared" si="19"/>
        <v>-0.61249999999999938</v>
      </c>
    </row>
    <row r="122" spans="1:33" x14ac:dyDescent="0.35">
      <c r="A122" t="str">
        <v>Marvin Bagley III</v>
      </c>
      <c r="B122">
        <v>0.34638888888888891</v>
      </c>
      <c r="C122">
        <v>0.19333333333333333</v>
      </c>
      <c r="D122">
        <v>-1.0069444444444444</v>
      </c>
      <c r="E122">
        <v>0.20944444444444443</v>
      </c>
      <c r="F122">
        <v>1.1036111111111113</v>
      </c>
      <c r="G122">
        <v>-0.74111111111111105</v>
      </c>
      <c r="H122">
        <v>-0.69277777777777783</v>
      </c>
      <c r="I122">
        <v>0.87805555555555559</v>
      </c>
      <c r="J122">
        <v>-9.6666666666666665E-2</v>
      </c>
      <c r="K122">
        <v>2.7755575615628914E-16</v>
      </c>
      <c r="L122">
        <v>0.29000000000000026</v>
      </c>
      <c r="M122">
        <v>0.93444444444444463</v>
      </c>
      <c r="N122">
        <v>0.19333333333333358</v>
      </c>
      <c r="O122">
        <v>0.19333333333333358</v>
      </c>
      <c r="T122">
        <v>-0.16888888888888884</v>
      </c>
      <c r="U122">
        <v>7.49999999999999E-2</v>
      </c>
      <c r="V122">
        <v>-0.33402777777777837</v>
      </c>
      <c r="W122">
        <v>0.19333333333333358</v>
      </c>
      <c r="X122">
        <v>0.19333333333333358</v>
      </c>
      <c r="Y122">
        <v>0.19333333333333358</v>
      </c>
      <c r="Z122">
        <v>-0.33402777777777837</v>
      </c>
      <c r="AA122">
        <v>-0.16888888888888884</v>
      </c>
      <c r="AB122">
        <v>7.49999999999999E-2</v>
      </c>
      <c r="AC122">
        <f t="shared" si="15"/>
        <v>-0.48499999999999965</v>
      </c>
      <c r="AD122">
        <f t="shared" si="16"/>
        <v>-0.48499999999999965</v>
      </c>
      <c r="AE122">
        <f t="shared" si="17"/>
        <v>-0.90166666666666717</v>
      </c>
      <c r="AF122">
        <f t="shared" si="18"/>
        <v>-0.71888888888888891</v>
      </c>
      <c r="AG122">
        <f t="shared" si="19"/>
        <v>-0.65416666666666634</v>
      </c>
    </row>
    <row r="123" spans="1:33" x14ac:dyDescent="0.35">
      <c r="A123" t="str">
        <v>Donte DiVincenzo</v>
      </c>
      <c r="B123">
        <v>-5.6666666666666671E-2</v>
      </c>
      <c r="C123">
        <v>-0.17944444444444443</v>
      </c>
      <c r="D123">
        <v>-0.11333333333333334</v>
      </c>
      <c r="E123">
        <v>-0.42500000000000004</v>
      </c>
      <c r="F123">
        <v>0.18888888888888891</v>
      </c>
      <c r="G123">
        <v>9.4444444444444445E-3</v>
      </c>
      <c r="H123">
        <v>1.1994444444444445</v>
      </c>
      <c r="I123">
        <v>-0.46277777777777779</v>
      </c>
      <c r="J123">
        <v>1.8888888888888889E-2</v>
      </c>
      <c r="K123">
        <v>0.35888888888888892</v>
      </c>
      <c r="L123">
        <v>0.16055555555555562</v>
      </c>
      <c r="M123">
        <v>0.17000000000000004</v>
      </c>
      <c r="N123">
        <v>0.17944444444444452</v>
      </c>
      <c r="O123">
        <v>0.17944444444444452</v>
      </c>
      <c r="T123">
        <v>-0.30708333333333326</v>
      </c>
      <c r="U123">
        <v>7.7777777777778834E-3</v>
      </c>
      <c r="V123">
        <v>-0.41333333333333333</v>
      </c>
      <c r="W123">
        <v>0.17944444444444452</v>
      </c>
      <c r="X123">
        <v>0.17944444444444452</v>
      </c>
      <c r="Y123">
        <v>0.17944444444444452</v>
      </c>
      <c r="Z123">
        <v>-0.41333333333333333</v>
      </c>
      <c r="AA123">
        <v>-0.30708333333333326</v>
      </c>
      <c r="AB123">
        <v>7.7777777777778834E-3</v>
      </c>
      <c r="AC123">
        <f t="shared" si="15"/>
        <v>-0.49888888888888872</v>
      </c>
      <c r="AD123">
        <f t="shared" si="16"/>
        <v>-0.49888888888888872</v>
      </c>
      <c r="AE123">
        <f t="shared" si="17"/>
        <v>-0.98097222222222213</v>
      </c>
      <c r="AF123">
        <f t="shared" si="18"/>
        <v>-0.85708333333333331</v>
      </c>
      <c r="AG123">
        <f t="shared" si="19"/>
        <v>-0.72138888888888841</v>
      </c>
    </row>
    <row r="124" spans="1:33" x14ac:dyDescent="0.35">
      <c r="A124" t="str">
        <v>Malik Beasley</v>
      </c>
      <c r="B124">
        <v>-0.13333333333333333</v>
      </c>
      <c r="C124">
        <v>0.34666666666666668</v>
      </c>
      <c r="D124">
        <v>0.9866666666666668</v>
      </c>
      <c r="E124">
        <v>0.10666666666666666</v>
      </c>
      <c r="F124">
        <v>-0.73777777777777775</v>
      </c>
      <c r="G124">
        <v>-0.38222222222222224</v>
      </c>
      <c r="H124">
        <v>0.54222222222222216</v>
      </c>
      <c r="I124">
        <v>-0.81777777777777783</v>
      </c>
      <c r="J124">
        <v>0.26666666666666666</v>
      </c>
      <c r="K124">
        <v>-0.16888888888888884</v>
      </c>
      <c r="L124">
        <v>-8.8888888888888795E-2</v>
      </c>
      <c r="M124">
        <v>0.56000000000000005</v>
      </c>
      <c r="N124">
        <v>0.17777777777777787</v>
      </c>
      <c r="O124">
        <v>0.17777777777777787</v>
      </c>
      <c r="T124">
        <v>-0.568888888888889</v>
      </c>
      <c r="U124">
        <v>-2.7916666666666812E-2</v>
      </c>
      <c r="V124">
        <v>-0.59611111111111104</v>
      </c>
      <c r="W124">
        <v>0.17777777777777787</v>
      </c>
      <c r="X124">
        <v>0.17777777777777787</v>
      </c>
      <c r="Y124">
        <v>0.17777777777777787</v>
      </c>
      <c r="Z124">
        <v>-0.59611111111111104</v>
      </c>
      <c r="AA124">
        <v>-0.568888888888889</v>
      </c>
      <c r="AB124">
        <v>-2.7916666666666812E-2</v>
      </c>
      <c r="AC124">
        <f t="shared" si="15"/>
        <v>-0.50055555555555542</v>
      </c>
      <c r="AD124">
        <f t="shared" si="16"/>
        <v>-0.50055555555555542</v>
      </c>
      <c r="AE124">
        <f t="shared" si="17"/>
        <v>-1.1637499999999998</v>
      </c>
      <c r="AF124">
        <f t="shared" si="18"/>
        <v>-1.118888888888889</v>
      </c>
      <c r="AG124">
        <f t="shared" si="19"/>
        <v>-0.75708333333333311</v>
      </c>
    </row>
    <row r="125" spans="1:33" x14ac:dyDescent="0.35">
      <c r="A125" t="str">
        <v>Derrick Jones Jr.</v>
      </c>
      <c r="B125">
        <v>0.19500000000000001</v>
      </c>
      <c r="C125">
        <v>-0.10500000000000001</v>
      </c>
      <c r="D125">
        <v>-0.69750000000000012</v>
      </c>
      <c r="E125">
        <v>-0.375</v>
      </c>
      <c r="F125">
        <v>-5.2500000000000005E-2</v>
      </c>
      <c r="G125">
        <v>-0.50249999999999995</v>
      </c>
      <c r="H125">
        <v>0.495</v>
      </c>
      <c r="I125">
        <v>0.33</v>
      </c>
      <c r="J125">
        <v>0.85499999999999998</v>
      </c>
      <c r="K125">
        <v>0.24749999999999978</v>
      </c>
      <c r="L125">
        <v>-0.71249999999999991</v>
      </c>
      <c r="M125">
        <v>0.6449999999999998</v>
      </c>
      <c r="N125">
        <v>0.14250000000000007</v>
      </c>
      <c r="O125">
        <v>0.14250000000000007</v>
      </c>
      <c r="T125">
        <v>-0.78222222222222193</v>
      </c>
      <c r="U125">
        <v>-8.8888888888888795E-2</v>
      </c>
      <c r="V125">
        <v>-0.82819444444444423</v>
      </c>
      <c r="W125">
        <v>0.14250000000000007</v>
      </c>
      <c r="X125">
        <v>0.14250000000000007</v>
      </c>
      <c r="Y125">
        <v>0.14250000000000007</v>
      </c>
      <c r="Z125">
        <v>-0.82819444444444423</v>
      </c>
      <c r="AA125">
        <v>-0.78222222222222193</v>
      </c>
      <c r="AB125">
        <v>-8.8888888888888795E-2</v>
      </c>
      <c r="AC125">
        <f t="shared" si="15"/>
        <v>-0.53583333333333316</v>
      </c>
      <c r="AD125">
        <f t="shared" si="16"/>
        <v>-0.53583333333333316</v>
      </c>
      <c r="AE125">
        <f t="shared" si="17"/>
        <v>-1.395833333333333</v>
      </c>
      <c r="AF125">
        <f t="shared" si="18"/>
        <v>-1.332222222222222</v>
      </c>
      <c r="AG125">
        <f t="shared" si="19"/>
        <v>-0.81805555555555509</v>
      </c>
    </row>
    <row r="126" spans="1:33" x14ac:dyDescent="0.35">
      <c r="A126" t="str">
        <v>Terry Rozier</v>
      </c>
      <c r="B126">
        <v>-0.90416666666666679</v>
      </c>
      <c r="C126">
        <v>1.1083333333333334</v>
      </c>
      <c r="D126">
        <v>1.098611111111111</v>
      </c>
      <c r="E126">
        <v>0.36944444444444446</v>
      </c>
      <c r="F126">
        <v>-0.49583333333333335</v>
      </c>
      <c r="G126">
        <v>0.26250000000000001</v>
      </c>
      <c r="H126">
        <v>0.14583333333333334</v>
      </c>
      <c r="I126">
        <v>-0.85555555555555562</v>
      </c>
      <c r="J126">
        <v>-0.60277777777777775</v>
      </c>
      <c r="K126">
        <v>-0.98194444444444484</v>
      </c>
      <c r="L126">
        <v>0.7291666666666663</v>
      </c>
      <c r="M126">
        <v>-0.13611111111111129</v>
      </c>
      <c r="N126">
        <v>0.12638888888888855</v>
      </c>
      <c r="O126">
        <v>0.12638888888888855</v>
      </c>
      <c r="T126">
        <v>-0.92500000000000004</v>
      </c>
      <c r="U126">
        <v>-0.13027777777777783</v>
      </c>
      <c r="V126">
        <v>-1.0294444444444444</v>
      </c>
      <c r="W126">
        <v>0.12638888888888855</v>
      </c>
      <c r="X126">
        <v>0.12638888888888855</v>
      </c>
      <c r="Y126">
        <v>0.12638888888888855</v>
      </c>
      <c r="Z126">
        <v>-1.0294444444444444</v>
      </c>
      <c r="AA126">
        <v>-0.92500000000000004</v>
      </c>
      <c r="AB126">
        <v>-0.13027777777777783</v>
      </c>
      <c r="AC126">
        <f t="shared" si="15"/>
        <v>-0.55194444444444468</v>
      </c>
      <c r="AD126">
        <f t="shared" si="16"/>
        <v>-0.55194444444444468</v>
      </c>
      <c r="AE126">
        <f t="shared" si="17"/>
        <v>-1.5970833333333332</v>
      </c>
      <c r="AF126">
        <f t="shared" si="18"/>
        <v>-1.4750000000000001</v>
      </c>
      <c r="AG126">
        <f t="shared" si="19"/>
        <v>-0.85944444444444412</v>
      </c>
    </row>
    <row r="127" spans="1:33" x14ac:dyDescent="0.35">
      <c r="A127" t="str">
        <v>Markelle Fultz</v>
      </c>
      <c r="B127">
        <v>-0.15555555555555556</v>
      </c>
      <c r="C127">
        <v>-7.7777777777777779E-2</v>
      </c>
      <c r="D127">
        <v>-0.57361111111111107</v>
      </c>
      <c r="E127">
        <v>0.16527777777777777</v>
      </c>
      <c r="F127">
        <v>-0.42777777777777781</v>
      </c>
      <c r="G127">
        <v>1.6625000000000001</v>
      </c>
      <c r="H127">
        <v>0.95277777777777772</v>
      </c>
      <c r="I127">
        <v>-0.72916666666666663</v>
      </c>
      <c r="J127">
        <v>-0.70972222222222225</v>
      </c>
      <c r="K127">
        <v>0.18472222222222245</v>
      </c>
      <c r="L127">
        <v>0.81666666666666654</v>
      </c>
      <c r="M127">
        <v>-1.5555555555555558</v>
      </c>
      <c r="N127">
        <v>0.10694444444444429</v>
      </c>
      <c r="O127">
        <v>0.10694444444444429</v>
      </c>
      <c r="T127">
        <v>-0.98194444444444484</v>
      </c>
      <c r="U127">
        <v>-0.19833333333333336</v>
      </c>
      <c r="V127">
        <v>-1.0608333333333331</v>
      </c>
      <c r="W127">
        <v>0.10694444444444429</v>
      </c>
      <c r="X127">
        <v>0.10694444444444429</v>
      </c>
      <c r="Y127">
        <v>0.10694444444444429</v>
      </c>
      <c r="Z127">
        <v>-1.0608333333333331</v>
      </c>
      <c r="AA127">
        <v>-0.98194444444444484</v>
      </c>
      <c r="AB127">
        <v>-0.19833333333333336</v>
      </c>
      <c r="AC127">
        <f t="shared" si="15"/>
        <v>-0.57138888888888895</v>
      </c>
      <c r="AD127">
        <f t="shared" si="16"/>
        <v>-0.57138888888888895</v>
      </c>
      <c r="AE127">
        <f t="shared" si="17"/>
        <v>-1.6284722222222219</v>
      </c>
      <c r="AF127">
        <f t="shared" si="18"/>
        <v>-1.531944444444445</v>
      </c>
      <c r="AG127">
        <f t="shared" si="19"/>
        <v>-0.92749999999999966</v>
      </c>
    </row>
    <row r="128" spans="1:33" x14ac:dyDescent="0.35">
      <c r="A128" t="str">
        <v>Derrick Rose</v>
      </c>
      <c r="B128">
        <v>0.62222222222222223</v>
      </c>
      <c r="C128">
        <v>0.88888888888888884</v>
      </c>
      <c r="D128">
        <v>-0.63111111111111107</v>
      </c>
      <c r="E128">
        <v>0.60444444444444445</v>
      </c>
      <c r="F128">
        <v>-0.89777777777777779</v>
      </c>
      <c r="G128">
        <v>1.2000000000000002</v>
      </c>
      <c r="H128">
        <v>-0.21333333333333332</v>
      </c>
      <c r="I128">
        <v>-0.45333333333333337</v>
      </c>
      <c r="J128">
        <v>-1.0133333333333332</v>
      </c>
      <c r="K128">
        <v>-0.78222222222222193</v>
      </c>
      <c r="L128">
        <v>1.1200000000000001</v>
      </c>
      <c r="M128">
        <v>-1.0933333333333333</v>
      </c>
      <c r="N128">
        <v>0.10666666666666691</v>
      </c>
      <c r="O128">
        <v>0.10666666666666691</v>
      </c>
      <c r="T128">
        <v>-1.0044444444444443</v>
      </c>
      <c r="U128">
        <v>-0.41777777777777825</v>
      </c>
      <c r="V128">
        <v>-1.0933333333333333</v>
      </c>
      <c r="W128">
        <v>0.10666666666666691</v>
      </c>
      <c r="X128">
        <v>0.10666666666666691</v>
      </c>
      <c r="Y128">
        <v>0.10666666666666691</v>
      </c>
      <c r="Z128">
        <v>-1.0933333333333333</v>
      </c>
      <c r="AA128">
        <v>-1.0044444444444443</v>
      </c>
      <c r="AB128">
        <v>-0.41777777777777825</v>
      </c>
      <c r="AC128">
        <f t="shared" si="15"/>
        <v>-0.57166666666666632</v>
      </c>
      <c r="AD128">
        <f t="shared" si="16"/>
        <v>-0.57166666666666632</v>
      </c>
      <c r="AE128">
        <f t="shared" si="17"/>
        <v>-1.6609722222222221</v>
      </c>
      <c r="AF128">
        <f t="shared" si="18"/>
        <v>-1.5544444444444443</v>
      </c>
      <c r="AG128">
        <f t="shared" si="19"/>
        <v>-1.1469444444444445</v>
      </c>
    </row>
    <row r="129" spans="1:33" x14ac:dyDescent="0.35">
      <c r="A129" t="str">
        <v>Jordan Clarkson</v>
      </c>
      <c r="B129">
        <v>-0.30708333333333332</v>
      </c>
      <c r="C129">
        <v>1.2190277777777778</v>
      </c>
      <c r="D129">
        <v>0.61416666666666664</v>
      </c>
      <c r="E129">
        <v>0.31638888888888889</v>
      </c>
      <c r="F129">
        <v>-0.86541666666666672</v>
      </c>
      <c r="G129">
        <v>0</v>
      </c>
      <c r="H129">
        <v>-0.61416666666666664</v>
      </c>
      <c r="I129">
        <v>-0.49319444444444449</v>
      </c>
      <c r="J129">
        <v>0.20472222222222222</v>
      </c>
      <c r="K129">
        <v>-1.1445833333333333</v>
      </c>
      <c r="L129">
        <v>-0.13027777777777783</v>
      </c>
      <c r="M129">
        <v>7.4444444444444535E-2</v>
      </c>
      <c r="N129">
        <v>7.4444444444444396E-2</v>
      </c>
      <c r="O129">
        <v>7.4444444444444396E-2</v>
      </c>
      <c r="T129">
        <v>-1.1445833333333333</v>
      </c>
      <c r="U129">
        <v>-0.42499999999999982</v>
      </c>
      <c r="V129">
        <v>-1.5555555555555558</v>
      </c>
      <c r="W129">
        <v>7.4444444444444396E-2</v>
      </c>
      <c r="X129">
        <v>7.4444444444444396E-2</v>
      </c>
      <c r="Y129">
        <v>7.4444444444444396E-2</v>
      </c>
      <c r="Z129">
        <v>-1.5555555555555558</v>
      </c>
      <c r="AA129">
        <v>-1.1445833333333333</v>
      </c>
      <c r="AB129">
        <v>-0.42499999999999982</v>
      </c>
      <c r="AC129">
        <f t="shared" si="15"/>
        <v>-0.60388888888888881</v>
      </c>
      <c r="AD129">
        <f t="shared" si="16"/>
        <v>-0.60388888888888881</v>
      </c>
      <c r="AE129">
        <f t="shared" si="17"/>
        <v>-2.1231944444444446</v>
      </c>
      <c r="AF129">
        <f t="shared" si="18"/>
        <v>-1.6945833333333333</v>
      </c>
      <c r="AG129">
        <f t="shared" si="19"/>
        <v>-1.1541666666666661</v>
      </c>
    </row>
    <row r="130" spans="1:33" x14ac:dyDescent="0.35">
      <c r="A130" t="str">
        <v>Will Barton</v>
      </c>
      <c r="B130">
        <v>-0.36833333333333335</v>
      </c>
      <c r="C130">
        <v>-3.7777777777777778E-2</v>
      </c>
      <c r="D130">
        <v>9.4444444444444456E-2</v>
      </c>
      <c r="E130">
        <v>-8.5000000000000006E-2</v>
      </c>
      <c r="F130">
        <v>0.15111111111111111</v>
      </c>
      <c r="G130">
        <v>0.20777777777777778</v>
      </c>
      <c r="H130">
        <v>1.8888888888888889E-2</v>
      </c>
      <c r="I130">
        <v>-0.17944444444444443</v>
      </c>
      <c r="J130">
        <v>0.255</v>
      </c>
      <c r="K130">
        <v>9.4444444444444497E-2</v>
      </c>
      <c r="L130">
        <v>-0.19833333333333336</v>
      </c>
      <c r="M130">
        <v>-0.15111111111111114</v>
      </c>
      <c r="N130">
        <v>5.6666666666666643E-2</v>
      </c>
      <c r="O130">
        <v>5.6666666666666643E-2</v>
      </c>
      <c r="T130">
        <v>-1.1922222222222225</v>
      </c>
      <c r="U130">
        <v>-0.71249999999999991</v>
      </c>
      <c r="V130">
        <v>-1.6750000000000003</v>
      </c>
      <c r="W130">
        <v>5.6666666666666643E-2</v>
      </c>
      <c r="X130">
        <v>5.6666666666666643E-2</v>
      </c>
      <c r="Y130">
        <v>5.6666666666666643E-2</v>
      </c>
      <c r="Z130">
        <v>-1.6750000000000003</v>
      </c>
      <c r="AA130">
        <v>-1.1922222222222225</v>
      </c>
      <c r="AB130">
        <v>-0.71249999999999991</v>
      </c>
      <c r="AC130">
        <f t="shared" si="15"/>
        <v>-0.62166666666666659</v>
      </c>
      <c r="AD130">
        <f t="shared" si="16"/>
        <v>-0.62166666666666659</v>
      </c>
      <c r="AE130">
        <f t="shared" si="17"/>
        <v>-2.2426388888888891</v>
      </c>
      <c r="AF130">
        <f t="shared" si="18"/>
        <v>-1.7422222222222226</v>
      </c>
      <c r="AG130">
        <f t="shared" si="19"/>
        <v>-1.4416666666666662</v>
      </c>
    </row>
    <row r="131" spans="1:33" x14ac:dyDescent="0.35">
      <c r="Y131">
        <v>0</v>
      </c>
      <c r="Z131">
        <v>0</v>
      </c>
      <c r="AA131">
        <v>0</v>
      </c>
      <c r="AB131">
        <v>0</v>
      </c>
      <c r="AC131">
        <f t="shared" ref="AC131:AC162" si="20">X131 - X$103</f>
        <v>-0.67833333333333323</v>
      </c>
      <c r="AD131">
        <f t="shared" ref="AD131:AD162" si="21">Y131 - Y$103</f>
        <v>-0.67833333333333323</v>
      </c>
      <c r="AE131">
        <f t="shared" ref="AE131:AE162" si="22">Z131 - Z$103</f>
        <v>-0.5676388888888888</v>
      </c>
      <c r="AF131">
        <f t="shared" ref="AF131:AF162" si="23">AA131 - AA$103</f>
        <v>-0.55000000000000004</v>
      </c>
      <c r="AG131">
        <f t="shared" ref="AG131:AG162" si="24">AB131 - AB$103</f>
        <v>-0.7291666666666663</v>
      </c>
    </row>
    <row r="132" spans="1:33" x14ac:dyDescent="0.35">
      <c r="Y132">
        <v>0</v>
      </c>
      <c r="Z132">
        <v>0</v>
      </c>
      <c r="AA132">
        <v>0</v>
      </c>
      <c r="AB132">
        <v>0</v>
      </c>
      <c r="AC132">
        <f t="shared" si="20"/>
        <v>-0.67833333333333323</v>
      </c>
      <c r="AD132">
        <f t="shared" si="21"/>
        <v>-0.67833333333333323</v>
      </c>
      <c r="AE132">
        <f t="shared" si="22"/>
        <v>-0.5676388888888888</v>
      </c>
      <c r="AF132">
        <f t="shared" si="23"/>
        <v>-0.55000000000000004</v>
      </c>
      <c r="AG132">
        <f t="shared" si="24"/>
        <v>-0.7291666666666663</v>
      </c>
    </row>
    <row r="133" spans="1:33" x14ac:dyDescent="0.35">
      <c r="Y133">
        <v>0</v>
      </c>
      <c r="Z133">
        <v>0</v>
      </c>
      <c r="AA133">
        <v>0</v>
      </c>
      <c r="AB133">
        <v>0</v>
      </c>
      <c r="AC133">
        <f t="shared" si="20"/>
        <v>-0.67833333333333323</v>
      </c>
      <c r="AD133">
        <f t="shared" si="21"/>
        <v>-0.67833333333333323</v>
      </c>
      <c r="AE133">
        <f t="shared" si="22"/>
        <v>-0.5676388888888888</v>
      </c>
      <c r="AF133">
        <f t="shared" si="23"/>
        <v>-0.55000000000000004</v>
      </c>
      <c r="AG133">
        <f t="shared" si="24"/>
        <v>-0.7291666666666663</v>
      </c>
    </row>
    <row r="134" spans="1:33" x14ac:dyDescent="0.35">
      <c r="Y134">
        <v>0</v>
      </c>
      <c r="Z134">
        <v>0</v>
      </c>
      <c r="AA134">
        <v>0</v>
      </c>
      <c r="AB134">
        <v>0</v>
      </c>
      <c r="AC134">
        <f t="shared" si="20"/>
        <v>-0.67833333333333323</v>
      </c>
      <c r="AD134">
        <f t="shared" si="21"/>
        <v>-0.67833333333333323</v>
      </c>
      <c r="AE134">
        <f t="shared" si="22"/>
        <v>-0.5676388888888888</v>
      </c>
      <c r="AF134">
        <f t="shared" si="23"/>
        <v>-0.55000000000000004</v>
      </c>
      <c r="AG134">
        <f t="shared" si="24"/>
        <v>-0.7291666666666663</v>
      </c>
    </row>
    <row r="135" spans="1:33" x14ac:dyDescent="0.35">
      <c r="Y135">
        <v>0</v>
      </c>
      <c r="Z135">
        <v>0</v>
      </c>
      <c r="AA135">
        <v>0</v>
      </c>
      <c r="AB135">
        <v>0</v>
      </c>
      <c r="AC135">
        <f t="shared" si="20"/>
        <v>-0.67833333333333323</v>
      </c>
      <c r="AD135">
        <f t="shared" si="21"/>
        <v>-0.67833333333333323</v>
      </c>
      <c r="AE135">
        <f t="shared" si="22"/>
        <v>-0.5676388888888888</v>
      </c>
      <c r="AF135">
        <f t="shared" si="23"/>
        <v>-0.55000000000000004</v>
      </c>
      <c r="AG135">
        <f t="shared" si="24"/>
        <v>-0.7291666666666663</v>
      </c>
    </row>
    <row r="136" spans="1:33" x14ac:dyDescent="0.35">
      <c r="Y136">
        <v>0</v>
      </c>
      <c r="Z136">
        <v>0</v>
      </c>
      <c r="AA136">
        <v>0</v>
      </c>
      <c r="AB136">
        <v>0</v>
      </c>
      <c r="AC136">
        <f t="shared" si="20"/>
        <v>-0.67833333333333323</v>
      </c>
      <c r="AD136">
        <f t="shared" si="21"/>
        <v>-0.67833333333333323</v>
      </c>
      <c r="AE136">
        <f t="shared" si="22"/>
        <v>-0.5676388888888888</v>
      </c>
      <c r="AF136">
        <f t="shared" si="23"/>
        <v>-0.55000000000000004</v>
      </c>
      <c r="AG136">
        <f t="shared" si="24"/>
        <v>-0.7291666666666663</v>
      </c>
    </row>
    <row r="137" spans="1:33" x14ac:dyDescent="0.35">
      <c r="Y137">
        <v>0</v>
      </c>
      <c r="Z137">
        <v>0</v>
      </c>
      <c r="AA137">
        <v>0</v>
      </c>
      <c r="AB137">
        <v>0</v>
      </c>
      <c r="AC137">
        <f t="shared" si="20"/>
        <v>-0.67833333333333323</v>
      </c>
      <c r="AD137">
        <f t="shared" si="21"/>
        <v>-0.67833333333333323</v>
      </c>
      <c r="AE137">
        <f t="shared" si="22"/>
        <v>-0.5676388888888888</v>
      </c>
      <c r="AF137">
        <f t="shared" si="23"/>
        <v>-0.55000000000000004</v>
      </c>
      <c r="AG137">
        <f t="shared" si="24"/>
        <v>-0.7291666666666663</v>
      </c>
    </row>
    <row r="138" spans="1:33" x14ac:dyDescent="0.35">
      <c r="Y138">
        <v>0</v>
      </c>
      <c r="Z138">
        <v>0</v>
      </c>
      <c r="AA138">
        <v>0</v>
      </c>
      <c r="AB138">
        <v>0</v>
      </c>
      <c r="AC138">
        <f t="shared" si="20"/>
        <v>-0.67833333333333323</v>
      </c>
      <c r="AD138">
        <f t="shared" si="21"/>
        <v>-0.67833333333333323</v>
      </c>
      <c r="AE138">
        <f t="shared" si="22"/>
        <v>-0.5676388888888888</v>
      </c>
      <c r="AF138">
        <f t="shared" si="23"/>
        <v>-0.55000000000000004</v>
      </c>
      <c r="AG138">
        <f t="shared" si="24"/>
        <v>-0.7291666666666663</v>
      </c>
    </row>
    <row r="139" spans="1:33" x14ac:dyDescent="0.35">
      <c r="Y139">
        <v>0</v>
      </c>
      <c r="Z139">
        <v>0</v>
      </c>
      <c r="AA139">
        <v>0</v>
      </c>
      <c r="AB139">
        <v>0</v>
      </c>
      <c r="AC139">
        <f t="shared" si="20"/>
        <v>-0.67833333333333323</v>
      </c>
      <c r="AD139">
        <f t="shared" si="21"/>
        <v>-0.67833333333333323</v>
      </c>
      <c r="AE139">
        <f t="shared" si="22"/>
        <v>-0.5676388888888888</v>
      </c>
      <c r="AF139">
        <f t="shared" si="23"/>
        <v>-0.55000000000000004</v>
      </c>
      <c r="AG139">
        <f t="shared" si="24"/>
        <v>-0.7291666666666663</v>
      </c>
    </row>
    <row r="140" spans="1:33" x14ac:dyDescent="0.35">
      <c r="Y140">
        <v>0</v>
      </c>
      <c r="Z140">
        <v>0</v>
      </c>
      <c r="AA140">
        <v>0</v>
      </c>
      <c r="AB140">
        <v>0</v>
      </c>
      <c r="AC140">
        <f t="shared" si="20"/>
        <v>-0.67833333333333323</v>
      </c>
      <c r="AD140">
        <f t="shared" si="21"/>
        <v>-0.67833333333333323</v>
      </c>
      <c r="AE140">
        <f t="shared" si="22"/>
        <v>-0.5676388888888888</v>
      </c>
      <c r="AF140">
        <f t="shared" si="23"/>
        <v>-0.55000000000000004</v>
      </c>
      <c r="AG140">
        <f t="shared" si="24"/>
        <v>-0.7291666666666663</v>
      </c>
    </row>
    <row r="141" spans="1:33" x14ac:dyDescent="0.35">
      <c r="Y141">
        <v>0</v>
      </c>
      <c r="Z141">
        <v>0</v>
      </c>
      <c r="AA141">
        <v>0</v>
      </c>
      <c r="AB141">
        <v>0</v>
      </c>
      <c r="AC141">
        <f t="shared" si="20"/>
        <v>-0.67833333333333323</v>
      </c>
      <c r="AD141">
        <f t="shared" si="21"/>
        <v>-0.67833333333333323</v>
      </c>
      <c r="AE141">
        <f t="shared" si="22"/>
        <v>-0.5676388888888888</v>
      </c>
      <c r="AF141">
        <f t="shared" si="23"/>
        <v>-0.55000000000000004</v>
      </c>
      <c r="AG141">
        <f t="shared" si="24"/>
        <v>-0.7291666666666663</v>
      </c>
    </row>
    <row r="142" spans="1:33" x14ac:dyDescent="0.35">
      <c r="Y142">
        <v>0</v>
      </c>
      <c r="Z142">
        <v>0</v>
      </c>
      <c r="AA142">
        <v>0</v>
      </c>
      <c r="AB142">
        <v>0</v>
      </c>
      <c r="AC142">
        <f t="shared" si="20"/>
        <v>-0.67833333333333323</v>
      </c>
      <c r="AD142">
        <f t="shared" si="21"/>
        <v>-0.67833333333333323</v>
      </c>
      <c r="AE142">
        <f t="shared" si="22"/>
        <v>-0.5676388888888888</v>
      </c>
      <c r="AF142">
        <f t="shared" si="23"/>
        <v>-0.55000000000000004</v>
      </c>
      <c r="AG142">
        <f t="shared" si="24"/>
        <v>-0.7291666666666663</v>
      </c>
    </row>
    <row r="143" spans="1:33" x14ac:dyDescent="0.35">
      <c r="Y143">
        <v>0</v>
      </c>
      <c r="Z143">
        <v>0</v>
      </c>
      <c r="AA143">
        <v>0</v>
      </c>
      <c r="AB143">
        <v>0</v>
      </c>
      <c r="AC143">
        <f t="shared" si="20"/>
        <v>-0.67833333333333323</v>
      </c>
      <c r="AD143">
        <f t="shared" si="21"/>
        <v>-0.67833333333333323</v>
      </c>
      <c r="AE143">
        <f t="shared" si="22"/>
        <v>-0.5676388888888888</v>
      </c>
      <c r="AF143">
        <f t="shared" si="23"/>
        <v>-0.55000000000000004</v>
      </c>
      <c r="AG143">
        <f t="shared" si="24"/>
        <v>-0.7291666666666663</v>
      </c>
    </row>
    <row r="144" spans="1:33" x14ac:dyDescent="0.35">
      <c r="Y144">
        <v>0</v>
      </c>
      <c r="Z144">
        <v>0</v>
      </c>
      <c r="AA144">
        <v>0</v>
      </c>
      <c r="AB144">
        <v>0</v>
      </c>
      <c r="AC144">
        <f t="shared" si="20"/>
        <v>-0.67833333333333323</v>
      </c>
      <c r="AD144">
        <f t="shared" si="21"/>
        <v>-0.67833333333333323</v>
      </c>
      <c r="AE144">
        <f t="shared" si="22"/>
        <v>-0.5676388888888888</v>
      </c>
      <c r="AF144">
        <f t="shared" si="23"/>
        <v>-0.55000000000000004</v>
      </c>
      <c r="AG144">
        <f t="shared" si="24"/>
        <v>-0.7291666666666663</v>
      </c>
    </row>
    <row r="145" spans="25:33" x14ac:dyDescent="0.35">
      <c r="Y145">
        <v>0</v>
      </c>
      <c r="Z145">
        <v>0</v>
      </c>
      <c r="AA145">
        <v>0</v>
      </c>
      <c r="AB145">
        <v>0</v>
      </c>
      <c r="AC145">
        <f t="shared" si="20"/>
        <v>-0.67833333333333323</v>
      </c>
      <c r="AD145">
        <f t="shared" si="21"/>
        <v>-0.67833333333333323</v>
      </c>
      <c r="AE145">
        <f t="shared" si="22"/>
        <v>-0.5676388888888888</v>
      </c>
      <c r="AF145">
        <f t="shared" si="23"/>
        <v>-0.55000000000000004</v>
      </c>
      <c r="AG145">
        <f t="shared" si="24"/>
        <v>-0.7291666666666663</v>
      </c>
    </row>
    <row r="146" spans="25:33" x14ac:dyDescent="0.35">
      <c r="Y146">
        <v>0</v>
      </c>
      <c r="Z146">
        <v>0</v>
      </c>
      <c r="AA146">
        <v>0</v>
      </c>
      <c r="AB146">
        <v>0</v>
      </c>
      <c r="AC146">
        <f t="shared" si="20"/>
        <v>-0.67833333333333323</v>
      </c>
      <c r="AD146">
        <f t="shared" si="21"/>
        <v>-0.67833333333333323</v>
      </c>
      <c r="AE146">
        <f t="shared" si="22"/>
        <v>-0.5676388888888888</v>
      </c>
      <c r="AF146">
        <f t="shared" si="23"/>
        <v>-0.55000000000000004</v>
      </c>
      <c r="AG146">
        <f t="shared" si="24"/>
        <v>-0.7291666666666663</v>
      </c>
    </row>
    <row r="147" spans="25:33" x14ac:dyDescent="0.35">
      <c r="Y147">
        <v>0</v>
      </c>
      <c r="Z147">
        <v>0</v>
      </c>
      <c r="AA147">
        <v>0</v>
      </c>
      <c r="AB147">
        <v>0</v>
      </c>
      <c r="AC147">
        <f t="shared" si="20"/>
        <v>-0.67833333333333323</v>
      </c>
      <c r="AD147">
        <f t="shared" si="21"/>
        <v>-0.67833333333333323</v>
      </c>
      <c r="AE147">
        <f t="shared" si="22"/>
        <v>-0.5676388888888888</v>
      </c>
      <c r="AF147">
        <f t="shared" si="23"/>
        <v>-0.55000000000000004</v>
      </c>
      <c r="AG147">
        <f t="shared" si="24"/>
        <v>-0.7291666666666663</v>
      </c>
    </row>
    <row r="148" spans="25:33" x14ac:dyDescent="0.35">
      <c r="Y148">
        <v>0</v>
      </c>
      <c r="Z148">
        <v>0</v>
      </c>
      <c r="AA148">
        <v>0</v>
      </c>
      <c r="AB148">
        <v>0</v>
      </c>
      <c r="AC148">
        <f t="shared" si="20"/>
        <v>-0.67833333333333323</v>
      </c>
      <c r="AD148">
        <f t="shared" si="21"/>
        <v>-0.67833333333333323</v>
      </c>
      <c r="AE148">
        <f t="shared" si="22"/>
        <v>-0.5676388888888888</v>
      </c>
      <c r="AF148">
        <f t="shared" si="23"/>
        <v>-0.55000000000000004</v>
      </c>
      <c r="AG148">
        <f t="shared" si="24"/>
        <v>-0.7291666666666663</v>
      </c>
    </row>
    <row r="149" spans="25:33" x14ac:dyDescent="0.35">
      <c r="Y149">
        <v>0</v>
      </c>
      <c r="Z149">
        <v>0</v>
      </c>
      <c r="AA149">
        <v>0</v>
      </c>
      <c r="AB149">
        <v>0</v>
      </c>
      <c r="AC149">
        <f t="shared" si="20"/>
        <v>-0.67833333333333323</v>
      </c>
      <c r="AD149">
        <f t="shared" si="21"/>
        <v>-0.67833333333333323</v>
      </c>
      <c r="AE149">
        <f t="shared" si="22"/>
        <v>-0.5676388888888888</v>
      </c>
      <c r="AF149">
        <f t="shared" si="23"/>
        <v>-0.55000000000000004</v>
      </c>
      <c r="AG149">
        <f t="shared" si="24"/>
        <v>-0.7291666666666663</v>
      </c>
    </row>
    <row r="150" spans="25:33" x14ac:dyDescent="0.35">
      <c r="Y150">
        <v>0</v>
      </c>
      <c r="Z150">
        <v>0</v>
      </c>
      <c r="AA150">
        <v>0</v>
      </c>
      <c r="AB150">
        <v>0</v>
      </c>
      <c r="AC150">
        <f t="shared" si="20"/>
        <v>-0.67833333333333323</v>
      </c>
      <c r="AD150">
        <f t="shared" si="21"/>
        <v>-0.67833333333333323</v>
      </c>
      <c r="AE150">
        <f t="shared" si="22"/>
        <v>-0.5676388888888888</v>
      </c>
      <c r="AF150">
        <f t="shared" si="23"/>
        <v>-0.55000000000000004</v>
      </c>
      <c r="AG150">
        <f t="shared" si="24"/>
        <v>-0.7291666666666663</v>
      </c>
    </row>
    <row r="151" spans="25:33" x14ac:dyDescent="0.35">
      <c r="Y151">
        <v>0</v>
      </c>
      <c r="Z151">
        <v>0</v>
      </c>
      <c r="AA151">
        <v>0</v>
      </c>
      <c r="AB151">
        <v>0</v>
      </c>
      <c r="AC151">
        <f t="shared" si="20"/>
        <v>-0.67833333333333323</v>
      </c>
      <c r="AD151">
        <f t="shared" si="21"/>
        <v>-0.67833333333333323</v>
      </c>
      <c r="AE151">
        <f t="shared" si="22"/>
        <v>-0.5676388888888888</v>
      </c>
      <c r="AF151">
        <f t="shared" si="23"/>
        <v>-0.55000000000000004</v>
      </c>
      <c r="AG151">
        <f t="shared" si="24"/>
        <v>-0.7291666666666663</v>
      </c>
    </row>
    <row r="152" spans="25:33" x14ac:dyDescent="0.35">
      <c r="Y152">
        <v>0</v>
      </c>
      <c r="Z152">
        <v>0</v>
      </c>
      <c r="AA152">
        <v>0</v>
      </c>
      <c r="AB152">
        <v>0</v>
      </c>
      <c r="AC152">
        <f t="shared" si="20"/>
        <v>-0.67833333333333323</v>
      </c>
      <c r="AD152">
        <f t="shared" si="21"/>
        <v>-0.67833333333333323</v>
      </c>
      <c r="AE152">
        <f t="shared" si="22"/>
        <v>-0.5676388888888888</v>
      </c>
      <c r="AF152">
        <f t="shared" si="23"/>
        <v>-0.55000000000000004</v>
      </c>
      <c r="AG152">
        <f t="shared" si="24"/>
        <v>-0.7291666666666663</v>
      </c>
    </row>
    <row r="153" spans="25:33" x14ac:dyDescent="0.35">
      <c r="Y153">
        <v>0</v>
      </c>
      <c r="Z153">
        <v>0</v>
      </c>
      <c r="AA153">
        <v>0</v>
      </c>
      <c r="AB153">
        <v>0</v>
      </c>
      <c r="AC153">
        <f t="shared" si="20"/>
        <v>-0.67833333333333323</v>
      </c>
      <c r="AD153">
        <f t="shared" si="21"/>
        <v>-0.67833333333333323</v>
      </c>
      <c r="AE153">
        <f t="shared" si="22"/>
        <v>-0.5676388888888888</v>
      </c>
      <c r="AF153">
        <f t="shared" si="23"/>
        <v>-0.55000000000000004</v>
      </c>
      <c r="AG153">
        <f t="shared" si="24"/>
        <v>-0.7291666666666663</v>
      </c>
    </row>
    <row r="154" spans="25:33" x14ac:dyDescent="0.35">
      <c r="Y154">
        <v>0</v>
      </c>
      <c r="Z154">
        <v>0</v>
      </c>
      <c r="AA154">
        <v>0</v>
      </c>
      <c r="AB154">
        <v>0</v>
      </c>
      <c r="AC154">
        <f t="shared" si="20"/>
        <v>-0.67833333333333323</v>
      </c>
      <c r="AD154">
        <f t="shared" si="21"/>
        <v>-0.67833333333333323</v>
      </c>
      <c r="AE154">
        <f t="shared" si="22"/>
        <v>-0.5676388888888888</v>
      </c>
      <c r="AF154">
        <f t="shared" si="23"/>
        <v>-0.55000000000000004</v>
      </c>
      <c r="AG154">
        <f t="shared" si="24"/>
        <v>-0.7291666666666663</v>
      </c>
    </row>
    <row r="155" spans="25:33" x14ac:dyDescent="0.35">
      <c r="Y155">
        <v>0</v>
      </c>
      <c r="Z155">
        <v>0</v>
      </c>
      <c r="AA155">
        <v>0</v>
      </c>
      <c r="AB155">
        <v>0</v>
      </c>
      <c r="AC155">
        <f t="shared" si="20"/>
        <v>-0.67833333333333323</v>
      </c>
      <c r="AD155">
        <f t="shared" si="21"/>
        <v>-0.67833333333333323</v>
      </c>
      <c r="AE155">
        <f t="shared" si="22"/>
        <v>-0.5676388888888888</v>
      </c>
      <c r="AF155">
        <f t="shared" si="23"/>
        <v>-0.55000000000000004</v>
      </c>
      <c r="AG155">
        <f t="shared" si="24"/>
        <v>-0.7291666666666663</v>
      </c>
    </row>
    <row r="156" spans="25:33" x14ac:dyDescent="0.35">
      <c r="Y156">
        <v>0</v>
      </c>
      <c r="Z156">
        <v>0</v>
      </c>
      <c r="AA156">
        <v>0</v>
      </c>
      <c r="AB156">
        <v>0</v>
      </c>
      <c r="AC156">
        <f t="shared" si="20"/>
        <v>-0.67833333333333323</v>
      </c>
      <c r="AD156">
        <f t="shared" si="21"/>
        <v>-0.67833333333333323</v>
      </c>
      <c r="AE156">
        <f t="shared" si="22"/>
        <v>-0.5676388888888888</v>
      </c>
      <c r="AF156">
        <f t="shared" si="23"/>
        <v>-0.55000000000000004</v>
      </c>
      <c r="AG156">
        <f t="shared" si="24"/>
        <v>-0.7291666666666663</v>
      </c>
    </row>
    <row r="157" spans="25:33" x14ac:dyDescent="0.35">
      <c r="Y157">
        <v>0</v>
      </c>
      <c r="Z157">
        <v>0</v>
      </c>
      <c r="AA157">
        <v>0</v>
      </c>
      <c r="AB157">
        <v>0</v>
      </c>
      <c r="AC157">
        <f t="shared" si="20"/>
        <v>-0.67833333333333323</v>
      </c>
      <c r="AD157">
        <f t="shared" si="21"/>
        <v>-0.67833333333333323</v>
      </c>
      <c r="AE157">
        <f t="shared" si="22"/>
        <v>-0.5676388888888888</v>
      </c>
      <c r="AF157">
        <f t="shared" si="23"/>
        <v>-0.55000000000000004</v>
      </c>
      <c r="AG157">
        <f t="shared" si="24"/>
        <v>-0.7291666666666663</v>
      </c>
    </row>
    <row r="158" spans="25:33" x14ac:dyDescent="0.35">
      <c r="Y158">
        <v>0</v>
      </c>
      <c r="Z158">
        <v>0</v>
      </c>
      <c r="AA158">
        <v>0</v>
      </c>
      <c r="AB158">
        <v>0</v>
      </c>
      <c r="AC158">
        <f t="shared" si="20"/>
        <v>-0.67833333333333323</v>
      </c>
      <c r="AD158">
        <f t="shared" si="21"/>
        <v>-0.67833333333333323</v>
      </c>
      <c r="AE158">
        <f t="shared" si="22"/>
        <v>-0.5676388888888888</v>
      </c>
      <c r="AF158">
        <f t="shared" si="23"/>
        <v>-0.55000000000000004</v>
      </c>
      <c r="AG158">
        <f t="shared" si="24"/>
        <v>-0.7291666666666663</v>
      </c>
    </row>
    <row r="159" spans="25:33" x14ac:dyDescent="0.35">
      <c r="Y159">
        <v>0</v>
      </c>
      <c r="Z159">
        <v>0</v>
      </c>
      <c r="AA159">
        <v>0</v>
      </c>
      <c r="AB159">
        <v>0</v>
      </c>
      <c r="AC159">
        <f t="shared" si="20"/>
        <v>-0.67833333333333323</v>
      </c>
      <c r="AD159">
        <f t="shared" si="21"/>
        <v>-0.67833333333333323</v>
      </c>
      <c r="AE159">
        <f t="shared" si="22"/>
        <v>-0.5676388888888888</v>
      </c>
      <c r="AF159">
        <f t="shared" si="23"/>
        <v>-0.55000000000000004</v>
      </c>
      <c r="AG159">
        <f t="shared" si="24"/>
        <v>-0.7291666666666663</v>
      </c>
    </row>
    <row r="160" spans="25:33" x14ac:dyDescent="0.35">
      <c r="Y160">
        <v>0</v>
      </c>
      <c r="Z160">
        <v>0</v>
      </c>
      <c r="AA160">
        <v>0</v>
      </c>
      <c r="AB160">
        <v>0</v>
      </c>
      <c r="AC160">
        <f t="shared" si="20"/>
        <v>-0.67833333333333323</v>
      </c>
      <c r="AD160">
        <f t="shared" si="21"/>
        <v>-0.67833333333333323</v>
      </c>
      <c r="AE160">
        <f t="shared" si="22"/>
        <v>-0.5676388888888888</v>
      </c>
      <c r="AF160">
        <f t="shared" si="23"/>
        <v>-0.55000000000000004</v>
      </c>
      <c r="AG160">
        <f t="shared" si="24"/>
        <v>-0.7291666666666663</v>
      </c>
    </row>
    <row r="161" spans="25:33" x14ac:dyDescent="0.35">
      <c r="Y161">
        <v>0</v>
      </c>
      <c r="Z161">
        <v>0</v>
      </c>
      <c r="AA161">
        <v>0</v>
      </c>
      <c r="AB161">
        <v>0</v>
      </c>
      <c r="AC161">
        <f t="shared" si="20"/>
        <v>-0.67833333333333323</v>
      </c>
      <c r="AD161">
        <f t="shared" si="21"/>
        <v>-0.67833333333333323</v>
      </c>
      <c r="AE161">
        <f t="shared" si="22"/>
        <v>-0.5676388888888888</v>
      </c>
      <c r="AF161">
        <f t="shared" si="23"/>
        <v>-0.55000000000000004</v>
      </c>
      <c r="AG161">
        <f t="shared" si="24"/>
        <v>-0.7291666666666663</v>
      </c>
    </row>
    <row r="162" spans="25:33" x14ac:dyDescent="0.35">
      <c r="Y162">
        <v>0</v>
      </c>
      <c r="Z162">
        <v>0</v>
      </c>
      <c r="AA162">
        <v>0</v>
      </c>
      <c r="AB162">
        <v>0</v>
      </c>
      <c r="AC162">
        <f t="shared" si="20"/>
        <v>-0.67833333333333323</v>
      </c>
      <c r="AD162">
        <f t="shared" si="21"/>
        <v>-0.67833333333333323</v>
      </c>
      <c r="AE162">
        <f t="shared" si="22"/>
        <v>-0.5676388888888888</v>
      </c>
      <c r="AF162">
        <f t="shared" si="23"/>
        <v>-0.55000000000000004</v>
      </c>
      <c r="AG162">
        <f t="shared" si="24"/>
        <v>-0.7291666666666663</v>
      </c>
    </row>
    <row r="163" spans="25:33" x14ac:dyDescent="0.35">
      <c r="Y163">
        <v>0</v>
      </c>
      <c r="Z163">
        <v>0</v>
      </c>
      <c r="AA163">
        <v>0</v>
      </c>
      <c r="AB163">
        <v>0</v>
      </c>
      <c r="AC163">
        <f t="shared" ref="AC163:AC194" si="25">X163 - X$103</f>
        <v>-0.67833333333333323</v>
      </c>
      <c r="AD163">
        <f t="shared" ref="AD163:AD194" si="26">Y163 - Y$103</f>
        <v>-0.67833333333333323</v>
      </c>
      <c r="AE163">
        <f t="shared" ref="AE163:AE194" si="27">Z163 - Z$103</f>
        <v>-0.5676388888888888</v>
      </c>
      <c r="AF163">
        <f t="shared" ref="AF163:AF194" si="28">AA163 - AA$103</f>
        <v>-0.55000000000000004</v>
      </c>
      <c r="AG163">
        <f t="shared" ref="AG163:AG194" si="29">AB163 - AB$103</f>
        <v>-0.7291666666666663</v>
      </c>
    </row>
    <row r="164" spans="25:33" x14ac:dyDescent="0.35">
      <c r="Y164">
        <v>0</v>
      </c>
      <c r="Z164">
        <v>0</v>
      </c>
      <c r="AA164">
        <v>0</v>
      </c>
      <c r="AB164">
        <v>0</v>
      </c>
      <c r="AC164">
        <f t="shared" si="25"/>
        <v>-0.67833333333333323</v>
      </c>
      <c r="AD164">
        <f t="shared" si="26"/>
        <v>-0.67833333333333323</v>
      </c>
      <c r="AE164">
        <f t="shared" si="27"/>
        <v>-0.5676388888888888</v>
      </c>
      <c r="AF164">
        <f t="shared" si="28"/>
        <v>-0.55000000000000004</v>
      </c>
      <c r="AG164">
        <f t="shared" si="29"/>
        <v>-0.7291666666666663</v>
      </c>
    </row>
    <row r="165" spans="25:33" x14ac:dyDescent="0.35">
      <c r="Y165">
        <v>0</v>
      </c>
      <c r="Z165">
        <v>0</v>
      </c>
      <c r="AA165">
        <v>0</v>
      </c>
      <c r="AB165">
        <v>0</v>
      </c>
      <c r="AC165">
        <f t="shared" si="25"/>
        <v>-0.67833333333333323</v>
      </c>
      <c r="AD165">
        <f t="shared" si="26"/>
        <v>-0.67833333333333323</v>
      </c>
      <c r="AE165">
        <f t="shared" si="27"/>
        <v>-0.5676388888888888</v>
      </c>
      <c r="AF165">
        <f t="shared" si="28"/>
        <v>-0.55000000000000004</v>
      </c>
      <c r="AG165">
        <f t="shared" si="29"/>
        <v>-0.7291666666666663</v>
      </c>
    </row>
    <row r="166" spans="25:33" x14ac:dyDescent="0.35">
      <c r="Y166">
        <v>0</v>
      </c>
      <c r="Z166">
        <v>0</v>
      </c>
      <c r="AA166">
        <v>0</v>
      </c>
      <c r="AB166">
        <v>0</v>
      </c>
      <c r="AC166">
        <f t="shared" si="25"/>
        <v>-0.67833333333333323</v>
      </c>
      <c r="AD166">
        <f t="shared" si="26"/>
        <v>-0.67833333333333323</v>
      </c>
      <c r="AE166">
        <f t="shared" si="27"/>
        <v>-0.5676388888888888</v>
      </c>
      <c r="AF166">
        <f t="shared" si="28"/>
        <v>-0.55000000000000004</v>
      </c>
      <c r="AG166">
        <f t="shared" si="29"/>
        <v>-0.7291666666666663</v>
      </c>
    </row>
    <row r="167" spans="25:33" x14ac:dyDescent="0.35">
      <c r="Y167">
        <v>0</v>
      </c>
      <c r="Z167">
        <v>0</v>
      </c>
      <c r="AA167">
        <v>0</v>
      </c>
      <c r="AB167">
        <v>0</v>
      </c>
      <c r="AC167">
        <f t="shared" si="25"/>
        <v>-0.67833333333333323</v>
      </c>
      <c r="AD167">
        <f t="shared" si="26"/>
        <v>-0.67833333333333323</v>
      </c>
      <c r="AE167">
        <f t="shared" si="27"/>
        <v>-0.5676388888888888</v>
      </c>
      <c r="AF167">
        <f t="shared" si="28"/>
        <v>-0.55000000000000004</v>
      </c>
      <c r="AG167">
        <f t="shared" si="29"/>
        <v>-0.7291666666666663</v>
      </c>
    </row>
    <row r="168" spans="25:33" x14ac:dyDescent="0.35">
      <c r="Y168">
        <v>0</v>
      </c>
      <c r="Z168">
        <v>0</v>
      </c>
      <c r="AA168">
        <v>0</v>
      </c>
      <c r="AB168">
        <v>0</v>
      </c>
      <c r="AC168">
        <f t="shared" si="25"/>
        <v>-0.67833333333333323</v>
      </c>
      <c r="AD168">
        <f t="shared" si="26"/>
        <v>-0.67833333333333323</v>
      </c>
      <c r="AE168">
        <f t="shared" si="27"/>
        <v>-0.5676388888888888</v>
      </c>
      <c r="AF168">
        <f t="shared" si="28"/>
        <v>-0.55000000000000004</v>
      </c>
      <c r="AG168">
        <f t="shared" si="29"/>
        <v>-0.7291666666666663</v>
      </c>
    </row>
    <row r="169" spans="25:33" x14ac:dyDescent="0.35">
      <c r="Y169">
        <v>0</v>
      </c>
      <c r="Z169">
        <v>0</v>
      </c>
      <c r="AA169">
        <v>0</v>
      </c>
      <c r="AB169">
        <v>0</v>
      </c>
      <c r="AC169">
        <f t="shared" si="25"/>
        <v>-0.67833333333333323</v>
      </c>
      <c r="AD169">
        <f t="shared" si="26"/>
        <v>-0.67833333333333323</v>
      </c>
      <c r="AE169">
        <f t="shared" si="27"/>
        <v>-0.5676388888888888</v>
      </c>
      <c r="AF169">
        <f t="shared" si="28"/>
        <v>-0.55000000000000004</v>
      </c>
      <c r="AG169">
        <f t="shared" si="29"/>
        <v>-0.7291666666666663</v>
      </c>
    </row>
    <row r="170" spans="25:33" x14ac:dyDescent="0.35">
      <c r="Y170">
        <v>0</v>
      </c>
      <c r="Z170">
        <v>0</v>
      </c>
      <c r="AA170">
        <v>0</v>
      </c>
      <c r="AB170">
        <v>0</v>
      </c>
      <c r="AC170">
        <f t="shared" si="25"/>
        <v>-0.67833333333333323</v>
      </c>
      <c r="AD170">
        <f t="shared" si="26"/>
        <v>-0.67833333333333323</v>
      </c>
      <c r="AE170">
        <f t="shared" si="27"/>
        <v>-0.5676388888888888</v>
      </c>
      <c r="AF170">
        <f t="shared" si="28"/>
        <v>-0.55000000000000004</v>
      </c>
      <c r="AG170">
        <f t="shared" si="29"/>
        <v>-0.7291666666666663</v>
      </c>
    </row>
    <row r="171" spans="25:33" x14ac:dyDescent="0.35">
      <c r="Y171">
        <v>0</v>
      </c>
      <c r="Z171">
        <v>0</v>
      </c>
      <c r="AA171">
        <v>0</v>
      </c>
      <c r="AB171">
        <v>0</v>
      </c>
      <c r="AC171">
        <f t="shared" si="25"/>
        <v>-0.67833333333333323</v>
      </c>
      <c r="AD171">
        <f t="shared" si="26"/>
        <v>-0.67833333333333323</v>
      </c>
      <c r="AE171">
        <f t="shared" si="27"/>
        <v>-0.5676388888888888</v>
      </c>
      <c r="AF171">
        <f t="shared" si="28"/>
        <v>-0.55000000000000004</v>
      </c>
      <c r="AG171">
        <f t="shared" si="29"/>
        <v>-0.7291666666666663</v>
      </c>
    </row>
    <row r="172" spans="25:33" x14ac:dyDescent="0.35">
      <c r="Y172">
        <v>0</v>
      </c>
      <c r="Z172">
        <v>0</v>
      </c>
      <c r="AA172">
        <v>0</v>
      </c>
      <c r="AB172">
        <v>0</v>
      </c>
      <c r="AC172">
        <f t="shared" si="25"/>
        <v>-0.67833333333333323</v>
      </c>
      <c r="AD172">
        <f t="shared" si="26"/>
        <v>-0.67833333333333323</v>
      </c>
      <c r="AE172">
        <f t="shared" si="27"/>
        <v>-0.5676388888888888</v>
      </c>
      <c r="AF172">
        <f t="shared" si="28"/>
        <v>-0.55000000000000004</v>
      </c>
      <c r="AG172">
        <f t="shared" si="29"/>
        <v>-0.7291666666666663</v>
      </c>
    </row>
    <row r="173" spans="25:33" x14ac:dyDescent="0.35">
      <c r="Y173">
        <v>0</v>
      </c>
      <c r="Z173">
        <v>0</v>
      </c>
      <c r="AA173">
        <v>0</v>
      </c>
      <c r="AB173">
        <v>0</v>
      </c>
      <c r="AC173">
        <f t="shared" si="25"/>
        <v>-0.67833333333333323</v>
      </c>
      <c r="AD173">
        <f t="shared" si="26"/>
        <v>-0.67833333333333323</v>
      </c>
      <c r="AE173">
        <f t="shared" si="27"/>
        <v>-0.5676388888888888</v>
      </c>
      <c r="AF173">
        <f t="shared" si="28"/>
        <v>-0.55000000000000004</v>
      </c>
      <c r="AG173">
        <f t="shared" si="29"/>
        <v>-0.7291666666666663</v>
      </c>
    </row>
    <row r="174" spans="25:33" x14ac:dyDescent="0.35">
      <c r="Y174">
        <v>0</v>
      </c>
      <c r="Z174">
        <v>0</v>
      </c>
      <c r="AA174">
        <v>0</v>
      </c>
      <c r="AB174">
        <v>0</v>
      </c>
      <c r="AC174">
        <f t="shared" si="25"/>
        <v>-0.67833333333333323</v>
      </c>
      <c r="AD174">
        <f t="shared" si="26"/>
        <v>-0.67833333333333323</v>
      </c>
      <c r="AE174">
        <f t="shared" si="27"/>
        <v>-0.5676388888888888</v>
      </c>
      <c r="AF174">
        <f t="shared" si="28"/>
        <v>-0.55000000000000004</v>
      </c>
      <c r="AG174">
        <f t="shared" si="29"/>
        <v>-0.7291666666666663</v>
      </c>
    </row>
    <row r="175" spans="25:33" x14ac:dyDescent="0.35">
      <c r="Y175">
        <v>0</v>
      </c>
      <c r="Z175">
        <v>0</v>
      </c>
      <c r="AA175">
        <v>0</v>
      </c>
      <c r="AB175">
        <v>0</v>
      </c>
      <c r="AC175">
        <f t="shared" si="25"/>
        <v>-0.67833333333333323</v>
      </c>
      <c r="AD175">
        <f t="shared" si="26"/>
        <v>-0.67833333333333323</v>
      </c>
      <c r="AE175">
        <f t="shared" si="27"/>
        <v>-0.5676388888888888</v>
      </c>
      <c r="AF175">
        <f t="shared" si="28"/>
        <v>-0.55000000000000004</v>
      </c>
      <c r="AG175">
        <f t="shared" si="29"/>
        <v>-0.7291666666666663</v>
      </c>
    </row>
    <row r="176" spans="25:33" x14ac:dyDescent="0.35">
      <c r="Y176">
        <v>0</v>
      </c>
      <c r="Z176">
        <v>0</v>
      </c>
      <c r="AA176">
        <v>0</v>
      </c>
      <c r="AB176">
        <v>0</v>
      </c>
      <c r="AC176">
        <f t="shared" si="25"/>
        <v>-0.67833333333333323</v>
      </c>
      <c r="AD176">
        <f t="shared" si="26"/>
        <v>-0.67833333333333323</v>
      </c>
      <c r="AE176">
        <f t="shared" si="27"/>
        <v>-0.5676388888888888</v>
      </c>
      <c r="AF176">
        <f t="shared" si="28"/>
        <v>-0.55000000000000004</v>
      </c>
      <c r="AG176">
        <f t="shared" si="29"/>
        <v>-0.7291666666666663</v>
      </c>
    </row>
    <row r="177" spans="25:33" x14ac:dyDescent="0.35">
      <c r="Y177">
        <v>0</v>
      </c>
      <c r="Z177">
        <v>0</v>
      </c>
      <c r="AA177">
        <v>0</v>
      </c>
      <c r="AB177">
        <v>0</v>
      </c>
      <c r="AC177">
        <f t="shared" si="25"/>
        <v>-0.67833333333333323</v>
      </c>
      <c r="AD177">
        <f t="shared" si="26"/>
        <v>-0.67833333333333323</v>
      </c>
      <c r="AE177">
        <f t="shared" si="27"/>
        <v>-0.5676388888888888</v>
      </c>
      <c r="AF177">
        <f t="shared" si="28"/>
        <v>-0.55000000000000004</v>
      </c>
      <c r="AG177">
        <f t="shared" si="29"/>
        <v>-0.7291666666666663</v>
      </c>
    </row>
    <row r="178" spans="25:33" x14ac:dyDescent="0.35">
      <c r="Y178">
        <v>0</v>
      </c>
      <c r="Z178">
        <v>0</v>
      </c>
      <c r="AA178">
        <v>0</v>
      </c>
      <c r="AB178">
        <v>0</v>
      </c>
      <c r="AC178">
        <f t="shared" si="25"/>
        <v>-0.67833333333333323</v>
      </c>
      <c r="AD178">
        <f t="shared" si="26"/>
        <v>-0.67833333333333323</v>
      </c>
      <c r="AE178">
        <f t="shared" si="27"/>
        <v>-0.5676388888888888</v>
      </c>
      <c r="AF178">
        <f t="shared" si="28"/>
        <v>-0.55000000000000004</v>
      </c>
      <c r="AG178">
        <f t="shared" si="29"/>
        <v>-0.7291666666666663</v>
      </c>
    </row>
    <row r="179" spans="25:33" x14ac:dyDescent="0.35">
      <c r="Y179">
        <v>0</v>
      </c>
      <c r="Z179">
        <v>0</v>
      </c>
      <c r="AA179">
        <v>0</v>
      </c>
      <c r="AB179">
        <v>0</v>
      </c>
      <c r="AC179">
        <f t="shared" si="25"/>
        <v>-0.67833333333333323</v>
      </c>
      <c r="AD179">
        <f t="shared" si="26"/>
        <v>-0.67833333333333323</v>
      </c>
      <c r="AE179">
        <f t="shared" si="27"/>
        <v>-0.5676388888888888</v>
      </c>
      <c r="AF179">
        <f t="shared" si="28"/>
        <v>-0.55000000000000004</v>
      </c>
      <c r="AG179">
        <f t="shared" si="29"/>
        <v>-0.7291666666666663</v>
      </c>
    </row>
    <row r="180" spans="25:33" x14ac:dyDescent="0.35">
      <c r="Y180">
        <v>0</v>
      </c>
      <c r="Z180">
        <v>0</v>
      </c>
      <c r="AA180">
        <v>0</v>
      </c>
      <c r="AB180">
        <v>0</v>
      </c>
      <c r="AC180">
        <f t="shared" si="25"/>
        <v>-0.67833333333333323</v>
      </c>
      <c r="AD180">
        <f t="shared" si="26"/>
        <v>-0.67833333333333323</v>
      </c>
      <c r="AE180">
        <f t="shared" si="27"/>
        <v>-0.5676388888888888</v>
      </c>
      <c r="AF180">
        <f t="shared" si="28"/>
        <v>-0.55000000000000004</v>
      </c>
      <c r="AG180">
        <f t="shared" si="29"/>
        <v>-0.7291666666666663</v>
      </c>
    </row>
    <row r="181" spans="25:33" x14ac:dyDescent="0.35">
      <c r="Y181">
        <v>0</v>
      </c>
      <c r="Z181">
        <v>0</v>
      </c>
      <c r="AA181">
        <v>0</v>
      </c>
      <c r="AB181">
        <v>0</v>
      </c>
      <c r="AC181">
        <f t="shared" si="25"/>
        <v>-0.67833333333333323</v>
      </c>
      <c r="AD181">
        <f t="shared" si="26"/>
        <v>-0.67833333333333323</v>
      </c>
      <c r="AE181">
        <f t="shared" si="27"/>
        <v>-0.5676388888888888</v>
      </c>
      <c r="AF181">
        <f t="shared" si="28"/>
        <v>-0.55000000000000004</v>
      </c>
      <c r="AG181">
        <f t="shared" si="29"/>
        <v>-0.7291666666666663</v>
      </c>
    </row>
    <row r="182" spans="25:33" x14ac:dyDescent="0.35">
      <c r="Y182">
        <v>0</v>
      </c>
      <c r="Z182">
        <v>0</v>
      </c>
      <c r="AA182">
        <v>0</v>
      </c>
      <c r="AB182">
        <v>0</v>
      </c>
      <c r="AC182">
        <f t="shared" si="25"/>
        <v>-0.67833333333333323</v>
      </c>
      <c r="AD182">
        <f t="shared" si="26"/>
        <v>-0.67833333333333323</v>
      </c>
      <c r="AE182">
        <f t="shared" si="27"/>
        <v>-0.5676388888888888</v>
      </c>
      <c r="AF182">
        <f t="shared" si="28"/>
        <v>-0.55000000000000004</v>
      </c>
      <c r="AG182">
        <f t="shared" si="29"/>
        <v>-0.7291666666666663</v>
      </c>
    </row>
    <row r="183" spans="25:33" x14ac:dyDescent="0.35">
      <c r="Y183">
        <v>0</v>
      </c>
      <c r="Z183">
        <v>0</v>
      </c>
      <c r="AA183">
        <v>0</v>
      </c>
      <c r="AB183">
        <v>0</v>
      </c>
      <c r="AC183">
        <f t="shared" si="25"/>
        <v>-0.67833333333333323</v>
      </c>
      <c r="AD183">
        <f t="shared" si="26"/>
        <v>-0.67833333333333323</v>
      </c>
      <c r="AE183">
        <f t="shared" si="27"/>
        <v>-0.5676388888888888</v>
      </c>
      <c r="AF183">
        <f t="shared" si="28"/>
        <v>-0.55000000000000004</v>
      </c>
      <c r="AG183">
        <f t="shared" si="29"/>
        <v>-0.7291666666666663</v>
      </c>
    </row>
    <row r="184" spans="25:33" x14ac:dyDescent="0.35">
      <c r="Y184">
        <v>0</v>
      </c>
      <c r="Z184">
        <v>0</v>
      </c>
      <c r="AA184">
        <v>0</v>
      </c>
      <c r="AB184">
        <v>0</v>
      </c>
      <c r="AC184">
        <f t="shared" si="25"/>
        <v>-0.67833333333333323</v>
      </c>
      <c r="AD184">
        <f t="shared" si="26"/>
        <v>-0.67833333333333323</v>
      </c>
      <c r="AE184">
        <f t="shared" si="27"/>
        <v>-0.5676388888888888</v>
      </c>
      <c r="AF184">
        <f t="shared" si="28"/>
        <v>-0.55000000000000004</v>
      </c>
      <c r="AG184">
        <f t="shared" si="29"/>
        <v>-0.7291666666666663</v>
      </c>
    </row>
    <row r="185" spans="25:33" x14ac:dyDescent="0.35">
      <c r="Y185">
        <v>0</v>
      </c>
      <c r="Z185">
        <v>0</v>
      </c>
      <c r="AA185">
        <v>0</v>
      </c>
      <c r="AB185">
        <v>0</v>
      </c>
      <c r="AC185">
        <f t="shared" si="25"/>
        <v>-0.67833333333333323</v>
      </c>
      <c r="AD185">
        <f t="shared" si="26"/>
        <v>-0.67833333333333323</v>
      </c>
      <c r="AE185">
        <f t="shared" si="27"/>
        <v>-0.5676388888888888</v>
      </c>
      <c r="AF185">
        <f t="shared" si="28"/>
        <v>-0.55000000000000004</v>
      </c>
      <c r="AG185">
        <f t="shared" si="29"/>
        <v>-0.7291666666666663</v>
      </c>
    </row>
    <row r="186" spans="25:33" x14ac:dyDescent="0.35">
      <c r="Y186">
        <v>0</v>
      </c>
      <c r="Z186">
        <v>0</v>
      </c>
      <c r="AA186">
        <v>0</v>
      </c>
      <c r="AB186">
        <v>0</v>
      </c>
      <c r="AC186">
        <f t="shared" si="25"/>
        <v>-0.67833333333333323</v>
      </c>
      <c r="AD186">
        <f t="shared" si="26"/>
        <v>-0.67833333333333323</v>
      </c>
      <c r="AE186">
        <f t="shared" si="27"/>
        <v>-0.5676388888888888</v>
      </c>
      <c r="AF186">
        <f t="shared" si="28"/>
        <v>-0.55000000000000004</v>
      </c>
      <c r="AG186">
        <f t="shared" si="29"/>
        <v>-0.7291666666666663</v>
      </c>
    </row>
    <row r="187" spans="25:33" x14ac:dyDescent="0.35">
      <c r="Y187">
        <v>0</v>
      </c>
      <c r="Z187">
        <v>0</v>
      </c>
      <c r="AA187">
        <v>0</v>
      </c>
      <c r="AB187">
        <v>0</v>
      </c>
      <c r="AC187">
        <f t="shared" si="25"/>
        <v>-0.67833333333333323</v>
      </c>
      <c r="AD187">
        <f t="shared" si="26"/>
        <v>-0.67833333333333323</v>
      </c>
      <c r="AE187">
        <f t="shared" si="27"/>
        <v>-0.5676388888888888</v>
      </c>
      <c r="AF187">
        <f t="shared" si="28"/>
        <v>-0.55000000000000004</v>
      </c>
      <c r="AG187">
        <f t="shared" si="29"/>
        <v>-0.7291666666666663</v>
      </c>
    </row>
    <row r="188" spans="25:33" x14ac:dyDescent="0.35">
      <c r="Y188">
        <v>0</v>
      </c>
      <c r="Z188">
        <v>0</v>
      </c>
      <c r="AA188">
        <v>0</v>
      </c>
      <c r="AB188">
        <v>0</v>
      </c>
      <c r="AC188">
        <f t="shared" si="25"/>
        <v>-0.67833333333333323</v>
      </c>
      <c r="AD188">
        <f t="shared" si="26"/>
        <v>-0.67833333333333323</v>
      </c>
      <c r="AE188">
        <f t="shared" si="27"/>
        <v>-0.5676388888888888</v>
      </c>
      <c r="AF188">
        <f t="shared" si="28"/>
        <v>-0.55000000000000004</v>
      </c>
      <c r="AG188">
        <f t="shared" si="29"/>
        <v>-0.7291666666666663</v>
      </c>
    </row>
    <row r="189" spans="25:33" x14ac:dyDescent="0.35">
      <c r="Y189">
        <v>0</v>
      </c>
      <c r="Z189">
        <v>0</v>
      </c>
      <c r="AA189">
        <v>0</v>
      </c>
      <c r="AB189">
        <v>0</v>
      </c>
      <c r="AC189">
        <f t="shared" si="25"/>
        <v>-0.67833333333333323</v>
      </c>
      <c r="AD189">
        <f t="shared" si="26"/>
        <v>-0.67833333333333323</v>
      </c>
      <c r="AE189">
        <f t="shared" si="27"/>
        <v>-0.5676388888888888</v>
      </c>
      <c r="AF189">
        <f t="shared" si="28"/>
        <v>-0.55000000000000004</v>
      </c>
      <c r="AG189">
        <f t="shared" si="29"/>
        <v>-0.7291666666666663</v>
      </c>
    </row>
    <row r="190" spans="25:33" x14ac:dyDescent="0.35">
      <c r="Y190">
        <v>0</v>
      </c>
      <c r="Z190">
        <v>0</v>
      </c>
      <c r="AA190">
        <v>0</v>
      </c>
      <c r="AB190">
        <v>0</v>
      </c>
      <c r="AC190">
        <f t="shared" si="25"/>
        <v>-0.67833333333333323</v>
      </c>
      <c r="AD190">
        <f t="shared" si="26"/>
        <v>-0.67833333333333323</v>
      </c>
      <c r="AE190">
        <f t="shared" si="27"/>
        <v>-0.5676388888888888</v>
      </c>
      <c r="AF190">
        <f t="shared" si="28"/>
        <v>-0.55000000000000004</v>
      </c>
      <c r="AG190">
        <f t="shared" si="29"/>
        <v>-0.7291666666666663</v>
      </c>
    </row>
    <row r="191" spans="25:33" x14ac:dyDescent="0.35">
      <c r="Y191">
        <v>0</v>
      </c>
      <c r="Z191">
        <v>0</v>
      </c>
      <c r="AA191">
        <v>0</v>
      </c>
      <c r="AB191">
        <v>0</v>
      </c>
      <c r="AC191">
        <f t="shared" si="25"/>
        <v>-0.67833333333333323</v>
      </c>
      <c r="AD191">
        <f t="shared" si="26"/>
        <v>-0.67833333333333323</v>
      </c>
      <c r="AE191">
        <f t="shared" si="27"/>
        <v>-0.5676388888888888</v>
      </c>
      <c r="AF191">
        <f t="shared" si="28"/>
        <v>-0.55000000000000004</v>
      </c>
      <c r="AG191">
        <f t="shared" si="29"/>
        <v>-0.7291666666666663</v>
      </c>
    </row>
    <row r="192" spans="25:33" x14ac:dyDescent="0.35">
      <c r="Y192">
        <v>0</v>
      </c>
      <c r="Z192">
        <v>0</v>
      </c>
      <c r="AA192">
        <v>0</v>
      </c>
      <c r="AB192">
        <v>0</v>
      </c>
      <c r="AC192">
        <f t="shared" si="25"/>
        <v>-0.67833333333333323</v>
      </c>
      <c r="AD192">
        <f t="shared" si="26"/>
        <v>-0.67833333333333323</v>
      </c>
      <c r="AE192">
        <f t="shared" si="27"/>
        <v>-0.5676388888888888</v>
      </c>
      <c r="AF192">
        <f t="shared" si="28"/>
        <v>-0.55000000000000004</v>
      </c>
      <c r="AG192">
        <f t="shared" si="29"/>
        <v>-0.7291666666666663</v>
      </c>
    </row>
    <row r="193" spans="25:33" x14ac:dyDescent="0.35">
      <c r="Y193">
        <v>0</v>
      </c>
      <c r="Z193">
        <v>0</v>
      </c>
      <c r="AA193">
        <v>0</v>
      </c>
      <c r="AB193">
        <v>0</v>
      </c>
      <c r="AC193">
        <f t="shared" si="25"/>
        <v>-0.67833333333333323</v>
      </c>
      <c r="AD193">
        <f t="shared" si="26"/>
        <v>-0.67833333333333323</v>
      </c>
      <c r="AE193">
        <f t="shared" si="27"/>
        <v>-0.5676388888888888</v>
      </c>
      <c r="AF193">
        <f t="shared" si="28"/>
        <v>-0.55000000000000004</v>
      </c>
      <c r="AG193">
        <f t="shared" si="29"/>
        <v>-0.7291666666666663</v>
      </c>
    </row>
    <row r="194" spans="25:33" x14ac:dyDescent="0.35">
      <c r="Y194">
        <v>0</v>
      </c>
      <c r="Z194">
        <v>0</v>
      </c>
      <c r="AA194">
        <v>0</v>
      </c>
      <c r="AB194">
        <v>0</v>
      </c>
      <c r="AC194">
        <f t="shared" si="25"/>
        <v>-0.67833333333333323</v>
      </c>
      <c r="AD194">
        <f t="shared" si="26"/>
        <v>-0.67833333333333323</v>
      </c>
      <c r="AE194">
        <f t="shared" si="27"/>
        <v>-0.5676388888888888</v>
      </c>
      <c r="AF194">
        <f t="shared" si="28"/>
        <v>-0.55000000000000004</v>
      </c>
      <c r="AG194">
        <f t="shared" si="29"/>
        <v>-0.7291666666666663</v>
      </c>
    </row>
    <row r="195" spans="25:33" x14ac:dyDescent="0.35">
      <c r="Y195">
        <v>0</v>
      </c>
      <c r="Z195">
        <v>0</v>
      </c>
      <c r="AA195">
        <v>0</v>
      </c>
      <c r="AB195">
        <v>0</v>
      </c>
      <c r="AC195">
        <f t="shared" ref="AC195:AC202" si="30">X195 - X$103</f>
        <v>-0.67833333333333323</v>
      </c>
      <c r="AD195">
        <f t="shared" ref="AD195:AD202" si="31">Y195 - Y$103</f>
        <v>-0.67833333333333323</v>
      </c>
      <c r="AE195">
        <f t="shared" ref="AE195:AE202" si="32">Z195 - Z$103</f>
        <v>-0.5676388888888888</v>
      </c>
      <c r="AF195">
        <f t="shared" ref="AF195:AF202" si="33">AA195 - AA$103</f>
        <v>-0.55000000000000004</v>
      </c>
      <c r="AG195">
        <f t="shared" ref="AG195:AG202" si="34">AB195 - AB$103</f>
        <v>-0.7291666666666663</v>
      </c>
    </row>
    <row r="196" spans="25:33" x14ac:dyDescent="0.35">
      <c r="Y196">
        <v>0</v>
      </c>
      <c r="Z196">
        <v>0</v>
      </c>
      <c r="AA196">
        <v>0</v>
      </c>
      <c r="AB196">
        <v>0</v>
      </c>
      <c r="AC196">
        <f t="shared" si="30"/>
        <v>-0.67833333333333323</v>
      </c>
      <c r="AD196">
        <f t="shared" si="31"/>
        <v>-0.67833333333333323</v>
      </c>
      <c r="AE196">
        <f t="shared" si="32"/>
        <v>-0.5676388888888888</v>
      </c>
      <c r="AF196">
        <f t="shared" si="33"/>
        <v>-0.55000000000000004</v>
      </c>
      <c r="AG196">
        <f t="shared" si="34"/>
        <v>-0.7291666666666663</v>
      </c>
    </row>
    <row r="197" spans="25:33" x14ac:dyDescent="0.35">
      <c r="Y197">
        <v>0</v>
      </c>
      <c r="Z197">
        <v>0</v>
      </c>
      <c r="AA197">
        <v>0</v>
      </c>
      <c r="AB197">
        <v>0</v>
      </c>
      <c r="AC197">
        <f t="shared" si="30"/>
        <v>-0.67833333333333323</v>
      </c>
      <c r="AD197">
        <f t="shared" si="31"/>
        <v>-0.67833333333333323</v>
      </c>
      <c r="AE197">
        <f t="shared" si="32"/>
        <v>-0.5676388888888888</v>
      </c>
      <c r="AF197">
        <f t="shared" si="33"/>
        <v>-0.55000000000000004</v>
      </c>
      <c r="AG197">
        <f t="shared" si="34"/>
        <v>-0.7291666666666663</v>
      </c>
    </row>
    <row r="198" spans="25:33" x14ac:dyDescent="0.35">
      <c r="Y198">
        <v>0</v>
      </c>
      <c r="Z198">
        <v>0</v>
      </c>
      <c r="AA198">
        <v>0</v>
      </c>
      <c r="AB198">
        <v>0</v>
      </c>
      <c r="AC198">
        <f t="shared" si="30"/>
        <v>-0.67833333333333323</v>
      </c>
      <c r="AD198">
        <f t="shared" si="31"/>
        <v>-0.67833333333333323</v>
      </c>
      <c r="AE198">
        <f t="shared" si="32"/>
        <v>-0.5676388888888888</v>
      </c>
      <c r="AF198">
        <f t="shared" si="33"/>
        <v>-0.55000000000000004</v>
      </c>
      <c r="AG198">
        <f t="shared" si="34"/>
        <v>-0.7291666666666663</v>
      </c>
    </row>
    <row r="199" spans="25:33" x14ac:dyDescent="0.35">
      <c r="Y199">
        <v>0</v>
      </c>
      <c r="Z199">
        <v>0</v>
      </c>
      <c r="AA199">
        <v>0</v>
      </c>
      <c r="AB199">
        <v>0</v>
      </c>
      <c r="AC199">
        <f t="shared" si="30"/>
        <v>-0.67833333333333323</v>
      </c>
      <c r="AD199">
        <f t="shared" si="31"/>
        <v>-0.67833333333333323</v>
      </c>
      <c r="AE199">
        <f t="shared" si="32"/>
        <v>-0.5676388888888888</v>
      </c>
      <c r="AF199">
        <f t="shared" si="33"/>
        <v>-0.55000000000000004</v>
      </c>
      <c r="AG199">
        <f t="shared" si="34"/>
        <v>-0.7291666666666663</v>
      </c>
    </row>
    <row r="200" spans="25:33" x14ac:dyDescent="0.35">
      <c r="Y200">
        <v>0</v>
      </c>
      <c r="Z200">
        <v>0</v>
      </c>
      <c r="AA200">
        <v>0</v>
      </c>
      <c r="AB200">
        <v>0</v>
      </c>
      <c r="AC200">
        <f t="shared" si="30"/>
        <v>-0.67833333333333323</v>
      </c>
      <c r="AD200">
        <f t="shared" si="31"/>
        <v>-0.67833333333333323</v>
      </c>
      <c r="AE200">
        <f t="shared" si="32"/>
        <v>-0.5676388888888888</v>
      </c>
      <c r="AF200">
        <f t="shared" si="33"/>
        <v>-0.55000000000000004</v>
      </c>
      <c r="AG200">
        <f t="shared" si="34"/>
        <v>-0.7291666666666663</v>
      </c>
    </row>
    <row r="201" spans="25:33" x14ac:dyDescent="0.35">
      <c r="Y201">
        <v>0</v>
      </c>
      <c r="Z201">
        <v>0</v>
      </c>
      <c r="AA201">
        <v>0</v>
      </c>
      <c r="AB201">
        <v>0</v>
      </c>
      <c r="AC201">
        <f t="shared" si="30"/>
        <v>-0.67833333333333323</v>
      </c>
      <c r="AD201">
        <f t="shared" si="31"/>
        <v>-0.67833333333333323</v>
      </c>
      <c r="AE201">
        <f t="shared" si="32"/>
        <v>-0.5676388888888888</v>
      </c>
      <c r="AF201">
        <f t="shared" si="33"/>
        <v>-0.55000000000000004</v>
      </c>
      <c r="AG201">
        <f t="shared" si="34"/>
        <v>-0.7291666666666663</v>
      </c>
    </row>
    <row r="202" spans="25:33" x14ac:dyDescent="0.35">
      <c r="Y202">
        <v>0</v>
      </c>
      <c r="Z202">
        <v>0</v>
      </c>
      <c r="AA202">
        <v>0</v>
      </c>
      <c r="AB202">
        <v>0</v>
      </c>
      <c r="AC202">
        <f t="shared" si="30"/>
        <v>-0.67833333333333323</v>
      </c>
      <c r="AD202">
        <f t="shared" si="31"/>
        <v>-0.67833333333333323</v>
      </c>
      <c r="AE202">
        <f t="shared" si="32"/>
        <v>-0.5676388888888888</v>
      </c>
      <c r="AF202">
        <f t="shared" si="33"/>
        <v>-0.55000000000000004</v>
      </c>
      <c r="AG202">
        <f t="shared" si="34"/>
        <v>-0.7291666666666663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>
      <selection activeCell="B5" sqref="B5"/>
    </sheetView>
    <sheetView workbookViewId="1"/>
  </sheetViews>
  <sheetFormatPr defaultRowHeight="14.5" x14ac:dyDescent="0.35"/>
  <sheetData>
    <row r="1" spans="1:201" x14ac:dyDescent="0.35">
      <c r="A1" t="str">
        <f>raw!O2</f>
        <v>Punt</v>
      </c>
      <c r="B1">
        <f>raw!O3</f>
        <v>10.456888888888889</v>
      </c>
      <c r="C1">
        <f>raw!O4</f>
        <v>12.43125</v>
      </c>
      <c r="D1">
        <f>raw!O5</f>
        <v>10.091250000000002</v>
      </c>
      <c r="E1">
        <f>raw!O6</f>
        <v>9.5940277777777787</v>
      </c>
      <c r="F1">
        <f>raw!O7</f>
        <v>8.3583333333333343</v>
      </c>
      <c r="G1">
        <f>raw!O8</f>
        <v>8.65763888888889</v>
      </c>
      <c r="H1">
        <f>raw!O9</f>
        <v>8.2541666666666664</v>
      </c>
      <c r="I1">
        <f>raw!O10</f>
        <v>6.8000000000000016</v>
      </c>
      <c r="J1">
        <f>raw!O11</f>
        <v>6.3166666666666655</v>
      </c>
      <c r="K1">
        <f>raw!O12</f>
        <v>7.0455555555555556</v>
      </c>
      <c r="L1">
        <f>raw!O13</f>
        <v>7.1069444444444443</v>
      </c>
      <c r="M1">
        <f>raw!O14</f>
        <v>6.3296388888888888</v>
      </c>
      <c r="N1">
        <f>raw!O15</f>
        <v>6.9708333333333314</v>
      </c>
      <c r="O1">
        <f>raw!O16</f>
        <v>5.9587500000000011</v>
      </c>
      <c r="P1">
        <f>raw!O17</f>
        <v>6.3184722222222227</v>
      </c>
      <c r="Q1">
        <f>raw!O18</f>
        <v>5.0722222222222229</v>
      </c>
      <c r="R1">
        <f>raw!O19</f>
        <v>5.8933333333333344</v>
      </c>
      <c r="S1">
        <f>raw!O20</f>
        <v>6.1429166666666664</v>
      </c>
      <c r="T1">
        <f>raw!O21</f>
        <v>6.1237499999999994</v>
      </c>
      <c r="U1">
        <f>raw!O22</f>
        <v>5.3805555555555546</v>
      </c>
      <c r="V1">
        <f>raw!O23</f>
        <v>4.8749999999999991</v>
      </c>
      <c r="W1">
        <f>raw!O24</f>
        <v>5.1006944444444438</v>
      </c>
      <c r="X1">
        <f>raw!O25</f>
        <v>4.5233333333333317</v>
      </c>
      <c r="Y1">
        <f>raw!O26</f>
        <v>5.1366666666666658</v>
      </c>
      <c r="Z1">
        <f>raw!O27</f>
        <v>5.0994444444444431</v>
      </c>
      <c r="AA1">
        <f>raw!O28</f>
        <v>4.2361111111111107</v>
      </c>
      <c r="AB1">
        <f>raw!O29</f>
        <v>4.5969444444444445</v>
      </c>
      <c r="AC1">
        <f>raw!O30</f>
        <v>4.4387499999999989</v>
      </c>
      <c r="AD1">
        <f>raw!O31</f>
        <v>4.5144444444444449</v>
      </c>
      <c r="AE1">
        <f>raw!O32</f>
        <v>4.42</v>
      </c>
      <c r="AF1">
        <f>raw!O33</f>
        <v>3.9697222222222237</v>
      </c>
      <c r="AG1">
        <f>raw!O34</f>
        <v>3.7500000000000013</v>
      </c>
      <c r="AH1">
        <f>raw!O35</f>
        <v>3.7000000000000006</v>
      </c>
      <c r="AI1">
        <f>raw!O36</f>
        <v>3.5686111111111112</v>
      </c>
      <c r="AJ1">
        <f>raw!O37</f>
        <v>4.0705555555555559</v>
      </c>
      <c r="AK1">
        <f>raw!O38</f>
        <v>4.0250000000000004</v>
      </c>
      <c r="AL1">
        <f>raw!O39</f>
        <v>3.9569444444444439</v>
      </c>
      <c r="AM1">
        <f>raw!O40</f>
        <v>3.5930555555555559</v>
      </c>
      <c r="AN1">
        <f>raw!O41</f>
        <v>3.8499999999999996</v>
      </c>
      <c r="AO1">
        <f>raw!O42</f>
        <v>3.1577777777777776</v>
      </c>
      <c r="AP1">
        <f>raw!O43</f>
        <v>3.6198611111111108</v>
      </c>
      <c r="AQ1">
        <f>raw!O44</f>
        <v>3.3511111111111109</v>
      </c>
      <c r="AR1">
        <f>raw!O45</f>
        <v>2.7611111111111111</v>
      </c>
      <c r="AS1">
        <f>raw!O46</f>
        <v>3.3338888888888891</v>
      </c>
      <c r="AT1">
        <f>raw!O47</f>
        <v>3.3338888888888896</v>
      </c>
      <c r="AU1">
        <f>raw!O48</f>
        <v>3.3433333333333328</v>
      </c>
      <c r="AV1">
        <f>raw!O49</f>
        <v>2.6988888888888884</v>
      </c>
      <c r="AW1">
        <f>raw!O50</f>
        <v>2.977777777777777</v>
      </c>
      <c r="AX1">
        <f>raw!O51</f>
        <v>3.2763888888888881</v>
      </c>
      <c r="AY1">
        <f>raw!O52</f>
        <v>2.7166666666666663</v>
      </c>
      <c r="AZ1">
        <f>raw!O53</f>
        <v>3.1013888888888888</v>
      </c>
      <c r="BA1">
        <f>raw!O54</f>
        <v>2.6333333333333333</v>
      </c>
      <c r="BB1">
        <f>raw!O55</f>
        <v>2.8288888888888892</v>
      </c>
      <c r="BC1">
        <f>raw!O56</f>
        <v>2.6311111111111112</v>
      </c>
      <c r="BD1">
        <f>raw!O57</f>
        <v>2.6631944444444446</v>
      </c>
      <c r="BE1">
        <f>raw!O58</f>
        <v>2.7358333333333329</v>
      </c>
      <c r="BF1">
        <f>raw!O59</f>
        <v>2.8680555555555554</v>
      </c>
      <c r="BG1">
        <f>raw!O60</f>
        <v>2.5144444444444445</v>
      </c>
      <c r="BH1">
        <f>raw!O61</f>
        <v>2.2394444444444446</v>
      </c>
      <c r="BI1">
        <f>raw!O62</f>
        <v>2.0930555555555554</v>
      </c>
      <c r="BJ1">
        <f>raw!O63</f>
        <v>2.4245833333333335</v>
      </c>
      <c r="BK1">
        <f>raw!O64</f>
        <v>2.354305555555555</v>
      </c>
      <c r="BL1">
        <f>raw!O65</f>
        <v>2.4402777777777778</v>
      </c>
      <c r="BM1">
        <f>raw!O66</f>
        <v>2.3624999999999998</v>
      </c>
      <c r="BN1">
        <f>raw!O67</f>
        <v>2.0737499999999995</v>
      </c>
      <c r="BO1">
        <f>raw!O68</f>
        <v>2.3138888888888887</v>
      </c>
      <c r="BP1">
        <f>raw!O69</f>
        <v>2.1576388888888882</v>
      </c>
      <c r="BQ1">
        <f>raw!O70</f>
        <v>1.901111111111111</v>
      </c>
      <c r="BR1">
        <f>raw!O71</f>
        <v>2.2361111111111116</v>
      </c>
      <c r="BS1">
        <f>raw!O72</f>
        <v>1.5625</v>
      </c>
      <c r="BT1">
        <f>raw!O73</f>
        <v>1.8583333333333329</v>
      </c>
      <c r="BU1">
        <f>raw!O74</f>
        <v>2.1194444444444445</v>
      </c>
      <c r="BV1">
        <f>raw!O75</f>
        <v>1.7825000000000002</v>
      </c>
      <c r="BW1">
        <f>raw!O76</f>
        <v>2.0125000000000002</v>
      </c>
      <c r="BX1">
        <f>raw!O77</f>
        <v>1.87</v>
      </c>
      <c r="BY1">
        <f>raw!O78</f>
        <v>1.7333333333333334</v>
      </c>
      <c r="BZ1">
        <f>raw!O79</f>
        <v>1.3725000000000001</v>
      </c>
      <c r="CA1">
        <f>raw!O80</f>
        <v>1.6000000000000003</v>
      </c>
      <c r="CB1">
        <f>raw!O81</f>
        <v>1.5633333333333337</v>
      </c>
      <c r="CC1">
        <f>raw!O82</f>
        <v>1.4122222222222223</v>
      </c>
      <c r="CD1">
        <f>raw!O83</f>
        <v>1.5750000000000002</v>
      </c>
      <c r="CE1">
        <f>raw!O84</f>
        <v>1.4311111111111112</v>
      </c>
      <c r="CF1">
        <f>raw!O85</f>
        <v>1.0333333333333334</v>
      </c>
      <c r="CG1">
        <f>raw!O86</f>
        <v>1.349305555555556</v>
      </c>
      <c r="CH1">
        <f>raw!O87</f>
        <v>1.34</v>
      </c>
      <c r="CI1">
        <f>raw!O88</f>
        <v>1.2444444444444449</v>
      </c>
      <c r="CJ1">
        <f>raw!O89</f>
        <v>1.3316666666666668</v>
      </c>
      <c r="CK1">
        <f>raw!O90</f>
        <v>1.351388888888889</v>
      </c>
      <c r="CL1">
        <f>raw!O91</f>
        <v>1.2277777777777774</v>
      </c>
      <c r="CM1">
        <f>raw!O92</f>
        <v>1.1472222222222221</v>
      </c>
      <c r="CN1">
        <f>raw!O93</f>
        <v>0.9955555555555553</v>
      </c>
      <c r="CO1">
        <f>raw!O94</f>
        <v>1.0236111111111112</v>
      </c>
      <c r="CP1">
        <f>raw!O95</f>
        <v>1.0236111111111106</v>
      </c>
      <c r="CQ1">
        <f>raw!O96</f>
        <v>0.76388888888888884</v>
      </c>
      <c r="CR1">
        <f>raw!O97</f>
        <v>0.84166666666666679</v>
      </c>
      <c r="CS1">
        <f>raw!O98</f>
        <v>0.9212499999999999</v>
      </c>
      <c r="CT1">
        <f>raw!O99</f>
        <v>0.80000000000000027</v>
      </c>
      <c r="CU1">
        <f>raw!O100</f>
        <v>0.73333333333333339</v>
      </c>
      <c r="CV1">
        <f>raw!O101</f>
        <v>0.79097222222222241</v>
      </c>
      <c r="CW1">
        <f>raw!O102</f>
        <v>0.73666666666666658</v>
      </c>
      <c r="CX1">
        <f>raw!O103</f>
        <v>0.67166666666666663</v>
      </c>
      <c r="CY1">
        <f>raw!O104</f>
        <v>0.59611111111111126</v>
      </c>
      <c r="CZ1">
        <f>raw!O105</f>
        <v>0.67833333333333323</v>
      </c>
      <c r="DA1">
        <f>raw!O106</f>
        <v>0.67083333333333317</v>
      </c>
      <c r="DB1">
        <f>raw!O107</f>
        <v>0.53972222222222177</v>
      </c>
      <c r="DC1">
        <f>raw!O108</f>
        <v>0.64222222222222247</v>
      </c>
      <c r="DD1">
        <f>raw!O109</f>
        <v>0.57694444444444437</v>
      </c>
      <c r="DE1">
        <f>raw!O110</f>
        <v>0.49777777777777776</v>
      </c>
      <c r="DF1">
        <f>raw!O111</f>
        <v>0.48888888888888848</v>
      </c>
      <c r="DG1">
        <f>raw!O112</f>
        <v>0.53472222222222232</v>
      </c>
      <c r="DH1">
        <f>raw!O113</f>
        <v>0.4627777777777779</v>
      </c>
      <c r="DI1">
        <f>raw!O114</f>
        <v>0.3583333333333335</v>
      </c>
      <c r="DJ1">
        <f>raw!O115</f>
        <v>0.37027777777777782</v>
      </c>
      <c r="DK1">
        <f>raw!O116</f>
        <v>0.34999999999999976</v>
      </c>
      <c r="DL1">
        <f>raw!O117</f>
        <v>0.37777777777777788</v>
      </c>
      <c r="DM1">
        <f>raw!O118</f>
        <v>0.30000000000000016</v>
      </c>
      <c r="DN1">
        <f>raw!O119</f>
        <v>0.28777777777777791</v>
      </c>
      <c r="DO1">
        <f>raw!O120</f>
        <v>0.24166666666666656</v>
      </c>
      <c r="DP1">
        <f>raw!O121</f>
        <v>0.26249999999999984</v>
      </c>
      <c r="DQ1">
        <f>raw!O122</f>
        <v>0.19333333333333358</v>
      </c>
      <c r="DR1">
        <f>raw!O123</f>
        <v>0.17944444444444452</v>
      </c>
      <c r="DS1">
        <f>raw!O124</f>
        <v>0.14250000000000007</v>
      </c>
      <c r="DT1">
        <f>raw!O125</f>
        <v>0.17777777777777787</v>
      </c>
      <c r="DU1">
        <f>raw!O126</f>
        <v>0.12638888888888855</v>
      </c>
      <c r="DV1">
        <f>raw!O127</f>
        <v>0.10666666666666691</v>
      </c>
      <c r="DW1">
        <f>raw!O128</f>
        <v>0.10694444444444429</v>
      </c>
      <c r="DX1">
        <f>raw!O129</f>
        <v>7.4444444444444396E-2</v>
      </c>
      <c r="DY1">
        <f>raw!O130</f>
        <v>5.6666666666666643E-2</v>
      </c>
      <c r="DZ1">
        <f>raw!O131</f>
        <v>0</v>
      </c>
      <c r="EA1">
        <f>raw!O132</f>
        <v>0</v>
      </c>
      <c r="EB1">
        <f>raw!O133</f>
        <v>0</v>
      </c>
      <c r="EC1">
        <f>raw!O134</f>
        <v>0</v>
      </c>
      <c r="ED1">
        <f>raw!O135</f>
        <v>0</v>
      </c>
      <c r="EE1">
        <f>raw!O136</f>
        <v>0</v>
      </c>
      <c r="EF1">
        <f>raw!O137</f>
        <v>0</v>
      </c>
      <c r="EG1">
        <f>raw!O138</f>
        <v>0</v>
      </c>
      <c r="EH1">
        <f>raw!O139</f>
        <v>0</v>
      </c>
      <c r="EI1">
        <f>raw!O140</f>
        <v>0</v>
      </c>
      <c r="EJ1">
        <f>raw!O141</f>
        <v>0</v>
      </c>
      <c r="EK1">
        <f>raw!O142</f>
        <v>0</v>
      </c>
      <c r="EL1">
        <f>raw!O143</f>
        <v>0</v>
      </c>
      <c r="EM1">
        <f>raw!O144</f>
        <v>0</v>
      </c>
      <c r="EN1">
        <f>raw!O145</f>
        <v>0</v>
      </c>
      <c r="EO1">
        <f>raw!O146</f>
        <v>0</v>
      </c>
      <c r="EP1">
        <f>raw!O147</f>
        <v>0</v>
      </c>
      <c r="EQ1">
        <f>raw!O148</f>
        <v>0</v>
      </c>
      <c r="ER1">
        <f>raw!O149</f>
        <v>0</v>
      </c>
      <c r="ES1">
        <f>raw!O150</f>
        <v>0</v>
      </c>
      <c r="ET1">
        <f>raw!O151</f>
        <v>0</v>
      </c>
      <c r="EU1">
        <f>raw!O152</f>
        <v>0</v>
      </c>
      <c r="EV1">
        <f>raw!O153</f>
        <v>0</v>
      </c>
      <c r="EW1">
        <f>raw!O154</f>
        <v>0</v>
      </c>
      <c r="EX1">
        <f>raw!O155</f>
        <v>0</v>
      </c>
      <c r="EY1">
        <f>raw!O156</f>
        <v>0</v>
      </c>
      <c r="EZ1">
        <f>raw!O157</f>
        <v>0</v>
      </c>
      <c r="FA1">
        <f>raw!O158</f>
        <v>0</v>
      </c>
      <c r="FB1">
        <f>raw!O159</f>
        <v>0</v>
      </c>
      <c r="FC1">
        <f>raw!O160</f>
        <v>0</v>
      </c>
      <c r="FD1">
        <f>raw!O161</f>
        <v>0</v>
      </c>
      <c r="FE1">
        <f>raw!O162</f>
        <v>0</v>
      </c>
      <c r="FF1">
        <f>raw!O163</f>
        <v>0</v>
      </c>
      <c r="FG1">
        <f>raw!O164</f>
        <v>0</v>
      </c>
      <c r="FH1">
        <f>raw!O165</f>
        <v>0</v>
      </c>
      <c r="FI1">
        <f>raw!O166</f>
        <v>0</v>
      </c>
      <c r="FJ1">
        <f>raw!O167</f>
        <v>0</v>
      </c>
      <c r="FK1">
        <f>raw!O168</f>
        <v>0</v>
      </c>
      <c r="FL1">
        <f>raw!O169</f>
        <v>0</v>
      </c>
      <c r="FM1">
        <f>raw!O170</f>
        <v>0</v>
      </c>
      <c r="FN1">
        <f>raw!O171</f>
        <v>0</v>
      </c>
      <c r="FO1">
        <f>raw!O172</f>
        <v>0</v>
      </c>
      <c r="FP1">
        <f>raw!O173</f>
        <v>0</v>
      </c>
      <c r="FQ1">
        <f>raw!O174</f>
        <v>0</v>
      </c>
      <c r="FR1">
        <f>raw!O175</f>
        <v>0</v>
      </c>
      <c r="FS1">
        <f>raw!O176</f>
        <v>0</v>
      </c>
      <c r="FT1">
        <f>raw!O177</f>
        <v>0</v>
      </c>
      <c r="FU1">
        <f>raw!O178</f>
        <v>0</v>
      </c>
      <c r="FV1">
        <f>raw!O179</f>
        <v>0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5">
      <c r="A2" t="str">
        <f>raw!N2</f>
        <v>Normal</v>
      </c>
      <c r="B2">
        <f>raw!N3</f>
        <v>10.456888888888889</v>
      </c>
      <c r="C2">
        <f>raw!N4</f>
        <v>12.43125</v>
      </c>
      <c r="D2">
        <f>raw!N5</f>
        <v>10.091250000000002</v>
      </c>
      <c r="E2">
        <f>raw!N6</f>
        <v>9.5940277777777787</v>
      </c>
      <c r="F2">
        <f>raw!N7</f>
        <v>8.3583333333333343</v>
      </c>
      <c r="G2">
        <f>raw!N8</f>
        <v>8.65763888888889</v>
      </c>
      <c r="H2">
        <f>raw!N9</f>
        <v>8.2541666666666664</v>
      </c>
      <c r="I2">
        <f>raw!N10</f>
        <v>6.8000000000000016</v>
      </c>
      <c r="J2">
        <f>raw!N11</f>
        <v>6.3166666666666655</v>
      </c>
      <c r="K2">
        <f>raw!N12</f>
        <v>7.0455555555555556</v>
      </c>
      <c r="L2">
        <f>raw!N13</f>
        <v>7.1069444444444443</v>
      </c>
      <c r="M2">
        <f>raw!N14</f>
        <v>6.3296388888888888</v>
      </c>
      <c r="N2">
        <f>raw!N15</f>
        <v>6.9708333333333314</v>
      </c>
      <c r="O2">
        <f>raw!N16</f>
        <v>5.9587500000000011</v>
      </c>
      <c r="P2">
        <f>raw!N17</f>
        <v>6.3184722222222227</v>
      </c>
      <c r="Q2">
        <f>raw!N18</f>
        <v>5.0722222222222229</v>
      </c>
      <c r="R2">
        <f>raw!N19</f>
        <v>5.8933333333333344</v>
      </c>
      <c r="S2">
        <f>raw!N20</f>
        <v>6.1429166666666664</v>
      </c>
      <c r="T2">
        <f>raw!N21</f>
        <v>6.1237499999999994</v>
      </c>
      <c r="U2">
        <f>raw!N22</f>
        <v>5.3805555555555546</v>
      </c>
      <c r="V2">
        <f>raw!N23</f>
        <v>4.8749999999999991</v>
      </c>
      <c r="W2">
        <f>raw!N24</f>
        <v>5.1006944444444438</v>
      </c>
      <c r="X2">
        <f>raw!N25</f>
        <v>4.5233333333333317</v>
      </c>
      <c r="Y2">
        <f>raw!N26</f>
        <v>5.1366666666666658</v>
      </c>
      <c r="Z2">
        <f>raw!N27</f>
        <v>5.0994444444444431</v>
      </c>
      <c r="AA2">
        <f>raw!N28</f>
        <v>4.2361111111111107</v>
      </c>
      <c r="AB2">
        <f>raw!N29</f>
        <v>4.5969444444444445</v>
      </c>
      <c r="AC2">
        <f>raw!N30</f>
        <v>4.4387499999999989</v>
      </c>
      <c r="AD2">
        <f>raw!N31</f>
        <v>4.5144444444444449</v>
      </c>
      <c r="AE2">
        <f>raw!N32</f>
        <v>4.42</v>
      </c>
      <c r="AF2">
        <f>raw!N33</f>
        <v>3.9697222222222237</v>
      </c>
      <c r="AG2">
        <f>raw!N34</f>
        <v>3.7500000000000013</v>
      </c>
      <c r="AH2">
        <f>raw!N35</f>
        <v>3.7000000000000006</v>
      </c>
      <c r="AI2">
        <f>raw!N36</f>
        <v>3.5686111111111112</v>
      </c>
      <c r="AJ2">
        <f>raw!N37</f>
        <v>4.0705555555555559</v>
      </c>
      <c r="AK2">
        <f>raw!N38</f>
        <v>4.0250000000000004</v>
      </c>
      <c r="AL2">
        <f>raw!N39</f>
        <v>3.9569444444444439</v>
      </c>
      <c r="AM2">
        <f>raw!N40</f>
        <v>3.5930555555555559</v>
      </c>
      <c r="AN2">
        <f>raw!N41</f>
        <v>3.8499999999999996</v>
      </c>
      <c r="AO2">
        <f>raw!N42</f>
        <v>3.1577777777777776</v>
      </c>
      <c r="AP2">
        <f>raw!N43</f>
        <v>3.6198611111111108</v>
      </c>
      <c r="AQ2">
        <f>raw!N44</f>
        <v>3.3511111111111109</v>
      </c>
      <c r="AR2">
        <f>raw!N45</f>
        <v>2.7611111111111111</v>
      </c>
      <c r="AS2">
        <f>raw!N46</f>
        <v>3.3338888888888891</v>
      </c>
      <c r="AT2">
        <f>raw!N47</f>
        <v>3.3338888888888896</v>
      </c>
      <c r="AU2">
        <f>raw!N48</f>
        <v>3.3433333333333328</v>
      </c>
      <c r="AV2">
        <f>raw!N49</f>
        <v>2.6988888888888884</v>
      </c>
      <c r="AW2">
        <f>raw!N50</f>
        <v>2.977777777777777</v>
      </c>
      <c r="AX2">
        <f>raw!N51</f>
        <v>3.2763888888888881</v>
      </c>
      <c r="AY2">
        <f>raw!N52</f>
        <v>2.7166666666666663</v>
      </c>
      <c r="AZ2">
        <f>raw!N53</f>
        <v>3.1013888888888888</v>
      </c>
      <c r="BA2">
        <f>raw!N54</f>
        <v>2.6333333333333333</v>
      </c>
      <c r="BB2">
        <f>raw!N55</f>
        <v>2.8288888888888892</v>
      </c>
      <c r="BC2">
        <f>raw!N56</f>
        <v>2.6311111111111112</v>
      </c>
      <c r="BD2">
        <f>raw!N57</f>
        <v>2.6631944444444446</v>
      </c>
      <c r="BE2">
        <f>raw!N58</f>
        <v>2.7358333333333329</v>
      </c>
      <c r="BF2">
        <f>raw!N59</f>
        <v>2.8680555555555554</v>
      </c>
      <c r="BG2">
        <f>raw!N60</f>
        <v>2.5144444444444445</v>
      </c>
      <c r="BH2">
        <f>raw!N61</f>
        <v>2.2394444444444446</v>
      </c>
      <c r="BI2">
        <f>raw!N62</f>
        <v>2.0930555555555554</v>
      </c>
      <c r="BJ2">
        <f>raw!N63</f>
        <v>2.4245833333333335</v>
      </c>
      <c r="BK2">
        <f>raw!N64</f>
        <v>2.354305555555555</v>
      </c>
      <c r="BL2">
        <f>raw!N65</f>
        <v>2.4402777777777778</v>
      </c>
      <c r="BM2">
        <f>raw!N66</f>
        <v>2.3624999999999998</v>
      </c>
      <c r="BN2">
        <f>raw!N67</f>
        <v>2.0737499999999995</v>
      </c>
      <c r="BO2">
        <f>raw!N68</f>
        <v>2.3138888888888887</v>
      </c>
      <c r="BP2">
        <f>raw!N69</f>
        <v>2.1576388888888882</v>
      </c>
      <c r="BQ2">
        <f>raw!N70</f>
        <v>1.901111111111111</v>
      </c>
      <c r="BR2">
        <f>raw!N71</f>
        <v>2.2361111111111116</v>
      </c>
      <c r="BS2">
        <f>raw!N72</f>
        <v>1.5625</v>
      </c>
      <c r="BT2">
        <f>raw!N73</f>
        <v>1.8583333333333329</v>
      </c>
      <c r="BU2">
        <f>raw!N74</f>
        <v>2.1194444444444445</v>
      </c>
      <c r="BV2">
        <f>raw!N75</f>
        <v>1.7825000000000002</v>
      </c>
      <c r="BW2">
        <f>raw!N76</f>
        <v>2.0125000000000002</v>
      </c>
      <c r="BX2">
        <f>raw!N77</f>
        <v>1.87</v>
      </c>
      <c r="BY2">
        <f>raw!N78</f>
        <v>1.7333333333333334</v>
      </c>
      <c r="BZ2">
        <f>raw!N79</f>
        <v>1.3725000000000001</v>
      </c>
      <c r="CA2">
        <f>raw!N80</f>
        <v>1.6000000000000003</v>
      </c>
      <c r="CB2">
        <f>raw!N81</f>
        <v>1.5633333333333337</v>
      </c>
      <c r="CC2">
        <f>raw!N82</f>
        <v>1.4122222222222223</v>
      </c>
      <c r="CD2">
        <f>raw!N83</f>
        <v>1.5750000000000002</v>
      </c>
      <c r="CE2">
        <f>raw!N84</f>
        <v>1.4311111111111112</v>
      </c>
      <c r="CF2">
        <f>raw!N85</f>
        <v>1.0333333333333334</v>
      </c>
      <c r="CG2">
        <f>raw!N86</f>
        <v>1.349305555555556</v>
      </c>
      <c r="CH2">
        <f>raw!N87</f>
        <v>1.34</v>
      </c>
      <c r="CI2">
        <f>raw!N88</f>
        <v>1.2444444444444449</v>
      </c>
      <c r="CJ2">
        <f>raw!N89</f>
        <v>1.3316666666666668</v>
      </c>
      <c r="CK2">
        <f>raw!N90</f>
        <v>1.351388888888889</v>
      </c>
      <c r="CL2">
        <f>raw!N91</f>
        <v>1.2277777777777774</v>
      </c>
      <c r="CM2">
        <f>raw!N92</f>
        <v>1.1472222222222221</v>
      </c>
      <c r="CN2">
        <f>raw!N93</f>
        <v>0.9955555555555553</v>
      </c>
      <c r="CO2">
        <f>raw!N94</f>
        <v>1.0236111111111112</v>
      </c>
      <c r="CP2">
        <f>raw!N95</f>
        <v>1.0236111111111106</v>
      </c>
      <c r="CQ2">
        <f>raw!N96</f>
        <v>0.76388888888888884</v>
      </c>
      <c r="CR2">
        <f>raw!N97</f>
        <v>0.84166666666666679</v>
      </c>
      <c r="CS2">
        <f>raw!N98</f>
        <v>0.9212499999999999</v>
      </c>
      <c r="CT2">
        <f>raw!N99</f>
        <v>0.80000000000000027</v>
      </c>
      <c r="CU2">
        <f>raw!N100</f>
        <v>0.73333333333333339</v>
      </c>
      <c r="CV2">
        <f>raw!N101</f>
        <v>0.79097222222222241</v>
      </c>
      <c r="CW2">
        <f>raw!N102</f>
        <v>0.73666666666666658</v>
      </c>
      <c r="CX2">
        <f>raw!N103</f>
        <v>0.67166666666666663</v>
      </c>
      <c r="CY2">
        <f>raw!N104</f>
        <v>0.59611111111111126</v>
      </c>
      <c r="CZ2">
        <f>raw!N105</f>
        <v>0.67833333333333323</v>
      </c>
      <c r="DA2">
        <f>raw!N106</f>
        <v>0.67083333333333317</v>
      </c>
      <c r="DB2">
        <f>raw!N107</f>
        <v>0.53972222222222177</v>
      </c>
      <c r="DC2">
        <f>raw!N108</f>
        <v>0.64222222222222247</v>
      </c>
      <c r="DD2">
        <f>raw!N109</f>
        <v>0.57694444444444437</v>
      </c>
      <c r="DE2">
        <f>raw!N110</f>
        <v>0.49777777777777776</v>
      </c>
      <c r="DF2">
        <f>raw!N111</f>
        <v>0.48888888888888848</v>
      </c>
      <c r="DG2">
        <f>raw!N112</f>
        <v>0.53472222222222232</v>
      </c>
      <c r="DH2">
        <f>raw!N113</f>
        <v>0.4627777777777779</v>
      </c>
      <c r="DI2">
        <f>raw!N114</f>
        <v>0.3583333333333335</v>
      </c>
      <c r="DJ2">
        <f>raw!N115</f>
        <v>0.37027777777777782</v>
      </c>
      <c r="DK2">
        <f>raw!N116</f>
        <v>0.34999999999999976</v>
      </c>
      <c r="DL2">
        <f>raw!N117</f>
        <v>0.37777777777777788</v>
      </c>
      <c r="DM2">
        <f>raw!N118</f>
        <v>0.30000000000000016</v>
      </c>
      <c r="DN2">
        <f>raw!N119</f>
        <v>0.28777777777777791</v>
      </c>
      <c r="DO2">
        <f>raw!N120</f>
        <v>0.24166666666666656</v>
      </c>
      <c r="DP2">
        <f>raw!N121</f>
        <v>0.26249999999999984</v>
      </c>
      <c r="DQ2">
        <f>raw!N122</f>
        <v>0.19333333333333358</v>
      </c>
      <c r="DR2">
        <f>raw!N123</f>
        <v>0.17944444444444452</v>
      </c>
      <c r="DS2">
        <f>raw!N124</f>
        <v>0.14250000000000007</v>
      </c>
      <c r="DT2">
        <f>raw!N125</f>
        <v>0.17777777777777787</v>
      </c>
      <c r="DU2">
        <f>raw!N126</f>
        <v>0.12638888888888855</v>
      </c>
      <c r="DV2">
        <f>raw!N127</f>
        <v>0.10666666666666691</v>
      </c>
      <c r="DW2">
        <f>raw!N128</f>
        <v>0.10694444444444429</v>
      </c>
      <c r="DX2">
        <f>raw!N129</f>
        <v>7.4444444444444396E-2</v>
      </c>
      <c r="DY2">
        <f>raw!N130</f>
        <v>5.6666666666666643E-2</v>
      </c>
      <c r="DZ2">
        <f>raw!N131</f>
        <v>0</v>
      </c>
      <c r="EA2">
        <f>raw!N132</f>
        <v>0</v>
      </c>
      <c r="EB2">
        <f>raw!N133</f>
        <v>0</v>
      </c>
      <c r="EC2">
        <f>raw!N134</f>
        <v>0</v>
      </c>
      <c r="ED2">
        <f>raw!N135</f>
        <v>0</v>
      </c>
      <c r="EE2">
        <f>raw!N136</f>
        <v>0</v>
      </c>
      <c r="EF2">
        <f>raw!N137</f>
        <v>0</v>
      </c>
      <c r="EG2">
        <f>raw!N138</f>
        <v>0</v>
      </c>
      <c r="EH2">
        <f>raw!N139</f>
        <v>0</v>
      </c>
      <c r="EI2">
        <f>raw!N140</f>
        <v>0</v>
      </c>
      <c r="EJ2">
        <f>raw!N141</f>
        <v>0</v>
      </c>
      <c r="EK2">
        <f>raw!N142</f>
        <v>0</v>
      </c>
      <c r="EL2">
        <f>raw!N143</f>
        <v>0</v>
      </c>
      <c r="EM2">
        <f>raw!N144</f>
        <v>0</v>
      </c>
      <c r="EN2">
        <f>raw!N145</f>
        <v>0</v>
      </c>
      <c r="EO2">
        <f>raw!N146</f>
        <v>0</v>
      </c>
      <c r="EP2">
        <f>raw!N147</f>
        <v>0</v>
      </c>
      <c r="EQ2">
        <f>raw!N148</f>
        <v>0</v>
      </c>
      <c r="ER2">
        <f>raw!N149</f>
        <v>0</v>
      </c>
      <c r="ES2">
        <f>raw!N150</f>
        <v>0</v>
      </c>
      <c r="ET2">
        <f>raw!N151</f>
        <v>0</v>
      </c>
      <c r="EU2">
        <f>raw!N152</f>
        <v>0</v>
      </c>
      <c r="EV2">
        <f>raw!N153</f>
        <v>0</v>
      </c>
      <c r="EW2">
        <f>raw!N154</f>
        <v>0</v>
      </c>
      <c r="EX2">
        <f>raw!N155</f>
        <v>0</v>
      </c>
      <c r="EY2">
        <f>raw!N156</f>
        <v>0</v>
      </c>
      <c r="EZ2">
        <f>raw!N157</f>
        <v>0</v>
      </c>
      <c r="FA2">
        <f>raw!N158</f>
        <v>0</v>
      </c>
      <c r="FB2">
        <f>raw!N159</f>
        <v>0</v>
      </c>
      <c r="FC2">
        <f>raw!N160</f>
        <v>0</v>
      </c>
      <c r="FD2">
        <f>raw!N161</f>
        <v>0</v>
      </c>
      <c r="FE2">
        <f>raw!N162</f>
        <v>0</v>
      </c>
      <c r="FF2">
        <f>raw!N163</f>
        <v>0</v>
      </c>
      <c r="FG2">
        <f>raw!N164</f>
        <v>0</v>
      </c>
      <c r="FH2">
        <f>raw!N165</f>
        <v>0</v>
      </c>
      <c r="FI2">
        <f>raw!N166</f>
        <v>0</v>
      </c>
      <c r="FJ2">
        <f>raw!N167</f>
        <v>0</v>
      </c>
      <c r="FK2">
        <f>raw!N168</f>
        <v>0</v>
      </c>
      <c r="FL2">
        <f>raw!N169</f>
        <v>0</v>
      </c>
      <c r="FM2">
        <f>raw!N170</f>
        <v>0</v>
      </c>
      <c r="FN2">
        <f>raw!N171</f>
        <v>0</v>
      </c>
      <c r="FO2">
        <f>raw!N172</f>
        <v>0</v>
      </c>
      <c r="FP2">
        <f>raw!N173</f>
        <v>0</v>
      </c>
      <c r="FQ2">
        <f>raw!N174</f>
        <v>0</v>
      </c>
      <c r="FR2">
        <f>raw!N175</f>
        <v>0</v>
      </c>
      <c r="FS2">
        <f>raw!N176</f>
        <v>0</v>
      </c>
      <c r="FT2">
        <f>raw!N177</f>
        <v>0</v>
      </c>
      <c r="FU2">
        <f>raw!N178</f>
        <v>0</v>
      </c>
      <c r="FV2">
        <f>raw!N179</f>
        <v>0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5">
      <c r="A3" t="str">
        <f>raw!M2</f>
        <v>PAst</v>
      </c>
      <c r="B3">
        <f>raw!M3</f>
        <v>8.1146666666666665</v>
      </c>
      <c r="C3">
        <f>raw!M4</f>
        <v>12.052083333333332</v>
      </c>
      <c r="D3">
        <f>raw!M5</f>
        <v>9.4300000000000015</v>
      </c>
      <c r="E3">
        <f>raw!M6</f>
        <v>6.8861111111111111</v>
      </c>
      <c r="F3">
        <f>raw!M7</f>
        <v>7.2666666666666666</v>
      </c>
      <c r="G3">
        <f>raw!M8</f>
        <v>6.6715277777777784</v>
      </c>
      <c r="H3">
        <f>raw!M9</f>
        <v>5.6388888888888884</v>
      </c>
      <c r="I3">
        <f>raw!M10</f>
        <v>5.1333333333333346</v>
      </c>
      <c r="J3">
        <f>raw!M11</f>
        <v>6.0249999999999986</v>
      </c>
      <c r="K3">
        <f>raw!M12</f>
        <v>3.2772222222222216</v>
      </c>
      <c r="L3">
        <f>raw!M13</f>
        <v>6.1541666666666668</v>
      </c>
      <c r="M3">
        <f>raw!M14</f>
        <v>6.5860069444444438</v>
      </c>
      <c r="N3">
        <f>raw!M15</f>
        <v>4.8027777777777771</v>
      </c>
      <c r="O3">
        <f>raw!M16</f>
        <v>5.267500000000001</v>
      </c>
      <c r="P3">
        <f>raw!M17</f>
        <v>2.8940277777777776</v>
      </c>
      <c r="Q3">
        <f>raw!M18</f>
        <v>5.3624999999999998</v>
      </c>
      <c r="R3">
        <f>raw!M19</f>
        <v>4.177777777777778</v>
      </c>
      <c r="S3">
        <f>raw!M20</f>
        <v>4.4370833333333337</v>
      </c>
      <c r="T3">
        <f>raw!M21</f>
        <v>5.5679166666666662</v>
      </c>
      <c r="U3">
        <f>raw!M22</f>
        <v>3.9451388888888888</v>
      </c>
      <c r="V3">
        <f>raw!M23</f>
        <v>4.3833333333333329</v>
      </c>
      <c r="W3">
        <f>raw!M24</f>
        <v>5.6062500000000002</v>
      </c>
      <c r="X3">
        <f>raw!M25</f>
        <v>1.0652777777777778</v>
      </c>
      <c r="Y3">
        <f>raw!M26</f>
        <v>5.648472222222221</v>
      </c>
      <c r="Z3">
        <f>raw!M27</f>
        <v>4.0665277777777762</v>
      </c>
      <c r="AA3">
        <f>raw!M28</f>
        <v>2.3722222222222222</v>
      </c>
      <c r="AB3">
        <f>raw!M29</f>
        <v>5.0901388888888892</v>
      </c>
      <c r="AC3">
        <f>raw!M30</f>
        <v>2.1681944444444445</v>
      </c>
      <c r="AD3">
        <f>raw!M31</f>
        <v>3.277222222222222</v>
      </c>
      <c r="AE3">
        <f>raw!M32</f>
        <v>4.9111111111111114</v>
      </c>
      <c r="AF3">
        <f>raw!M33</f>
        <v>3.2291666666666679</v>
      </c>
      <c r="AG3">
        <f>raw!M34</f>
        <v>2.5833333333333339</v>
      </c>
      <c r="AH3">
        <f>raw!M35</f>
        <v>1.5</v>
      </c>
      <c r="AI3">
        <f>raw!M36</f>
        <v>3.6733333333333338</v>
      </c>
      <c r="AJ3">
        <f>raw!M37</f>
        <v>3.1733333333333333</v>
      </c>
      <c r="AK3">
        <f>raw!M38</f>
        <v>2.5277777777777781</v>
      </c>
      <c r="AL3">
        <f>raw!M39</f>
        <v>2.7319444444444443</v>
      </c>
      <c r="AM3">
        <f>raw!M40</f>
        <v>0.76736111111111183</v>
      </c>
      <c r="AN3">
        <f>raw!M41</f>
        <v>4.5402777777777779</v>
      </c>
      <c r="AO3">
        <f>raw!M42</f>
        <v>3.616944444444445</v>
      </c>
      <c r="AP3">
        <f>raw!M43</f>
        <v>3.2104166666666663</v>
      </c>
      <c r="AQ3">
        <f>raw!M44</f>
        <v>3.8933333333333331</v>
      </c>
      <c r="AR3">
        <f>raw!M45</f>
        <v>1.9599999999999997</v>
      </c>
      <c r="AS3">
        <f>raw!M46</f>
        <v>3.8250000000000002</v>
      </c>
      <c r="AT3">
        <f>raw!M47</f>
        <v>4.3538888888888891</v>
      </c>
      <c r="AU3">
        <f>raw!M48</f>
        <v>1.9833333333333334</v>
      </c>
      <c r="AV3">
        <f>raw!M49</f>
        <v>-5.4444444444444295E-2</v>
      </c>
      <c r="AW3">
        <f>raw!M50</f>
        <v>2.0266666666666664</v>
      </c>
      <c r="AX3">
        <f>raw!M51</f>
        <v>2.8680555555555549</v>
      </c>
      <c r="AY3">
        <f>raw!M52</f>
        <v>3.0583333333333331</v>
      </c>
      <c r="AZ3">
        <f>raw!M53</f>
        <v>3.3736111111111109</v>
      </c>
      <c r="BA3">
        <f>raw!M54</f>
        <v>2.916666666666667</v>
      </c>
      <c r="BB3">
        <f>raw!M55</f>
        <v>0.97708333333333353</v>
      </c>
      <c r="BC3">
        <f>raw!M56</f>
        <v>2.1511111111111116</v>
      </c>
      <c r="BD3">
        <f>raw!M57</f>
        <v>1.7874999999999996</v>
      </c>
      <c r="BE3">
        <f>raw!M58</f>
        <v>3.5733333333333328</v>
      </c>
      <c r="BF3">
        <f>raw!M59</f>
        <v>3.0722222222222224</v>
      </c>
      <c r="BG3">
        <f>raw!M60</f>
        <v>1.7997222222222222</v>
      </c>
      <c r="BH3">
        <f>raw!M61</f>
        <v>1.6916666666666669</v>
      </c>
      <c r="BI3">
        <f>raw!M62</f>
        <v>2.4138888888888888</v>
      </c>
      <c r="BJ3">
        <f>raw!M63</f>
        <v>2.6737500000000001</v>
      </c>
      <c r="BK3">
        <f>raw!M64</f>
        <v>1.2934722222222219</v>
      </c>
      <c r="BL3">
        <f>raw!M65</f>
        <v>2.8777777777777782</v>
      </c>
      <c r="BM3">
        <f>raw!M66</f>
        <v>1.7013888888888884</v>
      </c>
      <c r="BN3">
        <f>raw!M67</f>
        <v>0.80500000000000016</v>
      </c>
      <c r="BO3">
        <f>raw!M68</f>
        <v>2.5277777777777777</v>
      </c>
      <c r="BP3">
        <f>raw!M69</f>
        <v>-0.33402777777777837</v>
      </c>
      <c r="BQ3">
        <f>raw!M70</f>
        <v>2.4173611111111111</v>
      </c>
      <c r="BR3">
        <f>raw!M71</f>
        <v>2.0611111111111118</v>
      </c>
      <c r="BS3">
        <f>raw!M72</f>
        <v>1.9097222222222223</v>
      </c>
      <c r="BT3">
        <f>raw!M73</f>
        <v>2.6749999999999998</v>
      </c>
      <c r="BU3">
        <f>raw!M74</f>
        <v>2.7222222222222219</v>
      </c>
      <c r="BV3">
        <f>raw!M75</f>
        <v>-0.41333333333333333</v>
      </c>
      <c r="BW3">
        <f>raw!M76</f>
        <v>2.4305555555555558</v>
      </c>
      <c r="BX3">
        <f>raw!M77</f>
        <v>-1.0294444444444444</v>
      </c>
      <c r="BY3">
        <f>raw!M78</f>
        <v>2.2044444444444444</v>
      </c>
      <c r="BZ3">
        <f>raw!M79</f>
        <v>1.29</v>
      </c>
      <c r="CA3">
        <f>raw!M80</f>
        <v>2.2755555555555556</v>
      </c>
      <c r="CB3">
        <f>raw!M81</f>
        <v>2.1775000000000002</v>
      </c>
      <c r="CC3">
        <f>raw!M82</f>
        <v>0.13777777777777778</v>
      </c>
      <c r="CD3">
        <f>raw!M83</f>
        <v>2.1583333333333337</v>
      </c>
      <c r="CE3">
        <f>raw!M84</f>
        <v>1.9911111111111115</v>
      </c>
      <c r="CF3">
        <f>raw!M85</f>
        <v>0.57999999999999996</v>
      </c>
      <c r="CG3">
        <f>raw!M86</f>
        <v>-1.0608333333333331</v>
      </c>
      <c r="CH3">
        <f>raw!M87</f>
        <v>0.24194444444444441</v>
      </c>
      <c r="CI3">
        <f>raw!M88</f>
        <v>1.4488888888888889</v>
      </c>
      <c r="CJ3">
        <f>raw!M89</f>
        <v>0.46277777777777773</v>
      </c>
      <c r="CK3">
        <f>raw!M90</f>
        <v>1.7888888888888894</v>
      </c>
      <c r="CL3">
        <f>raw!M91</f>
        <v>1.9499999999999997</v>
      </c>
      <c r="CM3">
        <f>raw!M92</f>
        <v>1.7402777777777778</v>
      </c>
      <c r="CN3">
        <f>raw!M93</f>
        <v>1.2088888888888887</v>
      </c>
      <c r="CO3">
        <f>raw!M94</f>
        <v>-0.82819444444444423</v>
      </c>
      <c r="CP3">
        <f>raw!M95</f>
        <v>-1.6750000000000003</v>
      </c>
      <c r="CQ3">
        <f>raw!M96</f>
        <v>0.91666666666666674</v>
      </c>
      <c r="CR3">
        <f>raw!M97</f>
        <v>0.82500000000000018</v>
      </c>
      <c r="CS3">
        <f>raw!M98</f>
        <v>0.5676388888888888</v>
      </c>
      <c r="CT3">
        <f>raw!M99</f>
        <v>-4.9999999999999711E-2</v>
      </c>
      <c r="CU3">
        <f>raw!M100</f>
        <v>1.2166666666666668</v>
      </c>
      <c r="CV3">
        <f>raw!M101</f>
        <v>1.0143055555555558</v>
      </c>
      <c r="CW3">
        <f>raw!M102</f>
        <v>1.3033333333333332</v>
      </c>
      <c r="CX3">
        <f>raw!M103</f>
        <v>1.1969444444444444</v>
      </c>
      <c r="CY3">
        <f>raw!M104</f>
        <v>-0.59611111111111104</v>
      </c>
      <c r="CZ3">
        <f>raw!M105</f>
        <v>0.56833333333333336</v>
      </c>
      <c r="DA3">
        <f>raw!M106</f>
        <v>0.74861111111111089</v>
      </c>
      <c r="DB3">
        <f>raw!M107</f>
        <v>0.9747222222222216</v>
      </c>
      <c r="DC3">
        <f>raw!M108</f>
        <v>1.0200000000000002</v>
      </c>
      <c r="DD3">
        <f>raw!M109</f>
        <v>1.2562499999999999</v>
      </c>
      <c r="DE3">
        <f>raw!M110</f>
        <v>0.65777777777777768</v>
      </c>
      <c r="DF3">
        <f>raw!M111</f>
        <v>1.4577777777777776</v>
      </c>
      <c r="DG3">
        <f>raw!M112</f>
        <v>0.56388888888888888</v>
      </c>
      <c r="DH3">
        <f>raw!M113</f>
        <v>-0.21722222222222215</v>
      </c>
      <c r="DI3">
        <f>raw!M114</f>
        <v>-4.9999999999999822E-2</v>
      </c>
      <c r="DJ3">
        <f>raw!M115</f>
        <v>8.6111111111111804E-3</v>
      </c>
      <c r="DK3">
        <f>raw!M116</f>
        <v>8.3333333333333093E-2</v>
      </c>
      <c r="DL3">
        <f>raw!M117</f>
        <v>1.4261111111111113</v>
      </c>
      <c r="DM3">
        <f>raw!M118</f>
        <v>-0.29166666666666641</v>
      </c>
      <c r="DN3">
        <f>raw!M119</f>
        <v>0.45888888888888901</v>
      </c>
      <c r="DO3">
        <f>raw!M120</f>
        <v>0.67499999999999993</v>
      </c>
      <c r="DP3">
        <f>raw!M121</f>
        <v>0.36944444444444435</v>
      </c>
      <c r="DQ3">
        <f>raw!M122</f>
        <v>0.93444444444444463</v>
      </c>
      <c r="DR3">
        <f>raw!M123</f>
        <v>0.17000000000000004</v>
      </c>
      <c r="DS3">
        <f>raw!M124</f>
        <v>0.6449999999999998</v>
      </c>
      <c r="DT3">
        <f>raw!M125</f>
        <v>0.56000000000000005</v>
      </c>
      <c r="DU3">
        <f>raw!M126</f>
        <v>-0.13611111111111129</v>
      </c>
      <c r="DV3">
        <f>raw!M127</f>
        <v>-1.0933333333333333</v>
      </c>
      <c r="DW3">
        <f>raw!M128</f>
        <v>-1.5555555555555558</v>
      </c>
      <c r="DX3">
        <f>raw!M129</f>
        <v>7.4444444444444535E-2</v>
      </c>
      <c r="DY3">
        <f>raw!M130</f>
        <v>-0.15111111111111114</v>
      </c>
      <c r="DZ3">
        <f>raw!M131</f>
        <v>0</v>
      </c>
      <c r="EA3">
        <f>raw!M132</f>
        <v>0</v>
      </c>
      <c r="EB3">
        <f>raw!M133</f>
        <v>0</v>
      </c>
      <c r="EC3">
        <f>raw!M134</f>
        <v>0</v>
      </c>
      <c r="ED3">
        <f>raw!M135</f>
        <v>0</v>
      </c>
      <c r="EE3">
        <f>raw!M136</f>
        <v>0</v>
      </c>
      <c r="EF3">
        <f>raw!M137</f>
        <v>0</v>
      </c>
      <c r="EG3">
        <f>raw!M138</f>
        <v>0</v>
      </c>
      <c r="EH3">
        <f>raw!M139</f>
        <v>0</v>
      </c>
      <c r="EI3">
        <f>raw!M140</f>
        <v>0</v>
      </c>
      <c r="EJ3">
        <f>raw!M141</f>
        <v>0</v>
      </c>
      <c r="EK3">
        <f>raw!M142</f>
        <v>0</v>
      </c>
      <c r="EL3">
        <f>raw!M143</f>
        <v>0</v>
      </c>
      <c r="EM3">
        <f>raw!M144</f>
        <v>0</v>
      </c>
      <c r="EN3">
        <f>raw!M145</f>
        <v>0</v>
      </c>
      <c r="EO3">
        <f>raw!M146</f>
        <v>0</v>
      </c>
      <c r="EP3">
        <f>raw!M147</f>
        <v>0</v>
      </c>
      <c r="EQ3">
        <f>raw!M148</f>
        <v>0</v>
      </c>
      <c r="ER3">
        <f>raw!M149</f>
        <v>0</v>
      </c>
      <c r="ES3">
        <f>raw!M150</f>
        <v>0</v>
      </c>
      <c r="ET3">
        <f>raw!M151</f>
        <v>0</v>
      </c>
      <c r="EU3">
        <f>raw!M152</f>
        <v>0</v>
      </c>
      <c r="EV3">
        <f>raw!M153</f>
        <v>0</v>
      </c>
      <c r="EW3">
        <f>raw!M154</f>
        <v>0</v>
      </c>
      <c r="EX3">
        <f>raw!M155</f>
        <v>0</v>
      </c>
      <c r="EY3">
        <f>raw!M156</f>
        <v>0</v>
      </c>
      <c r="EZ3">
        <f>raw!M157</f>
        <v>0</v>
      </c>
      <c r="FA3">
        <f>raw!M158</f>
        <v>0</v>
      </c>
      <c r="FB3">
        <f>raw!M159</f>
        <v>0</v>
      </c>
      <c r="FC3">
        <f>raw!M160</f>
        <v>0</v>
      </c>
      <c r="FD3">
        <f>raw!M161</f>
        <v>0</v>
      </c>
      <c r="FE3">
        <f>raw!M162</f>
        <v>0</v>
      </c>
      <c r="FF3">
        <f>raw!M163</f>
        <v>0</v>
      </c>
      <c r="FG3">
        <f>raw!M164</f>
        <v>0</v>
      </c>
      <c r="FH3">
        <f>raw!M165</f>
        <v>0</v>
      </c>
      <c r="FI3">
        <f>raw!M166</f>
        <v>0</v>
      </c>
      <c r="FJ3">
        <f>raw!M167</f>
        <v>0</v>
      </c>
      <c r="FK3">
        <f>raw!M168</f>
        <v>0</v>
      </c>
      <c r="FL3">
        <f>raw!M169</f>
        <v>0</v>
      </c>
      <c r="FM3">
        <f>raw!M170</f>
        <v>0</v>
      </c>
      <c r="FN3">
        <f>raw!M171</f>
        <v>0</v>
      </c>
      <c r="FO3">
        <f>raw!M172</f>
        <v>0</v>
      </c>
      <c r="FP3">
        <f>raw!M173</f>
        <v>0</v>
      </c>
      <c r="FQ3">
        <f>raw!M174</f>
        <v>0</v>
      </c>
      <c r="FR3">
        <f>raw!M175</f>
        <v>0</v>
      </c>
      <c r="FS3">
        <f>raw!M176</f>
        <v>0</v>
      </c>
      <c r="FT3">
        <f>raw!M177</f>
        <v>0</v>
      </c>
      <c r="FU3">
        <f>raw!M178</f>
        <v>0</v>
      </c>
      <c r="FV3">
        <f>raw!M179</f>
        <v>0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5">
      <c r="A4" t="str">
        <f>raw!K2</f>
        <v>PFT</v>
      </c>
      <c r="B4">
        <f>raw!K3</f>
        <v>6.6111111111111098</v>
      </c>
      <c r="C4">
        <f>raw!K4</f>
        <v>9.7951388888888857</v>
      </c>
      <c r="D4">
        <f>raw!K5</f>
        <v>9.2000000000000011</v>
      </c>
      <c r="E4">
        <f>raw!K6</f>
        <v>5.5833333333333339</v>
      </c>
      <c r="F4">
        <f>raw!K7</f>
        <v>5.8000000000000007</v>
      </c>
      <c r="G4">
        <f>raw!K8</f>
        <v>4.8298611111111107</v>
      </c>
      <c r="H4">
        <f>raw!K9</f>
        <v>7.3597222222222225</v>
      </c>
      <c r="I4">
        <f>raw!K10</f>
        <v>4.375</v>
      </c>
      <c r="J4">
        <f>raw!K11</f>
        <v>4.9833333333333325</v>
      </c>
      <c r="K4">
        <f>raw!K12</f>
        <v>3.4</v>
      </c>
      <c r="L4">
        <f>raw!K13</f>
        <v>6.2416666666666663</v>
      </c>
      <c r="M4">
        <f>raw!K14</f>
        <v>6.4799236111111105</v>
      </c>
      <c r="N4">
        <f>raw!K15</f>
        <v>2.3625000000000007</v>
      </c>
      <c r="O4">
        <f>raw!K16</f>
        <v>3.9025000000000007</v>
      </c>
      <c r="P4">
        <f>raw!K17</f>
        <v>6.4394444444444447</v>
      </c>
      <c r="Q4">
        <f>raw!K18</f>
        <v>4.6520833333333336</v>
      </c>
      <c r="R4">
        <f>raw!K19</f>
        <v>3.5822222222222222</v>
      </c>
      <c r="S4">
        <f>raw!K20</f>
        <v>10.7525</v>
      </c>
      <c r="T4">
        <f>raw!K21</f>
        <v>5.9129166666666668</v>
      </c>
      <c r="U4">
        <f>raw!K22</f>
        <v>6.5361111111111114</v>
      </c>
      <c r="V4">
        <f>raw!K23</f>
        <v>4.6499999999999995</v>
      </c>
      <c r="W4">
        <f>raw!K24</f>
        <v>4.9020833333333336</v>
      </c>
      <c r="X4">
        <f>raw!K25</f>
        <v>6.2359722222222214</v>
      </c>
      <c r="Y4">
        <f>raw!K26</f>
        <v>8.7844444444444427</v>
      </c>
      <c r="Z4">
        <f>raw!K27</f>
        <v>2.9777777777777779</v>
      </c>
      <c r="AA4">
        <f>raw!K28</f>
        <v>2.7958333333333334</v>
      </c>
      <c r="AB4">
        <f>raw!K29</f>
        <v>5.2018055555555556</v>
      </c>
      <c r="AC4">
        <f>raw!K30</f>
        <v>3.3872222222222224</v>
      </c>
      <c r="AD4">
        <f>raw!K31</f>
        <v>3.7588888888888894</v>
      </c>
      <c r="AE4">
        <f>raw!K32</f>
        <v>3.541666666666667</v>
      </c>
      <c r="AF4">
        <f>raw!K33</f>
        <v>1.8255555555555556</v>
      </c>
      <c r="AG4">
        <f>raw!K34</f>
        <v>1.8666666666666671</v>
      </c>
      <c r="AH4">
        <f>raw!K35</f>
        <v>2.0833333333333335</v>
      </c>
      <c r="AI4">
        <f>raw!K36</f>
        <v>2.8033333333333337</v>
      </c>
      <c r="AJ4">
        <f>raw!K37</f>
        <v>3.267777777777777</v>
      </c>
      <c r="AK4">
        <f>raw!K38</f>
        <v>1.8180555555555555</v>
      </c>
      <c r="AL4">
        <f>raw!K39</f>
        <v>2.2458333333333322</v>
      </c>
      <c r="AM4">
        <f>raw!K40</f>
        <v>6.5361111111111114</v>
      </c>
      <c r="AN4">
        <f>raw!K41</f>
        <v>4.2486111111111109</v>
      </c>
      <c r="AO4">
        <f>raw!K42</f>
        <v>3.7619444444444441</v>
      </c>
      <c r="AP4">
        <f>raw!K43</f>
        <v>3.1266666666666665</v>
      </c>
      <c r="AQ4">
        <f>raw!K44</f>
        <v>3.1288888888888882</v>
      </c>
      <c r="AR4">
        <f>raw!K45</f>
        <v>1.882222222222222</v>
      </c>
      <c r="AS4">
        <f>raw!K46</f>
        <v>3.4094444444444445</v>
      </c>
      <c r="AT4">
        <f>raw!K47</f>
        <v>5.4022222222222229</v>
      </c>
      <c r="AU4">
        <f>raw!K48</f>
        <v>1.8416666666666668</v>
      </c>
      <c r="AV4">
        <f>raw!K49</f>
        <v>3.4066666666666663</v>
      </c>
      <c r="AW4">
        <f>raw!K50</f>
        <v>3.7333333333333334</v>
      </c>
      <c r="AX4">
        <f>raw!K51</f>
        <v>2.8972222222222221</v>
      </c>
      <c r="AY4">
        <f>raw!K52</f>
        <v>3.041666666666667</v>
      </c>
      <c r="AZ4">
        <f>raw!K53</f>
        <v>3.4222222222222225</v>
      </c>
      <c r="BA4">
        <f>raw!K54</f>
        <v>2.0916666666666668</v>
      </c>
      <c r="BB4">
        <f>raw!K55</f>
        <v>1.9913888888888887</v>
      </c>
      <c r="BC4">
        <f>raw!K56</f>
        <v>1.9377777777777776</v>
      </c>
      <c r="BD4">
        <f>raw!K57</f>
        <v>2.5458333333333334</v>
      </c>
      <c r="BE4">
        <f>raw!K58</f>
        <v>2.717222222222222</v>
      </c>
      <c r="BF4">
        <f>raw!K59</f>
        <v>6.9416666666666664</v>
      </c>
      <c r="BG4">
        <f>raw!K60</f>
        <v>2.3852777777777781</v>
      </c>
      <c r="BH4">
        <f>raw!K61</f>
        <v>1.3533333333333335</v>
      </c>
      <c r="BI4">
        <f>raw!K62</f>
        <v>1.3520833333333333</v>
      </c>
      <c r="BJ4">
        <f>raw!K63</f>
        <v>2.0316666666666667</v>
      </c>
      <c r="BK4">
        <f>raw!K64</f>
        <v>1.9634722222222218</v>
      </c>
      <c r="BL4">
        <f>raw!K65</f>
        <v>2.5569444444444445</v>
      </c>
      <c r="BM4">
        <f>raw!K66</f>
        <v>0.6902777777777771</v>
      </c>
      <c r="BN4">
        <f>raw!K67</f>
        <v>2.3362499999999993</v>
      </c>
      <c r="BO4">
        <f>raw!K68</f>
        <v>2.8777777777777773</v>
      </c>
      <c r="BP4">
        <f>raw!K69</f>
        <v>3.6020833333333324</v>
      </c>
      <c r="BQ4">
        <f>raw!K70</f>
        <v>4.3102777777777774</v>
      </c>
      <c r="BR4">
        <f>raw!K71</f>
        <v>1.7402777777777776</v>
      </c>
      <c r="BS4">
        <f>raw!K72</f>
        <v>0.79861111111111105</v>
      </c>
      <c r="BT4">
        <f>raw!K73</f>
        <v>2.7749999999999995</v>
      </c>
      <c r="BU4">
        <f>raw!K74</f>
        <v>3.8791666666666664</v>
      </c>
      <c r="BV4">
        <f>raw!K75</f>
        <v>0.1205555555555553</v>
      </c>
      <c r="BW4">
        <f>raw!K76</f>
        <v>1.4680555555555557</v>
      </c>
      <c r="BX4">
        <f>raw!K77</f>
        <v>1.6338888888888889</v>
      </c>
      <c r="BY4">
        <f>raw!K78</f>
        <v>1.8400000000000003</v>
      </c>
      <c r="BZ4">
        <f>raw!K79</f>
        <v>0.29249999999999998</v>
      </c>
      <c r="CA4">
        <f>raw!K80</f>
        <v>1.0311111111111111</v>
      </c>
      <c r="CB4">
        <f>raw!K81</f>
        <v>2.0565277777777782</v>
      </c>
      <c r="CC4">
        <f>raw!K82</f>
        <v>0.99888888888888894</v>
      </c>
      <c r="CD4">
        <f>raw!K83</f>
        <v>1.2055555555555557</v>
      </c>
      <c r="CE4">
        <f>raw!K84</f>
        <v>1.4488888888888891</v>
      </c>
      <c r="CF4">
        <f>raw!K85</f>
        <v>0</v>
      </c>
      <c r="CG4">
        <f>raw!K86</f>
        <v>2.3729166666666677</v>
      </c>
      <c r="CH4">
        <f>raw!K87</f>
        <v>0.67930555555555516</v>
      </c>
      <c r="CI4">
        <f>raw!K88</f>
        <v>-1.0044444444444443</v>
      </c>
      <c r="CJ4">
        <f>raw!K89</f>
        <v>1.2466666666666666</v>
      </c>
      <c r="CK4">
        <f>raw!K90</f>
        <v>1.8569444444444445</v>
      </c>
      <c r="CL4">
        <f>raw!K91</f>
        <v>1.7874999999999996</v>
      </c>
      <c r="CM4">
        <f>raw!K92</f>
        <v>1.3513888888888888</v>
      </c>
      <c r="CN4">
        <f>raw!K93</f>
        <v>-0.568888888888889</v>
      </c>
      <c r="CO4">
        <f>raw!K94</f>
        <v>1.3493055555555555</v>
      </c>
      <c r="CP4">
        <f>raw!K95</f>
        <v>1.8611111111111112</v>
      </c>
      <c r="CQ4">
        <f>raw!K96</f>
        <v>0.70138888888888906</v>
      </c>
      <c r="CR4">
        <f>raw!K97</f>
        <v>4.666666666666667</v>
      </c>
      <c r="CS4">
        <f>raw!K98</f>
        <v>0.32569444444444412</v>
      </c>
      <c r="CT4">
        <f>raw!K99</f>
        <v>0.14166666666666683</v>
      </c>
      <c r="CU4">
        <f>raw!K100</f>
        <v>0.36666666666666686</v>
      </c>
      <c r="CV4">
        <f>raw!K101</f>
        <v>3.7222222222222406E-2</v>
      </c>
      <c r="CW4">
        <f>raw!K102</f>
        <v>1.1711111111111112</v>
      </c>
      <c r="CX4">
        <f>raw!K103</f>
        <v>1.3863888888888889</v>
      </c>
      <c r="CY4">
        <f>raw!K104</f>
        <v>-4.027777777777708E-2</v>
      </c>
      <c r="CZ4">
        <f>raw!K105</f>
        <v>0.28416666666666657</v>
      </c>
      <c r="DA4">
        <f>raw!K106</f>
        <v>3.2958333333333334</v>
      </c>
      <c r="DB4">
        <f>raw!K107</f>
        <v>-1.1922222222222225</v>
      </c>
      <c r="DC4">
        <f>raw!K108</f>
        <v>1.4922222222222226</v>
      </c>
      <c r="DD4">
        <f>raw!K109</f>
        <v>-0.30708333333333326</v>
      </c>
      <c r="DE4">
        <f>raw!K110</f>
        <v>0.78222222222222237</v>
      </c>
      <c r="DF4">
        <f>raw!K111</f>
        <v>0.31111111111111101</v>
      </c>
      <c r="DG4">
        <f>raw!K112</f>
        <v>0.36944444444444446</v>
      </c>
      <c r="DH4">
        <f>raw!K113</f>
        <v>1.4072222222222222</v>
      </c>
      <c r="DI4">
        <f>raw!K114</f>
        <v>0.55000000000000004</v>
      </c>
      <c r="DJ4">
        <f>raw!K115</f>
        <v>0.32722222222222219</v>
      </c>
      <c r="DK4">
        <f>raw!K116</f>
        <v>-0.92500000000000004</v>
      </c>
      <c r="DL4">
        <f>raw!K117</f>
        <v>0.94444444444444509</v>
      </c>
      <c r="DM4">
        <f>raw!K118</f>
        <v>0.68333333333333335</v>
      </c>
      <c r="DN4">
        <f>raw!K119</f>
        <v>0.64555555555555566</v>
      </c>
      <c r="DO4">
        <f>raw!K120</f>
        <v>-0.15000000000000008</v>
      </c>
      <c r="DP4">
        <f>raw!K121</f>
        <v>1.4291666666666667</v>
      </c>
      <c r="DQ4">
        <f>raw!K122</f>
        <v>2.7755575615628914E-16</v>
      </c>
      <c r="DR4">
        <f>raw!K123</f>
        <v>0.35888888888888892</v>
      </c>
      <c r="DS4">
        <f>raw!K124</f>
        <v>0.24749999999999978</v>
      </c>
      <c r="DT4">
        <f>raw!K125</f>
        <v>-0.16888888888888884</v>
      </c>
      <c r="DU4">
        <f>raw!K126</f>
        <v>-0.98194444444444484</v>
      </c>
      <c r="DV4">
        <f>raw!K127</f>
        <v>-0.78222222222222193</v>
      </c>
      <c r="DW4">
        <f>raw!K128</f>
        <v>0.18472222222222245</v>
      </c>
      <c r="DX4">
        <f>raw!K129</f>
        <v>-1.1445833333333333</v>
      </c>
      <c r="DY4">
        <f>raw!K130</f>
        <v>9.4444444444444497E-2</v>
      </c>
      <c r="DZ4">
        <f>raw!K131</f>
        <v>0</v>
      </c>
      <c r="EA4">
        <f>raw!K132</f>
        <v>0</v>
      </c>
      <c r="EB4">
        <f>raw!K133</f>
        <v>0</v>
      </c>
      <c r="EC4">
        <f>raw!K134</f>
        <v>0</v>
      </c>
      <c r="ED4">
        <f>raw!K135</f>
        <v>0</v>
      </c>
      <c r="EE4">
        <f>raw!K136</f>
        <v>0</v>
      </c>
      <c r="EF4">
        <f>raw!K137</f>
        <v>0</v>
      </c>
      <c r="EG4">
        <f>raw!K138</f>
        <v>0</v>
      </c>
      <c r="EH4">
        <f>raw!K139</f>
        <v>0</v>
      </c>
      <c r="EI4">
        <f>raw!K140</f>
        <v>0</v>
      </c>
      <c r="EJ4">
        <f>raw!K141</f>
        <v>0</v>
      </c>
      <c r="EK4">
        <f>raw!K142</f>
        <v>0</v>
      </c>
      <c r="EL4">
        <f>raw!K143</f>
        <v>0</v>
      </c>
      <c r="EM4">
        <f>raw!K144</f>
        <v>0</v>
      </c>
      <c r="EN4">
        <f>raw!K145</f>
        <v>0</v>
      </c>
      <c r="EO4">
        <f>raw!K146</f>
        <v>0</v>
      </c>
      <c r="EP4">
        <f>raw!K147</f>
        <v>0</v>
      </c>
      <c r="EQ4">
        <f>raw!K148</f>
        <v>0</v>
      </c>
      <c r="ER4">
        <f>raw!K149</f>
        <v>0</v>
      </c>
      <c r="ES4">
        <f>raw!K150</f>
        <v>0</v>
      </c>
      <c r="ET4">
        <f>raw!K151</f>
        <v>0</v>
      </c>
      <c r="EU4">
        <f>raw!K152</f>
        <v>0</v>
      </c>
      <c r="EV4">
        <f>raw!K153</f>
        <v>0</v>
      </c>
      <c r="EW4">
        <f>raw!K154</f>
        <v>0</v>
      </c>
      <c r="EX4">
        <f>raw!K155</f>
        <v>0</v>
      </c>
      <c r="EY4">
        <f>raw!K156</f>
        <v>0</v>
      </c>
      <c r="EZ4">
        <f>raw!K157</f>
        <v>0</v>
      </c>
      <c r="FA4">
        <f>raw!K158</f>
        <v>0</v>
      </c>
      <c r="FB4">
        <f>raw!K159</f>
        <v>0</v>
      </c>
      <c r="FC4">
        <f>raw!K160</f>
        <v>0</v>
      </c>
      <c r="FD4">
        <f>raw!K161</f>
        <v>0</v>
      </c>
      <c r="FE4">
        <f>raw!K162</f>
        <v>0</v>
      </c>
      <c r="FF4">
        <f>raw!K163</f>
        <v>0</v>
      </c>
      <c r="FG4">
        <f>raw!K164</f>
        <v>0</v>
      </c>
      <c r="FH4">
        <f>raw!K165</f>
        <v>0</v>
      </c>
      <c r="FI4">
        <f>raw!K166</f>
        <v>0</v>
      </c>
      <c r="FJ4">
        <f>raw!K167</f>
        <v>0</v>
      </c>
      <c r="FK4">
        <f>raw!K168</f>
        <v>0</v>
      </c>
      <c r="FL4">
        <f>raw!K169</f>
        <v>0</v>
      </c>
      <c r="FM4">
        <f>raw!K170</f>
        <v>0</v>
      </c>
      <c r="FN4">
        <f>raw!K171</f>
        <v>0</v>
      </c>
      <c r="FO4">
        <f>raw!K172</f>
        <v>0</v>
      </c>
      <c r="FP4">
        <f>raw!K173</f>
        <v>0</v>
      </c>
      <c r="FQ4">
        <f>raw!K174</f>
        <v>0</v>
      </c>
      <c r="FR4">
        <f>raw!K175</f>
        <v>0</v>
      </c>
      <c r="FS4">
        <f>raw!K176</f>
        <v>0</v>
      </c>
      <c r="FT4">
        <f>raw!K177</f>
        <v>0</v>
      </c>
      <c r="FU4">
        <f>raw!K178</f>
        <v>0</v>
      </c>
      <c r="FV4">
        <f>raw!K179</f>
        <v>0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5">
      <c r="A5" t="str">
        <f>raw!L2</f>
        <v>PTO</v>
      </c>
      <c r="B5">
        <f>raw!L3</f>
        <v>13.17688888888889</v>
      </c>
      <c r="C5">
        <f>raw!L4</f>
        <v>13.478472222222223</v>
      </c>
      <c r="D5">
        <f>raw!L5</f>
        <v>12.199583333333335</v>
      </c>
      <c r="E5">
        <f>raw!L6</f>
        <v>11.148055555555556</v>
      </c>
      <c r="F5">
        <f>raw!L7</f>
        <v>9.3666666666666671</v>
      </c>
      <c r="G5">
        <f>raw!L8</f>
        <v>11.040972222222223</v>
      </c>
      <c r="H5">
        <f>raw!L9</f>
        <v>10.198611111111111</v>
      </c>
      <c r="I5">
        <f>raw!L10</f>
        <v>7.783333333333335</v>
      </c>
      <c r="J5">
        <f>raw!L11</f>
        <v>7.9749999999999988</v>
      </c>
      <c r="K5">
        <f>raw!L12</f>
        <v>9.6805555555555554</v>
      </c>
      <c r="L5">
        <f>raw!L13</f>
        <v>8.0986111111111114</v>
      </c>
      <c r="M5">
        <f>raw!L14</f>
        <v>6.8512152777777775</v>
      </c>
      <c r="N5">
        <f>raw!L15</f>
        <v>9.4888888888888872</v>
      </c>
      <c r="O5">
        <f>raw!L16</f>
        <v>7.3500000000000014</v>
      </c>
      <c r="P5">
        <f>raw!L17</f>
        <v>9.2404166666666665</v>
      </c>
      <c r="Q5">
        <f>raw!L18</f>
        <v>5.1409722222222225</v>
      </c>
      <c r="R5">
        <f>raw!L19</f>
        <v>6.8088888888888901</v>
      </c>
      <c r="S5">
        <f>raw!L20</f>
        <v>8.644166666666667</v>
      </c>
      <c r="T5">
        <f>raw!L21</f>
        <v>5.9224999999999994</v>
      </c>
      <c r="U5">
        <f>raw!L22</f>
        <v>6.843055555555555</v>
      </c>
      <c r="V5">
        <f>raw!L23</f>
        <v>5.4499999999999993</v>
      </c>
      <c r="W5">
        <f>raw!L24</f>
        <v>5.4527777777777775</v>
      </c>
      <c r="X5">
        <f>raw!L25</f>
        <v>6.7440277777777764</v>
      </c>
      <c r="Y5">
        <f>raw!L26</f>
        <v>5.555416666666666</v>
      </c>
      <c r="Z5">
        <f>raw!L27</f>
        <v>5.9183333333333321</v>
      </c>
      <c r="AA5">
        <f>raw!L28</f>
        <v>4.8969444444444443</v>
      </c>
      <c r="AB5">
        <f>raw!L29</f>
        <v>4.9970833333333333</v>
      </c>
      <c r="AC5">
        <f>raw!L30</f>
        <v>5.2390277777777765</v>
      </c>
      <c r="AD5">
        <f>raw!L31</f>
        <v>5.4683333333333337</v>
      </c>
      <c r="AE5">
        <f>raw!L32</f>
        <v>3.8533333333333335</v>
      </c>
      <c r="AF5">
        <f>raw!L33</f>
        <v>5.8900000000000015</v>
      </c>
      <c r="AG5">
        <f>raw!L34</f>
        <v>5.4000000000000012</v>
      </c>
      <c r="AH5">
        <f>raw!L35</f>
        <v>5.0500000000000007</v>
      </c>
      <c r="AI5">
        <f>raw!L36</f>
        <v>3.5525000000000002</v>
      </c>
      <c r="AJ5">
        <f>raw!L37</f>
        <v>6.1388888888888893</v>
      </c>
      <c r="AK5">
        <f>raw!L38</f>
        <v>4.9583333333333339</v>
      </c>
      <c r="AL5">
        <f>raw!L39</f>
        <v>5.6</v>
      </c>
      <c r="AM5">
        <f>raw!L40</f>
        <v>5.7055555555555557</v>
      </c>
      <c r="AN5">
        <f>raw!L41</f>
        <v>3.7236111111111105</v>
      </c>
      <c r="AO5">
        <f>raw!L42</f>
        <v>3.4719444444444445</v>
      </c>
      <c r="AP5">
        <f>raw!L43</f>
        <v>4.5783333333333331</v>
      </c>
      <c r="AQ5">
        <f>raw!L44</f>
        <v>3.5822222222222222</v>
      </c>
      <c r="AR5">
        <f>raw!L45</f>
        <v>2.9088888888888889</v>
      </c>
      <c r="AS5">
        <f>raw!L46</f>
        <v>2.8994444444444447</v>
      </c>
      <c r="AT5">
        <f>raw!L47</f>
        <v>2.3611111111111116</v>
      </c>
      <c r="AU5">
        <f>raw!L48</f>
        <v>4.4861111111111107</v>
      </c>
      <c r="AV5">
        <f>raw!L49</f>
        <v>5.1333333333333329</v>
      </c>
      <c r="AW5">
        <f>raw!L50</f>
        <v>4.1244444444444435</v>
      </c>
      <c r="AX5">
        <f>raw!L51</f>
        <v>3.1305555555555546</v>
      </c>
      <c r="AY5">
        <f>raw!L52</f>
        <v>2.3499999999999996</v>
      </c>
      <c r="AZ5">
        <f>raw!L53</f>
        <v>3.5</v>
      </c>
      <c r="BA5">
        <f>raw!L54</f>
        <v>2.3833333333333333</v>
      </c>
      <c r="BB5">
        <f>raw!L55</f>
        <v>4.3456944444444447</v>
      </c>
      <c r="BC5">
        <f>raw!L56</f>
        <v>4.1244444444444444</v>
      </c>
      <c r="BD5">
        <f>raw!L57</f>
        <v>3.1145833333333335</v>
      </c>
      <c r="BE5">
        <f>raw!L58</f>
        <v>2.2054166666666664</v>
      </c>
      <c r="BF5">
        <f>raw!L59</f>
        <v>5.3569444444444443</v>
      </c>
      <c r="BG5">
        <f>raw!L60</f>
        <v>2.2819444444444446</v>
      </c>
      <c r="BH5">
        <f>raw!L61</f>
        <v>2.5294444444444446</v>
      </c>
      <c r="BI5">
        <f>raw!L62</f>
        <v>2.0243055555555554</v>
      </c>
      <c r="BJ5">
        <f>raw!L63</f>
        <v>2.3766666666666669</v>
      </c>
      <c r="BK5">
        <f>raw!L64</f>
        <v>3.0801388888888885</v>
      </c>
      <c r="BL5">
        <f>raw!L65</f>
        <v>1.75</v>
      </c>
      <c r="BM5">
        <f>raw!L66</f>
        <v>3.6944444444444442</v>
      </c>
      <c r="BN5">
        <f>raw!L67</f>
        <v>3.4212499999999997</v>
      </c>
      <c r="BO5">
        <f>raw!L68</f>
        <v>3.3055555555555554</v>
      </c>
      <c r="BP5">
        <f>raw!L69</f>
        <v>3.9812499999999993</v>
      </c>
      <c r="BQ5">
        <f>raw!L70</f>
        <v>1.99125</v>
      </c>
      <c r="BR5">
        <f>raw!L71</f>
        <v>2.9361111111111113</v>
      </c>
      <c r="BS5">
        <f>raw!L72</f>
        <v>1.8125</v>
      </c>
      <c r="BT5">
        <f>raw!L73</f>
        <v>1.4499999999999997</v>
      </c>
      <c r="BU5">
        <f>raw!L74</f>
        <v>1.7208333333333332</v>
      </c>
      <c r="BV5">
        <f>raw!L75</f>
        <v>2.6263888888888891</v>
      </c>
      <c r="BW5">
        <f>raw!L76</f>
        <v>1.2833333333333337</v>
      </c>
      <c r="BX5">
        <f>raw!L77</f>
        <v>4.165</v>
      </c>
      <c r="BY5">
        <f>raw!L78</f>
        <v>1.7422222222222223</v>
      </c>
      <c r="BZ5">
        <f>raw!L79</f>
        <v>1.9950000000000001</v>
      </c>
      <c r="CA5">
        <f>raw!L80</f>
        <v>1.5644444444444447</v>
      </c>
      <c r="CB5">
        <f>raw!L81</f>
        <v>1.8145833333333337</v>
      </c>
      <c r="CC5">
        <f>raw!L82</f>
        <v>2.3422222222222224</v>
      </c>
      <c r="CD5">
        <f>raw!L83</f>
        <v>0.84583333333333355</v>
      </c>
      <c r="CE5">
        <f>raw!L84</f>
        <v>1.4222222222222223</v>
      </c>
      <c r="CF5">
        <f>raw!L85</f>
        <v>1.36</v>
      </c>
      <c r="CG5">
        <f>raw!L86</f>
        <v>3.0429166666666672</v>
      </c>
      <c r="CH5">
        <f>raw!L87</f>
        <v>1.7215277777777778</v>
      </c>
      <c r="CI5">
        <f>raw!L88</f>
        <v>2.2311111111111117</v>
      </c>
      <c r="CJ5">
        <f>raw!L89</f>
        <v>1.1994444444444445</v>
      </c>
      <c r="CK5">
        <f>raw!L90</f>
        <v>1.2055555555555557</v>
      </c>
      <c r="CL5">
        <f>raw!L91</f>
        <v>0.9840277777777775</v>
      </c>
      <c r="CM5">
        <f>raw!L92</f>
        <v>0.64166666666666672</v>
      </c>
      <c r="CN5">
        <f>raw!L93</f>
        <v>0.67555555555555524</v>
      </c>
      <c r="CO5">
        <f>raw!L94</f>
        <v>2.1030555555555557</v>
      </c>
      <c r="CP5">
        <f>raw!L95</f>
        <v>2.065833333333333</v>
      </c>
      <c r="CQ5">
        <f>raw!L96</f>
        <v>0.4236111111111111</v>
      </c>
      <c r="CR5">
        <f>raw!L97</f>
        <v>2.25</v>
      </c>
      <c r="CS5">
        <f>raw!L98</f>
        <v>1.2841666666666667</v>
      </c>
      <c r="CT5">
        <f>raw!L99</f>
        <v>2.1833333333333336</v>
      </c>
      <c r="CU5">
        <f>raw!L100</f>
        <v>0.14166666666666689</v>
      </c>
      <c r="CV5">
        <f>raw!L101</f>
        <v>0.66069444444444458</v>
      </c>
      <c r="CW5">
        <f>raw!L102</f>
        <v>0.2927777777777778</v>
      </c>
      <c r="CX5">
        <f>raw!L103</f>
        <v>1.1366666666666667</v>
      </c>
      <c r="CY5">
        <f>raw!L104</f>
        <v>1.3372222222222223</v>
      </c>
      <c r="CZ5">
        <f>raw!L105</f>
        <v>1.3841666666666665</v>
      </c>
      <c r="DA5">
        <f>raw!L106</f>
        <v>0.90416666666666645</v>
      </c>
      <c r="DB5">
        <f>raw!L107</f>
        <v>0.16111111111111065</v>
      </c>
      <c r="DC5">
        <f>raw!L108</f>
        <v>0.48166666666666691</v>
      </c>
      <c r="DD5">
        <f>raw!L109</f>
        <v>-2.7916666666666812E-2</v>
      </c>
      <c r="DE5">
        <f>raw!L110</f>
        <v>0.24888888888888883</v>
      </c>
      <c r="DF5">
        <f>raw!L111</f>
        <v>-0.41777777777777825</v>
      </c>
      <c r="DG5">
        <f>raw!L112</f>
        <v>0.15555555555555561</v>
      </c>
      <c r="DH5">
        <f>raw!L113</f>
        <v>0.54777777777777792</v>
      </c>
      <c r="DI5">
        <f>raw!L114</f>
        <v>0.14166666666666683</v>
      </c>
      <c r="DJ5">
        <f>raw!L115</f>
        <v>0.44777777777777783</v>
      </c>
      <c r="DK5">
        <f>raw!L116</f>
        <v>0.38333333333333308</v>
      </c>
      <c r="DL5">
        <f>raw!L117</f>
        <v>-0.42499999999999982</v>
      </c>
      <c r="DM5">
        <f>raw!L118</f>
        <v>0.11666666666666686</v>
      </c>
      <c r="DN5">
        <f>raw!L119</f>
        <v>7.7777777777778834E-3</v>
      </c>
      <c r="DO5">
        <f>raw!L120</f>
        <v>7.49999999999999E-2</v>
      </c>
      <c r="DP5">
        <f>raw!L121</f>
        <v>0.68055555555555536</v>
      </c>
      <c r="DQ5">
        <f>raw!L122</f>
        <v>0.29000000000000026</v>
      </c>
      <c r="DR5">
        <f>raw!L123</f>
        <v>0.16055555555555562</v>
      </c>
      <c r="DS5">
        <f>raw!L124</f>
        <v>-0.71249999999999991</v>
      </c>
      <c r="DT5">
        <f>raw!L125</f>
        <v>-8.8888888888888795E-2</v>
      </c>
      <c r="DU5">
        <f>raw!L126</f>
        <v>0.7291666666666663</v>
      </c>
      <c r="DV5">
        <f>raw!L127</f>
        <v>1.1200000000000001</v>
      </c>
      <c r="DW5">
        <f>raw!L128</f>
        <v>0.81666666666666654</v>
      </c>
      <c r="DX5">
        <f>raw!L129</f>
        <v>-0.13027777777777783</v>
      </c>
      <c r="DY5">
        <f>raw!L130</f>
        <v>-0.19833333333333336</v>
      </c>
      <c r="DZ5">
        <f>raw!L131</f>
        <v>0</v>
      </c>
      <c r="EA5">
        <f>raw!L132</f>
        <v>0</v>
      </c>
      <c r="EB5">
        <f>raw!L133</f>
        <v>0</v>
      </c>
      <c r="EC5">
        <f>raw!L134</f>
        <v>0</v>
      </c>
      <c r="ED5">
        <f>raw!L135</f>
        <v>0</v>
      </c>
      <c r="EE5">
        <f>raw!L136</f>
        <v>0</v>
      </c>
      <c r="EF5">
        <f>raw!L137</f>
        <v>0</v>
      </c>
      <c r="EG5">
        <f>raw!L138</f>
        <v>0</v>
      </c>
      <c r="EH5">
        <f>raw!L139</f>
        <v>0</v>
      </c>
      <c r="EI5">
        <f>raw!L140</f>
        <v>0</v>
      </c>
      <c r="EJ5">
        <f>raw!L141</f>
        <v>0</v>
      </c>
      <c r="EK5">
        <f>raw!L142</f>
        <v>0</v>
      </c>
      <c r="EL5">
        <f>raw!L143</f>
        <v>0</v>
      </c>
      <c r="EM5">
        <f>raw!L144</f>
        <v>0</v>
      </c>
      <c r="EN5">
        <f>raw!L145</f>
        <v>0</v>
      </c>
      <c r="EO5">
        <f>raw!L146</f>
        <v>0</v>
      </c>
      <c r="EP5">
        <f>raw!L147</f>
        <v>0</v>
      </c>
      <c r="EQ5">
        <f>raw!L148</f>
        <v>0</v>
      </c>
      <c r="ER5">
        <f>raw!L149</f>
        <v>0</v>
      </c>
      <c r="ES5">
        <f>raw!L150</f>
        <v>0</v>
      </c>
      <c r="ET5">
        <f>raw!L151</f>
        <v>0</v>
      </c>
      <c r="EU5">
        <f>raw!L152</f>
        <v>0</v>
      </c>
      <c r="EV5">
        <f>raw!L153</f>
        <v>0</v>
      </c>
      <c r="EW5">
        <f>raw!L154</f>
        <v>0</v>
      </c>
      <c r="EX5">
        <f>raw!L155</f>
        <v>0</v>
      </c>
      <c r="EY5">
        <f>raw!L156</f>
        <v>0</v>
      </c>
      <c r="EZ5">
        <f>raw!L157</f>
        <v>0</v>
      </c>
      <c r="FA5">
        <f>raw!L158</f>
        <v>0</v>
      </c>
      <c r="FB5">
        <f>raw!L159</f>
        <v>0</v>
      </c>
      <c r="FC5">
        <f>raw!L160</f>
        <v>0</v>
      </c>
      <c r="FD5">
        <f>raw!L161</f>
        <v>0</v>
      </c>
      <c r="FE5">
        <f>raw!L162</f>
        <v>0</v>
      </c>
      <c r="FF5">
        <f>raw!L163</f>
        <v>0</v>
      </c>
      <c r="FG5">
        <f>raw!L164</f>
        <v>0</v>
      </c>
      <c r="FH5">
        <f>raw!L165</f>
        <v>0</v>
      </c>
      <c r="FI5">
        <f>raw!L166</f>
        <v>0</v>
      </c>
      <c r="FJ5">
        <f>raw!L167</f>
        <v>0</v>
      </c>
      <c r="FK5">
        <f>raw!L168</f>
        <v>0</v>
      </c>
      <c r="FL5">
        <f>raw!L169</f>
        <v>0</v>
      </c>
      <c r="FM5">
        <f>raw!L170</f>
        <v>0</v>
      </c>
      <c r="FN5">
        <f>raw!L171</f>
        <v>0</v>
      </c>
      <c r="FO5">
        <f>raw!L172</f>
        <v>0</v>
      </c>
      <c r="FP5">
        <f>raw!L173</f>
        <v>0</v>
      </c>
      <c r="FQ5">
        <f>raw!L174</f>
        <v>0</v>
      </c>
      <c r="FR5">
        <f>raw!L175</f>
        <v>0</v>
      </c>
      <c r="FS5">
        <f>raw!L176</f>
        <v>0</v>
      </c>
      <c r="FT5">
        <f>raw!L177</f>
        <v>0</v>
      </c>
      <c r="FU5">
        <f>raw!L178</f>
        <v>0</v>
      </c>
      <c r="FV5">
        <f>raw!L179</f>
        <v>0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5">
      <c r="A22" t="s">
        <v>1189</v>
      </c>
      <c r="B22" t="s">
        <v>1190</v>
      </c>
      <c r="C22" t="s">
        <v>1191</v>
      </c>
      <c r="D22" t="s">
        <v>1192</v>
      </c>
      <c r="E22" t="s">
        <v>1193</v>
      </c>
      <c r="G22" t="s">
        <v>987</v>
      </c>
      <c r="H22" t="s">
        <v>300</v>
      </c>
      <c r="I22" t="s">
        <v>301</v>
      </c>
      <c r="J22" t="s">
        <v>2208</v>
      </c>
      <c r="K22" t="s">
        <v>2209</v>
      </c>
    </row>
    <row r="23" spans="1:11" x14ac:dyDescent="0.35">
      <c r="A23" t="s">
        <v>1194</v>
      </c>
      <c r="B23" t="s">
        <v>1195</v>
      </c>
      <c r="C23" t="s">
        <v>1196</v>
      </c>
      <c r="D23" t="s">
        <v>1197</v>
      </c>
      <c r="E23" t="s">
        <v>1198</v>
      </c>
      <c r="G23" t="s">
        <v>988</v>
      </c>
      <c r="H23" t="s">
        <v>302</v>
      </c>
      <c r="I23" t="s">
        <v>303</v>
      </c>
      <c r="J23" t="s">
        <v>2210</v>
      </c>
      <c r="K23" t="s">
        <v>2211</v>
      </c>
    </row>
    <row r="24" spans="1:11" x14ac:dyDescent="0.35">
      <c r="A24" t="s">
        <v>1199</v>
      </c>
      <c r="B24" t="s">
        <v>1200</v>
      </c>
      <c r="C24" t="s">
        <v>1201</v>
      </c>
      <c r="D24" t="s">
        <v>1202</v>
      </c>
      <c r="E24" t="s">
        <v>1203</v>
      </c>
      <c r="G24" t="s">
        <v>989</v>
      </c>
      <c r="H24" t="s">
        <v>304</v>
      </c>
      <c r="I24" t="s">
        <v>305</v>
      </c>
      <c r="J24" t="s">
        <v>2212</v>
      </c>
      <c r="K24" t="s">
        <v>2213</v>
      </c>
    </row>
    <row r="25" spans="1:11" x14ac:dyDescent="0.35">
      <c r="A25" t="s">
        <v>1204</v>
      </c>
      <c r="B25" t="s">
        <v>1205</v>
      </c>
      <c r="C25" t="s">
        <v>1206</v>
      </c>
      <c r="D25" t="s">
        <v>1207</v>
      </c>
      <c r="E25" t="s">
        <v>1208</v>
      </c>
      <c r="G25" t="s">
        <v>990</v>
      </c>
      <c r="H25" t="s">
        <v>306</v>
      </c>
      <c r="I25" t="s">
        <v>307</v>
      </c>
      <c r="J25" t="s">
        <v>2214</v>
      </c>
      <c r="K25" t="s">
        <v>2215</v>
      </c>
    </row>
    <row r="26" spans="1:11" x14ac:dyDescent="0.35">
      <c r="A26" t="s">
        <v>1209</v>
      </c>
      <c r="B26" t="s">
        <v>1210</v>
      </c>
      <c r="C26" t="s">
        <v>1211</v>
      </c>
      <c r="D26" t="s">
        <v>1212</v>
      </c>
      <c r="E26" t="s">
        <v>1213</v>
      </c>
      <c r="G26" t="s">
        <v>991</v>
      </c>
      <c r="H26" t="s">
        <v>308</v>
      </c>
      <c r="I26" t="s">
        <v>309</v>
      </c>
      <c r="J26" t="s">
        <v>2216</v>
      </c>
      <c r="K26" t="s">
        <v>2217</v>
      </c>
    </row>
    <row r="27" spans="1:11" x14ac:dyDescent="0.35">
      <c r="A27" t="s">
        <v>1214</v>
      </c>
      <c r="B27" t="s">
        <v>1215</v>
      </c>
      <c r="C27" t="s">
        <v>1216</v>
      </c>
      <c r="D27" t="s">
        <v>1217</v>
      </c>
      <c r="E27" t="s">
        <v>1218</v>
      </c>
      <c r="G27" t="s">
        <v>992</v>
      </c>
      <c r="H27" t="s">
        <v>310</v>
      </c>
      <c r="I27" t="s">
        <v>311</v>
      </c>
      <c r="J27" t="s">
        <v>2218</v>
      </c>
      <c r="K27" t="s">
        <v>2219</v>
      </c>
    </row>
    <row r="28" spans="1:11" x14ac:dyDescent="0.35">
      <c r="A28" t="s">
        <v>1219</v>
      </c>
      <c r="B28" t="s">
        <v>1220</v>
      </c>
      <c r="C28" t="s">
        <v>1221</v>
      </c>
      <c r="D28" t="s">
        <v>1222</v>
      </c>
      <c r="E28" t="s">
        <v>1223</v>
      </c>
      <c r="G28" t="s">
        <v>993</v>
      </c>
      <c r="H28" t="s">
        <v>312</v>
      </c>
      <c r="I28" t="s">
        <v>313</v>
      </c>
      <c r="J28" t="s">
        <v>2220</v>
      </c>
      <c r="K28" t="s">
        <v>2221</v>
      </c>
    </row>
    <row r="29" spans="1:11" x14ac:dyDescent="0.35">
      <c r="A29" t="s">
        <v>1224</v>
      </c>
      <c r="B29" t="s">
        <v>1225</v>
      </c>
      <c r="C29" t="s">
        <v>1226</v>
      </c>
      <c r="D29" t="s">
        <v>1227</v>
      </c>
      <c r="E29" t="s">
        <v>1228</v>
      </c>
      <c r="G29" t="s">
        <v>994</v>
      </c>
      <c r="H29" t="s">
        <v>314</v>
      </c>
      <c r="I29" t="s">
        <v>315</v>
      </c>
      <c r="J29" t="s">
        <v>2222</v>
      </c>
      <c r="K29" t="s">
        <v>2223</v>
      </c>
    </row>
    <row r="30" spans="1:11" x14ac:dyDescent="0.35">
      <c r="A30" t="s">
        <v>1229</v>
      </c>
      <c r="B30" t="s">
        <v>1230</v>
      </c>
      <c r="C30" t="s">
        <v>1231</v>
      </c>
      <c r="D30" t="s">
        <v>1232</v>
      </c>
      <c r="E30" t="s">
        <v>1233</v>
      </c>
      <c r="G30" t="s">
        <v>995</v>
      </c>
      <c r="H30" t="s">
        <v>316</v>
      </c>
      <c r="I30" t="s">
        <v>317</v>
      </c>
      <c r="J30" t="s">
        <v>2224</v>
      </c>
      <c r="K30" t="s">
        <v>2225</v>
      </c>
    </row>
    <row r="31" spans="1:11" x14ac:dyDescent="0.35">
      <c r="A31" t="s">
        <v>1234</v>
      </c>
      <c r="B31" t="s">
        <v>1235</v>
      </c>
      <c r="C31" t="s">
        <v>1236</v>
      </c>
      <c r="D31" t="s">
        <v>1237</v>
      </c>
      <c r="E31" t="s">
        <v>1238</v>
      </c>
      <c r="G31" t="s">
        <v>996</v>
      </c>
      <c r="H31" t="s">
        <v>318</v>
      </c>
      <c r="I31" t="s">
        <v>319</v>
      </c>
      <c r="J31" t="s">
        <v>2226</v>
      </c>
      <c r="K31" t="s">
        <v>2227</v>
      </c>
    </row>
    <row r="32" spans="1:11" x14ac:dyDescent="0.35">
      <c r="A32" t="s">
        <v>1239</v>
      </c>
      <c r="B32" t="s">
        <v>1240</v>
      </c>
      <c r="C32" t="s">
        <v>1241</v>
      </c>
      <c r="D32" t="s">
        <v>1242</v>
      </c>
      <c r="E32" t="s">
        <v>1243</v>
      </c>
      <c r="G32" t="s">
        <v>997</v>
      </c>
      <c r="H32" t="s">
        <v>320</v>
      </c>
      <c r="I32" t="s">
        <v>321</v>
      </c>
      <c r="J32" t="s">
        <v>2228</v>
      </c>
      <c r="K32" t="s">
        <v>2229</v>
      </c>
    </row>
    <row r="33" spans="1:11" x14ac:dyDescent="0.35">
      <c r="A33" t="s">
        <v>1244</v>
      </c>
      <c r="B33" t="s">
        <v>1245</v>
      </c>
      <c r="C33" t="s">
        <v>1246</v>
      </c>
      <c r="D33" t="s">
        <v>1247</v>
      </c>
      <c r="E33" t="s">
        <v>1248</v>
      </c>
      <c r="G33" t="s">
        <v>998</v>
      </c>
      <c r="H33" t="s">
        <v>322</v>
      </c>
      <c r="I33" t="s">
        <v>323</v>
      </c>
      <c r="J33" t="s">
        <v>2230</v>
      </c>
      <c r="K33" t="s">
        <v>2231</v>
      </c>
    </row>
    <row r="34" spans="1:11" x14ac:dyDescent="0.35">
      <c r="A34" t="s">
        <v>1249</v>
      </c>
      <c r="B34" t="s">
        <v>1250</v>
      </c>
      <c r="C34" t="s">
        <v>1251</v>
      </c>
      <c r="D34" t="s">
        <v>1252</v>
      </c>
      <c r="E34" t="s">
        <v>1253</v>
      </c>
      <c r="G34" t="s">
        <v>999</v>
      </c>
      <c r="H34" t="s">
        <v>324</v>
      </c>
      <c r="I34" t="s">
        <v>325</v>
      </c>
      <c r="J34" t="s">
        <v>2232</v>
      </c>
      <c r="K34" t="s">
        <v>2233</v>
      </c>
    </row>
    <row r="35" spans="1:11" x14ac:dyDescent="0.35">
      <c r="A35" t="s">
        <v>1254</v>
      </c>
      <c r="B35" t="s">
        <v>1255</v>
      </c>
      <c r="C35" t="s">
        <v>1256</v>
      </c>
      <c r="D35" t="s">
        <v>1257</v>
      </c>
      <c r="E35" t="s">
        <v>1258</v>
      </c>
      <c r="G35" t="s">
        <v>1000</v>
      </c>
      <c r="H35" t="s">
        <v>326</v>
      </c>
      <c r="I35" t="s">
        <v>327</v>
      </c>
      <c r="J35" t="s">
        <v>2234</v>
      </c>
      <c r="K35" t="s">
        <v>2235</v>
      </c>
    </row>
    <row r="36" spans="1:11" x14ac:dyDescent="0.35">
      <c r="A36" t="s">
        <v>1259</v>
      </c>
      <c r="B36" t="s">
        <v>1260</v>
      </c>
      <c r="C36" t="s">
        <v>1261</v>
      </c>
      <c r="D36" t="s">
        <v>1262</v>
      </c>
      <c r="E36" t="s">
        <v>1263</v>
      </c>
      <c r="G36" t="s">
        <v>1001</v>
      </c>
      <c r="H36" t="s">
        <v>328</v>
      </c>
      <c r="I36" t="s">
        <v>329</v>
      </c>
      <c r="J36" t="s">
        <v>2236</v>
      </c>
      <c r="K36" t="s">
        <v>2237</v>
      </c>
    </row>
    <row r="37" spans="1:11" x14ac:dyDescent="0.35">
      <c r="A37" t="s">
        <v>1264</v>
      </c>
      <c r="B37" t="s">
        <v>1265</v>
      </c>
      <c r="C37" t="s">
        <v>1266</v>
      </c>
      <c r="D37" t="s">
        <v>1267</v>
      </c>
      <c r="E37" t="s">
        <v>1268</v>
      </c>
      <c r="G37" t="s">
        <v>1002</v>
      </c>
      <c r="H37" t="s">
        <v>330</v>
      </c>
      <c r="I37" t="s">
        <v>331</v>
      </c>
      <c r="J37" t="s">
        <v>2238</v>
      </c>
      <c r="K37" t="s">
        <v>2239</v>
      </c>
    </row>
    <row r="38" spans="1:11" x14ac:dyDescent="0.35">
      <c r="A38" t="s">
        <v>1269</v>
      </c>
      <c r="B38" t="s">
        <v>1270</v>
      </c>
      <c r="C38" t="s">
        <v>1271</v>
      </c>
      <c r="D38" t="s">
        <v>1272</v>
      </c>
      <c r="E38" t="s">
        <v>1273</v>
      </c>
      <c r="G38" t="s">
        <v>1003</v>
      </c>
      <c r="H38" t="s">
        <v>332</v>
      </c>
      <c r="I38" t="s">
        <v>333</v>
      </c>
      <c r="J38" t="s">
        <v>2240</v>
      </c>
      <c r="K38" t="s">
        <v>2241</v>
      </c>
    </row>
    <row r="39" spans="1:11" x14ac:dyDescent="0.35">
      <c r="A39" t="s">
        <v>1274</v>
      </c>
      <c r="B39" t="s">
        <v>1275</v>
      </c>
      <c r="C39" t="s">
        <v>1276</v>
      </c>
      <c r="D39" t="s">
        <v>1277</v>
      </c>
      <c r="E39" t="s">
        <v>1278</v>
      </c>
      <c r="G39" t="s">
        <v>1004</v>
      </c>
      <c r="H39" t="s">
        <v>334</v>
      </c>
      <c r="I39" t="s">
        <v>335</v>
      </c>
      <c r="J39" t="s">
        <v>2242</v>
      </c>
      <c r="K39" t="s">
        <v>2243</v>
      </c>
    </row>
    <row r="40" spans="1:11" x14ac:dyDescent="0.35">
      <c r="A40" t="s">
        <v>1279</v>
      </c>
      <c r="B40" t="s">
        <v>1280</v>
      </c>
      <c r="C40" t="s">
        <v>1281</v>
      </c>
      <c r="D40" t="s">
        <v>1282</v>
      </c>
      <c r="E40" t="s">
        <v>1283</v>
      </c>
      <c r="G40" t="s">
        <v>1005</v>
      </c>
      <c r="H40" t="s">
        <v>336</v>
      </c>
      <c r="I40" t="s">
        <v>337</v>
      </c>
      <c r="J40" t="s">
        <v>2244</v>
      </c>
      <c r="K40" t="s">
        <v>2245</v>
      </c>
    </row>
    <row r="41" spans="1:11" x14ac:dyDescent="0.35">
      <c r="A41" t="s">
        <v>1284</v>
      </c>
      <c r="B41" t="s">
        <v>1285</v>
      </c>
      <c r="C41" t="s">
        <v>1286</v>
      </c>
      <c r="D41" t="s">
        <v>1287</v>
      </c>
      <c r="E41" t="s">
        <v>1288</v>
      </c>
      <c r="G41" t="s">
        <v>1006</v>
      </c>
      <c r="H41" t="s">
        <v>338</v>
      </c>
      <c r="I41" t="s">
        <v>339</v>
      </c>
      <c r="J41" t="s">
        <v>2246</v>
      </c>
      <c r="K41" t="s">
        <v>2247</v>
      </c>
    </row>
    <row r="42" spans="1:11" x14ac:dyDescent="0.35">
      <c r="A42" t="s">
        <v>1289</v>
      </c>
      <c r="B42" t="s">
        <v>1290</v>
      </c>
      <c r="C42" t="s">
        <v>1291</v>
      </c>
      <c r="D42" t="s">
        <v>1292</v>
      </c>
      <c r="E42" t="s">
        <v>1293</v>
      </c>
      <c r="G42" t="s">
        <v>1007</v>
      </c>
      <c r="H42" t="s">
        <v>340</v>
      </c>
      <c r="I42" t="s">
        <v>341</v>
      </c>
      <c r="J42" t="s">
        <v>2248</v>
      </c>
      <c r="K42" t="s">
        <v>2249</v>
      </c>
    </row>
    <row r="43" spans="1:11" x14ac:dyDescent="0.35">
      <c r="A43" t="s">
        <v>1294</v>
      </c>
      <c r="B43" t="s">
        <v>1295</v>
      </c>
      <c r="C43" t="s">
        <v>1296</v>
      </c>
      <c r="D43" t="s">
        <v>1297</v>
      </c>
      <c r="E43" t="s">
        <v>1298</v>
      </c>
      <c r="G43" t="s">
        <v>1008</v>
      </c>
      <c r="H43" t="s">
        <v>342</v>
      </c>
      <c r="I43" t="s">
        <v>343</v>
      </c>
      <c r="J43" t="s">
        <v>2250</v>
      </c>
      <c r="K43" t="s">
        <v>2251</v>
      </c>
    </row>
    <row r="44" spans="1:11" x14ac:dyDescent="0.35">
      <c r="A44" t="s">
        <v>1299</v>
      </c>
      <c r="B44" t="s">
        <v>1300</v>
      </c>
      <c r="C44" t="s">
        <v>1301</v>
      </c>
      <c r="D44" t="s">
        <v>1302</v>
      </c>
      <c r="E44" t="s">
        <v>1303</v>
      </c>
      <c r="G44" t="s">
        <v>1009</v>
      </c>
      <c r="H44" t="s">
        <v>344</v>
      </c>
      <c r="I44" t="s">
        <v>345</v>
      </c>
      <c r="J44" t="s">
        <v>2252</v>
      </c>
      <c r="K44" t="s">
        <v>2253</v>
      </c>
    </row>
    <row r="45" spans="1:11" x14ac:dyDescent="0.35">
      <c r="A45" t="s">
        <v>1304</v>
      </c>
      <c r="B45" t="s">
        <v>1305</v>
      </c>
      <c r="C45" t="s">
        <v>1306</v>
      </c>
      <c r="D45" t="s">
        <v>1307</v>
      </c>
      <c r="E45" t="s">
        <v>1308</v>
      </c>
      <c r="G45" t="s">
        <v>1010</v>
      </c>
      <c r="H45" t="s">
        <v>346</v>
      </c>
      <c r="I45" t="s">
        <v>347</v>
      </c>
      <c r="J45" t="s">
        <v>2254</v>
      </c>
      <c r="K45" t="s">
        <v>2255</v>
      </c>
    </row>
    <row r="46" spans="1:11" x14ac:dyDescent="0.35">
      <c r="A46" t="s">
        <v>1309</v>
      </c>
      <c r="B46" t="s">
        <v>1310</v>
      </c>
      <c r="C46" t="s">
        <v>1311</v>
      </c>
      <c r="D46" t="s">
        <v>1312</v>
      </c>
      <c r="E46" t="s">
        <v>1313</v>
      </c>
      <c r="G46" t="s">
        <v>1011</v>
      </c>
      <c r="H46" t="s">
        <v>348</v>
      </c>
      <c r="I46" t="s">
        <v>349</v>
      </c>
      <c r="J46" t="s">
        <v>2256</v>
      </c>
      <c r="K46" t="s">
        <v>2257</v>
      </c>
    </row>
    <row r="47" spans="1:11" x14ac:dyDescent="0.35">
      <c r="A47" t="s">
        <v>1314</v>
      </c>
      <c r="B47" t="s">
        <v>1315</v>
      </c>
      <c r="C47" t="s">
        <v>1316</v>
      </c>
      <c r="D47" t="s">
        <v>1317</v>
      </c>
      <c r="E47" t="s">
        <v>1318</v>
      </c>
      <c r="G47" t="s">
        <v>1012</v>
      </c>
      <c r="H47" t="s">
        <v>350</v>
      </c>
      <c r="I47" t="s">
        <v>351</v>
      </c>
      <c r="J47" t="s">
        <v>2258</v>
      </c>
      <c r="K47" t="s">
        <v>2259</v>
      </c>
    </row>
    <row r="48" spans="1:11" x14ac:dyDescent="0.35">
      <c r="A48" t="s">
        <v>1319</v>
      </c>
      <c r="B48" t="s">
        <v>1320</v>
      </c>
      <c r="C48" t="s">
        <v>1321</v>
      </c>
      <c r="D48" t="s">
        <v>1322</v>
      </c>
      <c r="E48" t="s">
        <v>1323</v>
      </c>
      <c r="G48" t="s">
        <v>1013</v>
      </c>
      <c r="H48" t="s">
        <v>352</v>
      </c>
      <c r="I48" t="s">
        <v>353</v>
      </c>
      <c r="J48" t="s">
        <v>2260</v>
      </c>
      <c r="K48" t="s">
        <v>2261</v>
      </c>
    </row>
    <row r="49" spans="1:11" x14ac:dyDescent="0.35">
      <c r="A49" t="s">
        <v>1324</v>
      </c>
      <c r="B49" t="s">
        <v>1325</v>
      </c>
      <c r="C49" t="s">
        <v>1326</v>
      </c>
      <c r="D49" t="s">
        <v>1327</v>
      </c>
      <c r="E49" t="s">
        <v>1328</v>
      </c>
      <c r="G49" t="s">
        <v>1014</v>
      </c>
      <c r="H49" t="s">
        <v>354</v>
      </c>
      <c r="I49" t="s">
        <v>355</v>
      </c>
      <c r="J49" t="s">
        <v>2262</v>
      </c>
      <c r="K49" t="s">
        <v>2263</v>
      </c>
    </row>
    <row r="50" spans="1:11" x14ac:dyDescent="0.35">
      <c r="A50" t="s">
        <v>1329</v>
      </c>
      <c r="B50" t="s">
        <v>1330</v>
      </c>
      <c r="C50" t="s">
        <v>1331</v>
      </c>
      <c r="D50" t="s">
        <v>1332</v>
      </c>
      <c r="E50" t="s">
        <v>1333</v>
      </c>
      <c r="G50" t="s">
        <v>1015</v>
      </c>
      <c r="H50" t="s">
        <v>356</v>
      </c>
      <c r="I50" t="s">
        <v>357</v>
      </c>
      <c r="J50" t="s">
        <v>2264</v>
      </c>
      <c r="K50" t="s">
        <v>2265</v>
      </c>
    </row>
    <row r="51" spans="1:11" x14ac:dyDescent="0.35">
      <c r="A51" t="s">
        <v>1334</v>
      </c>
      <c r="B51" t="s">
        <v>1335</v>
      </c>
      <c r="C51" t="s">
        <v>1336</v>
      </c>
      <c r="D51" t="s">
        <v>1337</v>
      </c>
      <c r="E51" t="s">
        <v>1338</v>
      </c>
      <c r="G51" t="s">
        <v>1016</v>
      </c>
      <c r="H51" t="s">
        <v>358</v>
      </c>
      <c r="I51" t="s">
        <v>359</v>
      </c>
      <c r="J51" t="s">
        <v>2266</v>
      </c>
      <c r="K51" t="s">
        <v>2267</v>
      </c>
    </row>
    <row r="52" spans="1:11" x14ac:dyDescent="0.35">
      <c r="A52" t="s">
        <v>1339</v>
      </c>
      <c r="B52" t="s">
        <v>1340</v>
      </c>
      <c r="C52" t="s">
        <v>1341</v>
      </c>
      <c r="D52" t="s">
        <v>1342</v>
      </c>
      <c r="E52" t="s">
        <v>1343</v>
      </c>
      <c r="G52" t="s">
        <v>1017</v>
      </c>
      <c r="H52" t="s">
        <v>360</v>
      </c>
      <c r="I52" t="s">
        <v>361</v>
      </c>
      <c r="J52" t="s">
        <v>2268</v>
      </c>
      <c r="K52" t="s">
        <v>2269</v>
      </c>
    </row>
    <row r="53" spans="1:11" x14ac:dyDescent="0.35">
      <c r="A53" t="s">
        <v>1344</v>
      </c>
      <c r="B53" t="s">
        <v>1345</v>
      </c>
      <c r="C53" t="s">
        <v>1346</v>
      </c>
      <c r="D53" t="s">
        <v>1347</v>
      </c>
      <c r="E53" t="s">
        <v>1348</v>
      </c>
      <c r="G53" t="s">
        <v>1018</v>
      </c>
      <c r="H53" t="s">
        <v>362</v>
      </c>
      <c r="I53" t="s">
        <v>363</v>
      </c>
      <c r="J53" t="s">
        <v>2270</v>
      </c>
      <c r="K53" t="s">
        <v>2271</v>
      </c>
    </row>
    <row r="54" spans="1:11" x14ac:dyDescent="0.35">
      <c r="A54" t="s">
        <v>1349</v>
      </c>
      <c r="B54" t="s">
        <v>1350</v>
      </c>
      <c r="C54" t="s">
        <v>1351</v>
      </c>
      <c r="D54" t="s">
        <v>1352</v>
      </c>
      <c r="E54" t="s">
        <v>1353</v>
      </c>
      <c r="G54" t="s">
        <v>1019</v>
      </c>
      <c r="H54" t="s">
        <v>364</v>
      </c>
      <c r="I54" t="s">
        <v>365</v>
      </c>
      <c r="J54" t="s">
        <v>2272</v>
      </c>
      <c r="K54" t="s">
        <v>2273</v>
      </c>
    </row>
    <row r="55" spans="1:11" x14ac:dyDescent="0.35">
      <c r="A55" t="s">
        <v>1354</v>
      </c>
      <c r="B55" t="s">
        <v>1355</v>
      </c>
      <c r="C55" t="s">
        <v>1356</v>
      </c>
      <c r="D55" t="s">
        <v>1357</v>
      </c>
      <c r="E55" t="s">
        <v>1358</v>
      </c>
      <c r="G55" t="s">
        <v>1020</v>
      </c>
      <c r="H55" t="s">
        <v>366</v>
      </c>
      <c r="I55" t="s">
        <v>367</v>
      </c>
      <c r="J55" t="s">
        <v>2274</v>
      </c>
      <c r="K55" t="s">
        <v>2275</v>
      </c>
    </row>
    <row r="56" spans="1:11" x14ac:dyDescent="0.35">
      <c r="A56" t="s">
        <v>1359</v>
      </c>
      <c r="B56" t="s">
        <v>1360</v>
      </c>
      <c r="C56" t="s">
        <v>1361</v>
      </c>
      <c r="D56" t="s">
        <v>1362</v>
      </c>
      <c r="E56" t="s">
        <v>1363</v>
      </c>
      <c r="G56" t="s">
        <v>1021</v>
      </c>
      <c r="H56" t="s">
        <v>368</v>
      </c>
      <c r="I56" t="s">
        <v>369</v>
      </c>
      <c r="J56" t="s">
        <v>2276</v>
      </c>
      <c r="K56" t="s">
        <v>2277</v>
      </c>
    </row>
    <row r="57" spans="1:11" x14ac:dyDescent="0.35">
      <c r="A57" t="s">
        <v>1364</v>
      </c>
      <c r="B57" t="s">
        <v>1365</v>
      </c>
      <c r="C57" t="s">
        <v>1366</v>
      </c>
      <c r="D57" t="s">
        <v>1367</v>
      </c>
      <c r="E57" t="s">
        <v>1368</v>
      </c>
      <c r="G57" t="s">
        <v>1022</v>
      </c>
      <c r="H57" t="s">
        <v>370</v>
      </c>
      <c r="I57" t="s">
        <v>371</v>
      </c>
      <c r="J57" t="s">
        <v>2278</v>
      </c>
      <c r="K57" t="s">
        <v>2279</v>
      </c>
    </row>
    <row r="58" spans="1:11" x14ac:dyDescent="0.35">
      <c r="A58" t="s">
        <v>1369</v>
      </c>
      <c r="B58" t="s">
        <v>1370</v>
      </c>
      <c r="C58" t="s">
        <v>1371</v>
      </c>
      <c r="D58" t="s">
        <v>1372</v>
      </c>
      <c r="E58" t="s">
        <v>1373</v>
      </c>
      <c r="G58" t="s">
        <v>1023</v>
      </c>
      <c r="H58" t="s">
        <v>372</v>
      </c>
      <c r="I58" t="s">
        <v>373</v>
      </c>
      <c r="J58" t="s">
        <v>2280</v>
      </c>
      <c r="K58" t="s">
        <v>2281</v>
      </c>
    </row>
    <row r="59" spans="1:11" x14ac:dyDescent="0.35">
      <c r="A59" t="s">
        <v>1374</v>
      </c>
      <c r="B59" t="s">
        <v>1375</v>
      </c>
      <c r="C59" t="s">
        <v>1376</v>
      </c>
      <c r="D59" t="s">
        <v>1377</v>
      </c>
      <c r="E59" t="s">
        <v>1378</v>
      </c>
      <c r="G59" t="s">
        <v>1024</v>
      </c>
      <c r="H59" t="s">
        <v>374</v>
      </c>
      <c r="I59" t="s">
        <v>375</v>
      </c>
      <c r="J59" t="s">
        <v>2282</v>
      </c>
      <c r="K59" t="s">
        <v>2283</v>
      </c>
    </row>
    <row r="60" spans="1:11" x14ac:dyDescent="0.35">
      <c r="A60" t="s">
        <v>1379</v>
      </c>
      <c r="B60" t="s">
        <v>1380</v>
      </c>
      <c r="C60" t="s">
        <v>1381</v>
      </c>
      <c r="D60" t="s">
        <v>1382</v>
      </c>
      <c r="E60" t="s">
        <v>1383</v>
      </c>
      <c r="G60" t="s">
        <v>1025</v>
      </c>
      <c r="H60" t="s">
        <v>376</v>
      </c>
      <c r="I60" t="s">
        <v>377</v>
      </c>
      <c r="J60" t="s">
        <v>2284</v>
      </c>
      <c r="K60" t="s">
        <v>2285</v>
      </c>
    </row>
    <row r="61" spans="1:11" x14ac:dyDescent="0.35">
      <c r="A61" t="s">
        <v>1384</v>
      </c>
      <c r="B61" t="s">
        <v>1385</v>
      </c>
      <c r="C61" t="s">
        <v>1386</v>
      </c>
      <c r="D61" t="s">
        <v>1387</v>
      </c>
      <c r="E61" t="s">
        <v>1388</v>
      </c>
      <c r="G61" t="s">
        <v>1026</v>
      </c>
      <c r="H61" t="s">
        <v>378</v>
      </c>
      <c r="I61" t="s">
        <v>379</v>
      </c>
      <c r="J61" t="s">
        <v>2286</v>
      </c>
      <c r="K61" t="s">
        <v>2287</v>
      </c>
    </row>
    <row r="62" spans="1:11" x14ac:dyDescent="0.35">
      <c r="A62" t="s">
        <v>1389</v>
      </c>
      <c r="B62" t="s">
        <v>1390</v>
      </c>
      <c r="C62" t="s">
        <v>1391</v>
      </c>
      <c r="D62" t="s">
        <v>1392</v>
      </c>
      <c r="E62" t="s">
        <v>1393</v>
      </c>
      <c r="G62" t="s">
        <v>1027</v>
      </c>
      <c r="H62" t="s">
        <v>380</v>
      </c>
      <c r="I62" t="s">
        <v>381</v>
      </c>
      <c r="J62" t="s">
        <v>2288</v>
      </c>
      <c r="K62" t="s">
        <v>2289</v>
      </c>
    </row>
    <row r="63" spans="1:11" x14ac:dyDescent="0.35">
      <c r="A63" t="s">
        <v>1394</v>
      </c>
      <c r="B63" t="s">
        <v>1395</v>
      </c>
      <c r="C63" t="s">
        <v>1396</v>
      </c>
      <c r="D63" t="s">
        <v>1397</v>
      </c>
      <c r="E63" t="s">
        <v>1398</v>
      </c>
      <c r="G63" t="s">
        <v>1028</v>
      </c>
      <c r="H63" t="s">
        <v>382</v>
      </c>
      <c r="I63" t="s">
        <v>383</v>
      </c>
      <c r="J63" t="s">
        <v>2290</v>
      </c>
      <c r="K63" t="s">
        <v>2291</v>
      </c>
    </row>
    <row r="64" spans="1:11" x14ac:dyDescent="0.35">
      <c r="A64" t="s">
        <v>1399</v>
      </c>
      <c r="B64" t="s">
        <v>1400</v>
      </c>
      <c r="C64" t="s">
        <v>1401</v>
      </c>
      <c r="D64" t="s">
        <v>1402</v>
      </c>
      <c r="E64" t="s">
        <v>1403</v>
      </c>
      <c r="G64" t="s">
        <v>1029</v>
      </c>
      <c r="H64" t="s">
        <v>384</v>
      </c>
      <c r="I64" t="s">
        <v>385</v>
      </c>
      <c r="J64" t="s">
        <v>2292</v>
      </c>
      <c r="K64" t="s">
        <v>2293</v>
      </c>
    </row>
    <row r="65" spans="1:11" x14ac:dyDescent="0.35">
      <c r="A65" t="s">
        <v>1404</v>
      </c>
      <c r="B65" t="s">
        <v>1405</v>
      </c>
      <c r="C65" t="s">
        <v>1406</v>
      </c>
      <c r="D65" t="s">
        <v>1407</v>
      </c>
      <c r="E65" t="s">
        <v>1408</v>
      </c>
      <c r="G65" t="s">
        <v>1030</v>
      </c>
      <c r="H65" t="s">
        <v>386</v>
      </c>
      <c r="I65" t="s">
        <v>387</v>
      </c>
      <c r="J65" t="s">
        <v>2294</v>
      </c>
      <c r="K65" t="s">
        <v>2295</v>
      </c>
    </row>
    <row r="66" spans="1:11" x14ac:dyDescent="0.35">
      <c r="A66" t="s">
        <v>1409</v>
      </c>
      <c r="B66" t="s">
        <v>1410</v>
      </c>
      <c r="C66" t="s">
        <v>1411</v>
      </c>
      <c r="D66" t="s">
        <v>1412</v>
      </c>
      <c r="E66" t="s">
        <v>1413</v>
      </c>
      <c r="G66" t="s">
        <v>1031</v>
      </c>
      <c r="H66" t="s">
        <v>388</v>
      </c>
      <c r="I66" t="s">
        <v>389</v>
      </c>
      <c r="J66" t="s">
        <v>2296</v>
      </c>
      <c r="K66" t="s">
        <v>2297</v>
      </c>
    </row>
    <row r="67" spans="1:11" x14ac:dyDescent="0.35">
      <c r="A67" t="s">
        <v>1414</v>
      </c>
      <c r="B67" t="s">
        <v>1415</v>
      </c>
      <c r="C67" t="s">
        <v>1416</v>
      </c>
      <c r="D67" t="s">
        <v>1417</v>
      </c>
      <c r="E67" t="s">
        <v>1418</v>
      </c>
      <c r="G67" t="s">
        <v>1032</v>
      </c>
      <c r="H67" t="s">
        <v>390</v>
      </c>
      <c r="I67" t="s">
        <v>391</v>
      </c>
      <c r="J67" t="s">
        <v>2298</v>
      </c>
      <c r="K67" t="s">
        <v>2299</v>
      </c>
    </row>
    <row r="68" spans="1:11" x14ac:dyDescent="0.35">
      <c r="A68" t="s">
        <v>1419</v>
      </c>
      <c r="B68" t="s">
        <v>1420</v>
      </c>
      <c r="C68" t="s">
        <v>1421</v>
      </c>
      <c r="D68" t="s">
        <v>1422</v>
      </c>
      <c r="E68" t="s">
        <v>1423</v>
      </c>
      <c r="G68" t="s">
        <v>1033</v>
      </c>
      <c r="H68" t="s">
        <v>392</v>
      </c>
      <c r="I68" t="s">
        <v>393</v>
      </c>
      <c r="J68" t="s">
        <v>2300</v>
      </c>
      <c r="K68" t="s">
        <v>2301</v>
      </c>
    </row>
    <row r="69" spans="1:11" x14ac:dyDescent="0.35">
      <c r="A69" t="s">
        <v>1424</v>
      </c>
      <c r="B69" t="s">
        <v>1425</v>
      </c>
      <c r="C69" t="s">
        <v>1426</v>
      </c>
      <c r="D69" t="s">
        <v>1427</v>
      </c>
      <c r="E69" t="s">
        <v>1428</v>
      </c>
      <c r="G69" t="s">
        <v>1034</v>
      </c>
      <c r="H69" t="s">
        <v>394</v>
      </c>
      <c r="I69" t="s">
        <v>395</v>
      </c>
      <c r="J69" t="s">
        <v>2302</v>
      </c>
      <c r="K69" t="s">
        <v>2303</v>
      </c>
    </row>
    <row r="70" spans="1:11" x14ac:dyDescent="0.35">
      <c r="A70" t="s">
        <v>1429</v>
      </c>
      <c r="B70" t="s">
        <v>1430</v>
      </c>
      <c r="C70" t="s">
        <v>1431</v>
      </c>
      <c r="D70" t="s">
        <v>1432</v>
      </c>
      <c r="E70" t="s">
        <v>1433</v>
      </c>
      <c r="G70" t="s">
        <v>1035</v>
      </c>
      <c r="H70" t="s">
        <v>396</v>
      </c>
      <c r="I70" t="s">
        <v>397</v>
      </c>
      <c r="J70" t="s">
        <v>2304</v>
      </c>
      <c r="K70" t="s">
        <v>2305</v>
      </c>
    </row>
    <row r="71" spans="1:11" x14ac:dyDescent="0.35">
      <c r="A71" t="s">
        <v>1434</v>
      </c>
      <c r="B71" t="s">
        <v>1435</v>
      </c>
      <c r="C71" t="s">
        <v>1436</v>
      </c>
      <c r="D71" t="s">
        <v>1437</v>
      </c>
      <c r="E71" t="s">
        <v>1438</v>
      </c>
      <c r="G71" t="s">
        <v>1036</v>
      </c>
      <c r="H71" t="s">
        <v>398</v>
      </c>
      <c r="I71" t="s">
        <v>399</v>
      </c>
      <c r="J71" t="s">
        <v>2306</v>
      </c>
      <c r="K71" t="s">
        <v>2307</v>
      </c>
    </row>
    <row r="72" spans="1:11" x14ac:dyDescent="0.35">
      <c r="A72" t="s">
        <v>1439</v>
      </c>
      <c r="B72" t="s">
        <v>1440</v>
      </c>
      <c r="C72" t="s">
        <v>1441</v>
      </c>
      <c r="D72" t="s">
        <v>1442</v>
      </c>
      <c r="E72" t="s">
        <v>1443</v>
      </c>
      <c r="G72" t="s">
        <v>1037</v>
      </c>
      <c r="H72" t="s">
        <v>400</v>
      </c>
      <c r="I72" t="s">
        <v>401</v>
      </c>
      <c r="J72" t="s">
        <v>2308</v>
      </c>
      <c r="K72" t="s">
        <v>2309</v>
      </c>
    </row>
    <row r="73" spans="1:11" x14ac:dyDescent="0.35">
      <c r="A73" t="s">
        <v>1444</v>
      </c>
      <c r="B73" t="s">
        <v>1445</v>
      </c>
      <c r="C73" t="s">
        <v>1446</v>
      </c>
      <c r="D73" t="s">
        <v>1447</v>
      </c>
      <c r="E73" t="s">
        <v>1448</v>
      </c>
      <c r="G73" t="s">
        <v>1038</v>
      </c>
      <c r="H73" t="s">
        <v>402</v>
      </c>
      <c r="I73" t="s">
        <v>403</v>
      </c>
      <c r="J73" t="s">
        <v>2310</v>
      </c>
      <c r="K73" t="s">
        <v>2311</v>
      </c>
    </row>
    <row r="74" spans="1:11" x14ac:dyDescent="0.35">
      <c r="A74" t="s">
        <v>1449</v>
      </c>
      <c r="B74" t="s">
        <v>1450</v>
      </c>
      <c r="C74" t="s">
        <v>1451</v>
      </c>
      <c r="D74" t="s">
        <v>1452</v>
      </c>
      <c r="E74" t="s">
        <v>1453</v>
      </c>
      <c r="G74" t="s">
        <v>1039</v>
      </c>
      <c r="H74" t="s">
        <v>404</v>
      </c>
      <c r="I74" t="s">
        <v>405</v>
      </c>
      <c r="J74" t="s">
        <v>2312</v>
      </c>
      <c r="K74" t="s">
        <v>2313</v>
      </c>
    </row>
    <row r="75" spans="1:11" x14ac:dyDescent="0.35">
      <c r="A75" t="s">
        <v>1454</v>
      </c>
      <c r="B75" t="s">
        <v>1455</v>
      </c>
      <c r="C75" t="s">
        <v>1456</v>
      </c>
      <c r="D75" t="s">
        <v>1457</v>
      </c>
      <c r="E75" t="s">
        <v>1458</v>
      </c>
      <c r="G75" t="s">
        <v>1040</v>
      </c>
      <c r="H75" t="s">
        <v>406</v>
      </c>
      <c r="I75" t="s">
        <v>407</v>
      </c>
      <c r="J75" t="s">
        <v>2314</v>
      </c>
      <c r="K75" t="s">
        <v>2315</v>
      </c>
    </row>
    <row r="76" spans="1:11" x14ac:dyDescent="0.35">
      <c r="A76" t="s">
        <v>1459</v>
      </c>
      <c r="B76" t="s">
        <v>1460</v>
      </c>
      <c r="C76" t="s">
        <v>1461</v>
      </c>
      <c r="D76" t="s">
        <v>1462</v>
      </c>
      <c r="E76" t="s">
        <v>1463</v>
      </c>
      <c r="G76" t="s">
        <v>1041</v>
      </c>
      <c r="H76" t="s">
        <v>408</v>
      </c>
      <c r="I76" t="s">
        <v>409</v>
      </c>
      <c r="J76" t="s">
        <v>2316</v>
      </c>
      <c r="K76" t="s">
        <v>2317</v>
      </c>
    </row>
    <row r="77" spans="1:11" x14ac:dyDescent="0.35">
      <c r="A77" t="s">
        <v>1464</v>
      </c>
      <c r="B77" t="s">
        <v>1465</v>
      </c>
      <c r="C77" t="s">
        <v>1466</v>
      </c>
      <c r="D77" t="s">
        <v>1467</v>
      </c>
      <c r="E77" t="s">
        <v>1468</v>
      </c>
      <c r="G77" t="s">
        <v>1042</v>
      </c>
      <c r="H77" t="s">
        <v>410</v>
      </c>
      <c r="I77" t="s">
        <v>411</v>
      </c>
      <c r="J77" t="s">
        <v>2318</v>
      </c>
      <c r="K77" t="s">
        <v>2319</v>
      </c>
    </row>
    <row r="78" spans="1:11" x14ac:dyDescent="0.35">
      <c r="A78" t="s">
        <v>1469</v>
      </c>
      <c r="B78" t="s">
        <v>1470</v>
      </c>
      <c r="C78" t="s">
        <v>1471</v>
      </c>
      <c r="D78" t="s">
        <v>1472</v>
      </c>
      <c r="E78" t="s">
        <v>1473</v>
      </c>
      <c r="G78" t="s">
        <v>1043</v>
      </c>
      <c r="H78" t="s">
        <v>412</v>
      </c>
      <c r="I78" t="s">
        <v>413</v>
      </c>
      <c r="J78" t="s">
        <v>2320</v>
      </c>
      <c r="K78" t="s">
        <v>2321</v>
      </c>
    </row>
    <row r="79" spans="1:11" x14ac:dyDescent="0.35">
      <c r="A79" t="s">
        <v>1474</v>
      </c>
      <c r="B79" t="s">
        <v>1475</v>
      </c>
      <c r="C79" t="s">
        <v>1476</v>
      </c>
      <c r="D79" t="s">
        <v>1477</v>
      </c>
      <c r="E79" t="s">
        <v>1478</v>
      </c>
      <c r="G79" t="s">
        <v>1044</v>
      </c>
      <c r="H79" t="s">
        <v>414</v>
      </c>
      <c r="I79" t="s">
        <v>415</v>
      </c>
      <c r="J79" t="s">
        <v>2322</v>
      </c>
      <c r="K79" t="s">
        <v>2323</v>
      </c>
    </row>
    <row r="80" spans="1:11" x14ac:dyDescent="0.35">
      <c r="A80" t="s">
        <v>1479</v>
      </c>
      <c r="B80" t="s">
        <v>1480</v>
      </c>
      <c r="C80" t="s">
        <v>1481</v>
      </c>
      <c r="D80" t="s">
        <v>1482</v>
      </c>
      <c r="E80" t="s">
        <v>1483</v>
      </c>
      <c r="G80" t="s">
        <v>1045</v>
      </c>
      <c r="H80" t="s">
        <v>416</v>
      </c>
      <c r="I80" t="s">
        <v>417</v>
      </c>
      <c r="J80" t="s">
        <v>2324</v>
      </c>
      <c r="K80" t="s">
        <v>2325</v>
      </c>
    </row>
    <row r="81" spans="1:11" x14ac:dyDescent="0.35">
      <c r="A81" t="s">
        <v>1484</v>
      </c>
      <c r="B81" t="s">
        <v>1485</v>
      </c>
      <c r="C81" t="s">
        <v>1486</v>
      </c>
      <c r="D81" t="s">
        <v>1487</v>
      </c>
      <c r="E81" t="s">
        <v>1488</v>
      </c>
      <c r="G81" t="s">
        <v>1046</v>
      </c>
      <c r="H81" t="s">
        <v>418</v>
      </c>
      <c r="I81" t="s">
        <v>419</v>
      </c>
      <c r="J81" t="s">
        <v>2326</v>
      </c>
      <c r="K81" t="s">
        <v>2327</v>
      </c>
    </row>
    <row r="82" spans="1:11" x14ac:dyDescent="0.35">
      <c r="A82" t="s">
        <v>1489</v>
      </c>
      <c r="B82" t="s">
        <v>1490</v>
      </c>
      <c r="C82" t="s">
        <v>1491</v>
      </c>
      <c r="D82" t="s">
        <v>1492</v>
      </c>
      <c r="E82" t="s">
        <v>1493</v>
      </c>
      <c r="G82" t="s">
        <v>1047</v>
      </c>
      <c r="H82" t="s">
        <v>420</v>
      </c>
      <c r="I82" t="s">
        <v>421</v>
      </c>
      <c r="J82" t="s">
        <v>2328</v>
      </c>
      <c r="K82" t="s">
        <v>2329</v>
      </c>
    </row>
    <row r="83" spans="1:11" x14ac:dyDescent="0.35">
      <c r="A83" t="s">
        <v>1494</v>
      </c>
      <c r="B83" t="s">
        <v>1495</v>
      </c>
      <c r="C83" t="s">
        <v>1496</v>
      </c>
      <c r="D83" t="s">
        <v>1497</v>
      </c>
      <c r="E83" t="s">
        <v>1498</v>
      </c>
      <c r="G83" t="s">
        <v>1048</v>
      </c>
      <c r="H83" t="s">
        <v>422</v>
      </c>
      <c r="I83" t="s">
        <v>423</v>
      </c>
      <c r="J83" t="s">
        <v>2330</v>
      </c>
      <c r="K83" t="s">
        <v>2331</v>
      </c>
    </row>
    <row r="84" spans="1:11" x14ac:dyDescent="0.35">
      <c r="A84" t="s">
        <v>1499</v>
      </c>
      <c r="B84" t="s">
        <v>1500</v>
      </c>
      <c r="C84" t="s">
        <v>1501</v>
      </c>
      <c r="D84" t="s">
        <v>1502</v>
      </c>
      <c r="E84" t="s">
        <v>1503</v>
      </c>
      <c r="G84" t="s">
        <v>1049</v>
      </c>
      <c r="H84" t="s">
        <v>424</v>
      </c>
      <c r="I84" t="s">
        <v>425</v>
      </c>
      <c r="J84" t="s">
        <v>2332</v>
      </c>
      <c r="K84" t="s">
        <v>2333</v>
      </c>
    </row>
    <row r="85" spans="1:11" x14ac:dyDescent="0.35">
      <c r="A85" t="s">
        <v>1504</v>
      </c>
      <c r="B85" t="s">
        <v>1505</v>
      </c>
      <c r="C85" t="s">
        <v>1506</v>
      </c>
      <c r="D85" t="s">
        <v>1507</v>
      </c>
      <c r="E85" t="s">
        <v>1508</v>
      </c>
      <c r="G85" t="s">
        <v>1050</v>
      </c>
      <c r="H85" t="s">
        <v>426</v>
      </c>
      <c r="I85" t="s">
        <v>427</v>
      </c>
      <c r="J85" t="s">
        <v>2334</v>
      </c>
      <c r="K85" t="s">
        <v>2335</v>
      </c>
    </row>
    <row r="86" spans="1:11" x14ac:dyDescent="0.35">
      <c r="A86" t="s">
        <v>1509</v>
      </c>
      <c r="B86" t="s">
        <v>1510</v>
      </c>
      <c r="C86" t="s">
        <v>1511</v>
      </c>
      <c r="D86" t="s">
        <v>1512</v>
      </c>
      <c r="E86" t="s">
        <v>1513</v>
      </c>
      <c r="G86" t="s">
        <v>1051</v>
      </c>
      <c r="H86" t="s">
        <v>428</v>
      </c>
      <c r="I86" t="s">
        <v>429</v>
      </c>
      <c r="J86" t="s">
        <v>2336</v>
      </c>
      <c r="K86" t="s">
        <v>2337</v>
      </c>
    </row>
    <row r="87" spans="1:11" x14ac:dyDescent="0.35">
      <c r="A87" t="s">
        <v>1514</v>
      </c>
      <c r="B87" t="s">
        <v>1515</v>
      </c>
      <c r="C87" t="s">
        <v>1516</v>
      </c>
      <c r="D87" t="s">
        <v>1517</v>
      </c>
      <c r="E87" t="s">
        <v>1518</v>
      </c>
      <c r="G87" t="s">
        <v>1052</v>
      </c>
      <c r="H87" t="s">
        <v>430</v>
      </c>
      <c r="I87" t="s">
        <v>431</v>
      </c>
      <c r="J87" t="s">
        <v>2338</v>
      </c>
      <c r="K87" t="s">
        <v>2339</v>
      </c>
    </row>
    <row r="88" spans="1:11" x14ac:dyDescent="0.35">
      <c r="A88" t="s">
        <v>1519</v>
      </c>
      <c r="B88" t="s">
        <v>1520</v>
      </c>
      <c r="C88" t="s">
        <v>1521</v>
      </c>
      <c r="D88" t="s">
        <v>1522</v>
      </c>
      <c r="E88" t="s">
        <v>1523</v>
      </c>
      <c r="G88" t="s">
        <v>1053</v>
      </c>
      <c r="H88" t="s">
        <v>432</v>
      </c>
      <c r="I88" t="s">
        <v>433</v>
      </c>
      <c r="J88" t="s">
        <v>2340</v>
      </c>
      <c r="K88" t="s">
        <v>2341</v>
      </c>
    </row>
    <row r="89" spans="1:11" x14ac:dyDescent="0.35">
      <c r="A89" t="s">
        <v>1524</v>
      </c>
      <c r="B89" t="s">
        <v>1525</v>
      </c>
      <c r="C89" t="s">
        <v>1526</v>
      </c>
      <c r="D89" t="s">
        <v>1527</v>
      </c>
      <c r="E89" t="s">
        <v>1528</v>
      </c>
      <c r="G89" t="s">
        <v>1054</v>
      </c>
      <c r="H89" t="s">
        <v>434</v>
      </c>
      <c r="I89" t="s">
        <v>435</v>
      </c>
      <c r="J89" t="s">
        <v>2342</v>
      </c>
      <c r="K89" t="s">
        <v>2343</v>
      </c>
    </row>
    <row r="90" spans="1:11" x14ac:dyDescent="0.35">
      <c r="A90" t="s">
        <v>1529</v>
      </c>
      <c r="B90" t="s">
        <v>1530</v>
      </c>
      <c r="C90" t="s">
        <v>1531</v>
      </c>
      <c r="D90" t="s">
        <v>1532</v>
      </c>
      <c r="E90" t="s">
        <v>1533</v>
      </c>
      <c r="G90" t="s">
        <v>1055</v>
      </c>
      <c r="H90" t="s">
        <v>436</v>
      </c>
      <c r="I90" t="s">
        <v>437</v>
      </c>
      <c r="J90" t="s">
        <v>2344</v>
      </c>
      <c r="K90" t="s">
        <v>2345</v>
      </c>
    </row>
    <row r="91" spans="1:11" x14ac:dyDescent="0.35">
      <c r="A91" t="s">
        <v>1534</v>
      </c>
      <c r="B91" t="s">
        <v>1535</v>
      </c>
      <c r="C91" t="s">
        <v>1536</v>
      </c>
      <c r="D91" t="s">
        <v>1537</v>
      </c>
      <c r="E91" t="s">
        <v>1538</v>
      </c>
      <c r="G91" t="s">
        <v>1056</v>
      </c>
      <c r="H91" t="s">
        <v>438</v>
      </c>
      <c r="I91" t="s">
        <v>439</v>
      </c>
      <c r="J91" t="s">
        <v>2346</v>
      </c>
      <c r="K91" t="s">
        <v>2347</v>
      </c>
    </row>
    <row r="92" spans="1:11" x14ac:dyDescent="0.35">
      <c r="A92" t="s">
        <v>1539</v>
      </c>
      <c r="B92" t="s">
        <v>1540</v>
      </c>
      <c r="C92" t="s">
        <v>1541</v>
      </c>
      <c r="D92" t="s">
        <v>1542</v>
      </c>
      <c r="E92" t="s">
        <v>1543</v>
      </c>
      <c r="G92" t="s">
        <v>1057</v>
      </c>
      <c r="H92" t="s">
        <v>440</v>
      </c>
      <c r="I92" t="s">
        <v>441</v>
      </c>
      <c r="J92" t="s">
        <v>2348</v>
      </c>
      <c r="K92" t="s">
        <v>2349</v>
      </c>
    </row>
    <row r="93" spans="1:11" x14ac:dyDescent="0.35">
      <c r="A93" t="s">
        <v>1544</v>
      </c>
      <c r="B93" t="s">
        <v>1545</v>
      </c>
      <c r="C93" t="s">
        <v>1546</v>
      </c>
      <c r="D93" t="s">
        <v>1547</v>
      </c>
      <c r="E93" t="s">
        <v>1548</v>
      </c>
      <c r="G93" t="s">
        <v>1058</v>
      </c>
      <c r="H93" t="s">
        <v>442</v>
      </c>
      <c r="I93" t="s">
        <v>443</v>
      </c>
      <c r="J93" t="s">
        <v>2350</v>
      </c>
      <c r="K93" t="s">
        <v>2351</v>
      </c>
    </row>
    <row r="94" spans="1:11" x14ac:dyDescent="0.35">
      <c r="A94" t="s">
        <v>1549</v>
      </c>
      <c r="B94" t="s">
        <v>1550</v>
      </c>
      <c r="C94" t="s">
        <v>1551</v>
      </c>
      <c r="D94" t="s">
        <v>1552</v>
      </c>
      <c r="E94" t="s">
        <v>1553</v>
      </c>
      <c r="G94" t="s">
        <v>1059</v>
      </c>
      <c r="H94" t="s">
        <v>444</v>
      </c>
      <c r="I94" t="s">
        <v>445</v>
      </c>
      <c r="J94" t="s">
        <v>2352</v>
      </c>
      <c r="K94" t="s">
        <v>2353</v>
      </c>
    </row>
    <row r="95" spans="1:11" x14ac:dyDescent="0.35">
      <c r="A95" t="s">
        <v>1554</v>
      </c>
      <c r="B95" t="s">
        <v>1555</v>
      </c>
      <c r="C95" t="s">
        <v>1556</v>
      </c>
      <c r="D95" t="s">
        <v>1557</v>
      </c>
      <c r="E95" t="s">
        <v>1558</v>
      </c>
      <c r="G95" t="s">
        <v>1060</v>
      </c>
      <c r="H95" t="s">
        <v>446</v>
      </c>
      <c r="I95" t="s">
        <v>447</v>
      </c>
      <c r="J95" t="s">
        <v>2354</v>
      </c>
      <c r="K95" t="s">
        <v>2355</v>
      </c>
    </row>
    <row r="96" spans="1:11" x14ac:dyDescent="0.35">
      <c r="A96" t="s">
        <v>1559</v>
      </c>
      <c r="B96" t="s">
        <v>1560</v>
      </c>
      <c r="C96" t="s">
        <v>1561</v>
      </c>
      <c r="D96" t="s">
        <v>1562</v>
      </c>
      <c r="E96" t="s">
        <v>1563</v>
      </c>
      <c r="G96" t="s">
        <v>1061</v>
      </c>
      <c r="H96" t="s">
        <v>448</v>
      </c>
      <c r="I96" t="s">
        <v>449</v>
      </c>
      <c r="J96" t="s">
        <v>2356</v>
      </c>
      <c r="K96" t="s">
        <v>2357</v>
      </c>
    </row>
    <row r="97" spans="1:11" x14ac:dyDescent="0.35">
      <c r="A97" t="s">
        <v>1564</v>
      </c>
      <c r="B97" t="s">
        <v>1565</v>
      </c>
      <c r="C97" t="s">
        <v>1566</v>
      </c>
      <c r="D97" t="s">
        <v>1567</v>
      </c>
      <c r="E97" t="s">
        <v>1568</v>
      </c>
      <c r="G97" t="s">
        <v>1062</v>
      </c>
      <c r="H97" t="s">
        <v>450</v>
      </c>
      <c r="I97" t="s">
        <v>451</v>
      </c>
      <c r="J97" t="s">
        <v>2358</v>
      </c>
      <c r="K97" t="s">
        <v>2359</v>
      </c>
    </row>
    <row r="98" spans="1:11" x14ac:dyDescent="0.35">
      <c r="A98" t="s">
        <v>1569</v>
      </c>
      <c r="B98" t="s">
        <v>1570</v>
      </c>
      <c r="C98" t="s">
        <v>1571</v>
      </c>
      <c r="D98" t="s">
        <v>1572</v>
      </c>
      <c r="E98" t="s">
        <v>1573</v>
      </c>
      <c r="G98" t="s">
        <v>1063</v>
      </c>
      <c r="H98" t="s">
        <v>452</v>
      </c>
      <c r="I98" t="s">
        <v>453</v>
      </c>
      <c r="J98" t="s">
        <v>2360</v>
      </c>
      <c r="K98" t="s">
        <v>2361</v>
      </c>
    </row>
    <row r="99" spans="1:11" x14ac:dyDescent="0.35">
      <c r="A99" t="s">
        <v>1574</v>
      </c>
      <c r="B99" t="s">
        <v>1575</v>
      </c>
      <c r="C99" t="s">
        <v>1576</v>
      </c>
      <c r="D99" t="s">
        <v>1577</v>
      </c>
      <c r="E99" t="s">
        <v>1578</v>
      </c>
      <c r="G99" t="s">
        <v>1064</v>
      </c>
      <c r="H99" t="s">
        <v>454</v>
      </c>
      <c r="I99" t="s">
        <v>455</v>
      </c>
      <c r="J99" t="s">
        <v>2362</v>
      </c>
      <c r="K99" t="s">
        <v>2363</v>
      </c>
    </row>
    <row r="100" spans="1:11" x14ac:dyDescent="0.35">
      <c r="A100" t="s">
        <v>1579</v>
      </c>
      <c r="B100" t="s">
        <v>1580</v>
      </c>
      <c r="C100" t="s">
        <v>1581</v>
      </c>
      <c r="D100" t="s">
        <v>1582</v>
      </c>
      <c r="E100" t="s">
        <v>1583</v>
      </c>
      <c r="G100" t="s">
        <v>1065</v>
      </c>
      <c r="H100" t="s">
        <v>456</v>
      </c>
      <c r="I100" t="s">
        <v>457</v>
      </c>
      <c r="J100" t="s">
        <v>2364</v>
      </c>
      <c r="K100" t="s">
        <v>2365</v>
      </c>
    </row>
    <row r="101" spans="1:11" x14ac:dyDescent="0.35">
      <c r="A101" t="s">
        <v>1584</v>
      </c>
      <c r="B101" t="s">
        <v>1585</v>
      </c>
      <c r="C101" t="s">
        <v>1586</v>
      </c>
      <c r="D101" t="s">
        <v>1587</v>
      </c>
      <c r="E101" t="s">
        <v>1588</v>
      </c>
      <c r="G101" t="s">
        <v>1066</v>
      </c>
      <c r="H101" t="s">
        <v>458</v>
      </c>
      <c r="I101" t="s">
        <v>459</v>
      </c>
      <c r="J101" t="s">
        <v>2366</v>
      </c>
      <c r="K101" t="s">
        <v>2367</v>
      </c>
    </row>
    <row r="102" spans="1:11" x14ac:dyDescent="0.35">
      <c r="A102" t="s">
        <v>1589</v>
      </c>
      <c r="B102" t="s">
        <v>1590</v>
      </c>
      <c r="C102" t="s">
        <v>1591</v>
      </c>
      <c r="D102" t="s">
        <v>1592</v>
      </c>
      <c r="E102" t="s">
        <v>1593</v>
      </c>
      <c r="G102" t="s">
        <v>1067</v>
      </c>
      <c r="H102" t="s">
        <v>460</v>
      </c>
      <c r="I102" t="s">
        <v>461</v>
      </c>
      <c r="J102" t="s">
        <v>2368</v>
      </c>
      <c r="K102" t="s">
        <v>2369</v>
      </c>
    </row>
    <row r="103" spans="1:11" x14ac:dyDescent="0.35">
      <c r="A103" t="s">
        <v>1594</v>
      </c>
      <c r="B103" t="s">
        <v>1595</v>
      </c>
      <c r="C103" t="s">
        <v>1596</v>
      </c>
      <c r="D103" t="s">
        <v>1597</v>
      </c>
      <c r="E103" t="s">
        <v>1598</v>
      </c>
      <c r="G103" t="s">
        <v>1068</v>
      </c>
      <c r="H103" t="s">
        <v>462</v>
      </c>
      <c r="I103" t="s">
        <v>463</v>
      </c>
      <c r="J103" t="s">
        <v>2370</v>
      </c>
      <c r="K103" t="s">
        <v>2371</v>
      </c>
    </row>
    <row r="104" spans="1:11" x14ac:dyDescent="0.35">
      <c r="A104" t="s">
        <v>1599</v>
      </c>
      <c r="B104" t="s">
        <v>1600</v>
      </c>
      <c r="C104" t="s">
        <v>1601</v>
      </c>
      <c r="D104" t="s">
        <v>1602</v>
      </c>
      <c r="E104" t="s">
        <v>1603</v>
      </c>
      <c r="G104" t="s">
        <v>1069</v>
      </c>
      <c r="H104" t="s">
        <v>464</v>
      </c>
      <c r="I104" t="s">
        <v>465</v>
      </c>
      <c r="J104" t="s">
        <v>2372</v>
      </c>
      <c r="K104" t="s">
        <v>2373</v>
      </c>
    </row>
    <row r="105" spans="1:11" x14ac:dyDescent="0.35">
      <c r="A105" t="s">
        <v>1604</v>
      </c>
      <c r="B105" t="s">
        <v>1605</v>
      </c>
      <c r="C105" t="s">
        <v>1606</v>
      </c>
      <c r="D105" t="s">
        <v>1607</v>
      </c>
      <c r="E105" t="s">
        <v>1608</v>
      </c>
      <c r="G105" t="s">
        <v>1070</v>
      </c>
      <c r="H105" t="s">
        <v>466</v>
      </c>
      <c r="I105" t="s">
        <v>467</v>
      </c>
      <c r="J105" t="s">
        <v>2374</v>
      </c>
      <c r="K105" t="s">
        <v>2375</v>
      </c>
    </row>
    <row r="106" spans="1:11" x14ac:dyDescent="0.35">
      <c r="A106" t="s">
        <v>1609</v>
      </c>
      <c r="B106" t="s">
        <v>1610</v>
      </c>
      <c r="C106" t="s">
        <v>1611</v>
      </c>
      <c r="D106" t="s">
        <v>1612</v>
      </c>
      <c r="E106" t="s">
        <v>1613</v>
      </c>
      <c r="G106" t="s">
        <v>1071</v>
      </c>
      <c r="H106" t="s">
        <v>468</v>
      </c>
      <c r="I106" t="s">
        <v>469</v>
      </c>
      <c r="J106" t="s">
        <v>2376</v>
      </c>
      <c r="K106" t="s">
        <v>2377</v>
      </c>
    </row>
    <row r="107" spans="1:11" x14ac:dyDescent="0.35">
      <c r="A107" t="s">
        <v>1614</v>
      </c>
      <c r="B107" t="s">
        <v>1615</v>
      </c>
      <c r="C107" t="s">
        <v>1616</v>
      </c>
      <c r="D107" t="s">
        <v>1617</v>
      </c>
      <c r="E107" t="s">
        <v>1618</v>
      </c>
      <c r="G107" t="s">
        <v>1072</v>
      </c>
      <c r="H107" t="s">
        <v>470</v>
      </c>
      <c r="I107" t="s">
        <v>471</v>
      </c>
      <c r="J107" t="s">
        <v>2378</v>
      </c>
      <c r="K107" t="s">
        <v>2379</v>
      </c>
    </row>
    <row r="108" spans="1:11" x14ac:dyDescent="0.35">
      <c r="A108" t="s">
        <v>1619</v>
      </c>
      <c r="B108" t="s">
        <v>1620</v>
      </c>
      <c r="C108" t="s">
        <v>1621</v>
      </c>
      <c r="D108" t="s">
        <v>1622</v>
      </c>
      <c r="E108" t="s">
        <v>1623</v>
      </c>
      <c r="G108" t="s">
        <v>1073</v>
      </c>
      <c r="H108" t="s">
        <v>472</v>
      </c>
      <c r="I108" t="s">
        <v>473</v>
      </c>
      <c r="J108" t="s">
        <v>2380</v>
      </c>
      <c r="K108" t="s">
        <v>2381</v>
      </c>
    </row>
    <row r="109" spans="1:11" x14ac:dyDescent="0.35">
      <c r="A109" t="s">
        <v>1624</v>
      </c>
      <c r="B109" t="s">
        <v>1625</v>
      </c>
      <c r="C109" t="s">
        <v>1626</v>
      </c>
      <c r="D109" t="s">
        <v>1627</v>
      </c>
      <c r="E109" t="s">
        <v>1628</v>
      </c>
      <c r="G109" t="s">
        <v>1074</v>
      </c>
      <c r="H109" t="s">
        <v>474</v>
      </c>
      <c r="I109" t="s">
        <v>475</v>
      </c>
      <c r="J109" t="s">
        <v>2382</v>
      </c>
      <c r="K109" t="s">
        <v>2383</v>
      </c>
    </row>
    <row r="110" spans="1:11" x14ac:dyDescent="0.35">
      <c r="A110" t="s">
        <v>1629</v>
      </c>
      <c r="B110" t="s">
        <v>1630</v>
      </c>
      <c r="C110" t="s">
        <v>1631</v>
      </c>
      <c r="D110" t="s">
        <v>1632</v>
      </c>
      <c r="E110" t="s">
        <v>1633</v>
      </c>
      <c r="G110" t="s">
        <v>1075</v>
      </c>
      <c r="H110" t="s">
        <v>476</v>
      </c>
      <c r="I110" t="s">
        <v>477</v>
      </c>
      <c r="J110" t="s">
        <v>2384</v>
      </c>
      <c r="K110" t="s">
        <v>2385</v>
      </c>
    </row>
    <row r="111" spans="1:11" x14ac:dyDescent="0.35">
      <c r="A111" t="s">
        <v>1634</v>
      </c>
      <c r="B111" t="s">
        <v>1635</v>
      </c>
      <c r="C111" t="s">
        <v>1636</v>
      </c>
      <c r="D111" t="s">
        <v>1637</v>
      </c>
      <c r="E111" t="s">
        <v>1638</v>
      </c>
      <c r="G111" t="s">
        <v>1076</v>
      </c>
      <c r="H111" t="s">
        <v>478</v>
      </c>
      <c r="I111" t="s">
        <v>479</v>
      </c>
      <c r="J111" t="s">
        <v>2386</v>
      </c>
      <c r="K111" t="s">
        <v>2387</v>
      </c>
    </row>
    <row r="112" spans="1:11" x14ac:dyDescent="0.35">
      <c r="A112" t="s">
        <v>1639</v>
      </c>
      <c r="B112" t="s">
        <v>1640</v>
      </c>
      <c r="C112" t="s">
        <v>1641</v>
      </c>
      <c r="D112" t="s">
        <v>1642</v>
      </c>
      <c r="E112" t="s">
        <v>1643</v>
      </c>
      <c r="G112" t="s">
        <v>1077</v>
      </c>
      <c r="H112" t="s">
        <v>480</v>
      </c>
      <c r="I112" t="s">
        <v>481</v>
      </c>
      <c r="J112" t="s">
        <v>2388</v>
      </c>
      <c r="K112" t="s">
        <v>2389</v>
      </c>
    </row>
    <row r="113" spans="1:11" x14ac:dyDescent="0.35">
      <c r="A113" t="s">
        <v>1644</v>
      </c>
      <c r="B113" t="s">
        <v>1645</v>
      </c>
      <c r="C113" t="s">
        <v>1646</v>
      </c>
      <c r="D113" t="s">
        <v>1647</v>
      </c>
      <c r="E113" t="s">
        <v>1648</v>
      </c>
      <c r="G113" t="s">
        <v>1078</v>
      </c>
      <c r="H113" t="s">
        <v>482</v>
      </c>
      <c r="I113" t="s">
        <v>483</v>
      </c>
      <c r="J113" t="s">
        <v>2390</v>
      </c>
      <c r="K113" t="s">
        <v>2391</v>
      </c>
    </row>
    <row r="114" spans="1:11" x14ac:dyDescent="0.35">
      <c r="A114" t="s">
        <v>1649</v>
      </c>
      <c r="B114" t="s">
        <v>1650</v>
      </c>
      <c r="C114" t="s">
        <v>1651</v>
      </c>
      <c r="D114" t="s">
        <v>1652</v>
      </c>
      <c r="E114" t="s">
        <v>1653</v>
      </c>
      <c r="G114" t="s">
        <v>1079</v>
      </c>
      <c r="H114" t="s">
        <v>484</v>
      </c>
      <c r="I114" t="s">
        <v>485</v>
      </c>
      <c r="J114" t="s">
        <v>2392</v>
      </c>
      <c r="K114" t="s">
        <v>2393</v>
      </c>
    </row>
    <row r="115" spans="1:11" x14ac:dyDescent="0.35">
      <c r="A115" t="s">
        <v>1654</v>
      </c>
      <c r="B115" t="s">
        <v>1655</v>
      </c>
      <c r="C115" t="s">
        <v>1656</v>
      </c>
      <c r="D115" t="s">
        <v>1657</v>
      </c>
      <c r="E115" t="s">
        <v>1658</v>
      </c>
      <c r="G115" t="s">
        <v>1080</v>
      </c>
      <c r="H115" t="s">
        <v>486</v>
      </c>
      <c r="I115" t="s">
        <v>487</v>
      </c>
      <c r="J115" t="s">
        <v>2394</v>
      </c>
      <c r="K115" t="s">
        <v>2395</v>
      </c>
    </row>
    <row r="116" spans="1:11" x14ac:dyDescent="0.35">
      <c r="A116" t="s">
        <v>1659</v>
      </c>
      <c r="B116" t="s">
        <v>1660</v>
      </c>
      <c r="C116" t="s">
        <v>1661</v>
      </c>
      <c r="D116" t="s">
        <v>1662</v>
      </c>
      <c r="E116" t="s">
        <v>1663</v>
      </c>
      <c r="G116" t="s">
        <v>1081</v>
      </c>
      <c r="H116" t="s">
        <v>488</v>
      </c>
      <c r="I116" t="s">
        <v>489</v>
      </c>
      <c r="J116" t="s">
        <v>2396</v>
      </c>
      <c r="K116" t="s">
        <v>2397</v>
      </c>
    </row>
    <row r="117" spans="1:11" x14ac:dyDescent="0.35">
      <c r="A117" t="s">
        <v>1664</v>
      </c>
      <c r="B117" t="s">
        <v>1665</v>
      </c>
      <c r="C117" t="s">
        <v>1666</v>
      </c>
      <c r="D117" t="s">
        <v>1667</v>
      </c>
      <c r="E117" t="s">
        <v>1668</v>
      </c>
      <c r="G117" t="s">
        <v>1082</v>
      </c>
      <c r="H117" t="s">
        <v>490</v>
      </c>
      <c r="I117" t="s">
        <v>491</v>
      </c>
      <c r="J117" t="s">
        <v>2398</v>
      </c>
      <c r="K117" t="s">
        <v>2399</v>
      </c>
    </row>
    <row r="118" spans="1:11" x14ac:dyDescent="0.35">
      <c r="A118" t="s">
        <v>1669</v>
      </c>
      <c r="B118" t="s">
        <v>1670</v>
      </c>
      <c r="C118" t="s">
        <v>1671</v>
      </c>
      <c r="D118" t="s">
        <v>1672</v>
      </c>
      <c r="E118" t="s">
        <v>1673</v>
      </c>
      <c r="G118" t="s">
        <v>1083</v>
      </c>
      <c r="H118" t="s">
        <v>492</v>
      </c>
      <c r="I118" t="s">
        <v>493</v>
      </c>
      <c r="J118" t="s">
        <v>2400</v>
      </c>
      <c r="K118" t="s">
        <v>2401</v>
      </c>
    </row>
    <row r="119" spans="1:11" x14ac:dyDescent="0.35">
      <c r="A119" t="s">
        <v>1674</v>
      </c>
      <c r="B119" t="s">
        <v>1675</v>
      </c>
      <c r="C119" t="s">
        <v>1676</v>
      </c>
      <c r="D119" t="s">
        <v>1677</v>
      </c>
      <c r="E119" t="s">
        <v>1678</v>
      </c>
      <c r="G119" t="s">
        <v>1084</v>
      </c>
      <c r="H119" t="s">
        <v>494</v>
      </c>
      <c r="I119" t="s">
        <v>495</v>
      </c>
      <c r="J119" t="s">
        <v>2402</v>
      </c>
      <c r="K119" t="s">
        <v>2403</v>
      </c>
    </row>
    <row r="120" spans="1:11" x14ac:dyDescent="0.35">
      <c r="A120" t="s">
        <v>1679</v>
      </c>
      <c r="B120" t="s">
        <v>1680</v>
      </c>
      <c r="C120" t="s">
        <v>1681</v>
      </c>
      <c r="D120" t="s">
        <v>1682</v>
      </c>
      <c r="E120" t="s">
        <v>1683</v>
      </c>
      <c r="G120" t="s">
        <v>1085</v>
      </c>
      <c r="H120" t="s">
        <v>496</v>
      </c>
      <c r="I120" t="s">
        <v>497</v>
      </c>
      <c r="J120" t="s">
        <v>2404</v>
      </c>
      <c r="K120" t="s">
        <v>2405</v>
      </c>
    </row>
    <row r="121" spans="1:11" x14ac:dyDescent="0.35">
      <c r="A121" t="s">
        <v>1684</v>
      </c>
      <c r="B121" t="s">
        <v>1685</v>
      </c>
      <c r="C121" t="s">
        <v>1686</v>
      </c>
      <c r="D121" t="s">
        <v>1687</v>
      </c>
      <c r="E121" t="s">
        <v>1688</v>
      </c>
      <c r="G121" t="s">
        <v>1086</v>
      </c>
      <c r="H121" t="s">
        <v>498</v>
      </c>
      <c r="I121" t="s">
        <v>499</v>
      </c>
      <c r="J121" t="s">
        <v>2406</v>
      </c>
      <c r="K121" t="s">
        <v>2407</v>
      </c>
    </row>
    <row r="122" spans="1:11" x14ac:dyDescent="0.35">
      <c r="A122" t="s">
        <v>1689</v>
      </c>
      <c r="B122" t="s">
        <v>1690</v>
      </c>
      <c r="C122" t="s">
        <v>1691</v>
      </c>
      <c r="D122" t="s">
        <v>1692</v>
      </c>
      <c r="E122" t="s">
        <v>1693</v>
      </c>
      <c r="G122" t="s">
        <v>1087</v>
      </c>
      <c r="H122" t="s">
        <v>500</v>
      </c>
      <c r="I122" t="s">
        <v>501</v>
      </c>
      <c r="J122" t="s">
        <v>2408</v>
      </c>
      <c r="K122" t="s">
        <v>2409</v>
      </c>
    </row>
    <row r="123" spans="1:11" x14ac:dyDescent="0.35">
      <c r="A123" t="s">
        <v>1694</v>
      </c>
      <c r="B123" t="s">
        <v>1695</v>
      </c>
      <c r="C123" t="s">
        <v>1696</v>
      </c>
      <c r="D123" t="s">
        <v>1697</v>
      </c>
      <c r="E123" t="s">
        <v>1698</v>
      </c>
      <c r="G123" t="s">
        <v>1088</v>
      </c>
      <c r="H123" t="s">
        <v>502</v>
      </c>
      <c r="I123" t="s">
        <v>503</v>
      </c>
      <c r="J123" t="s">
        <v>2410</v>
      </c>
      <c r="K123" t="s">
        <v>2411</v>
      </c>
    </row>
    <row r="124" spans="1:11" x14ac:dyDescent="0.35">
      <c r="A124" t="s">
        <v>1699</v>
      </c>
      <c r="B124" t="s">
        <v>1700</v>
      </c>
      <c r="C124" t="s">
        <v>1701</v>
      </c>
      <c r="D124" t="s">
        <v>1702</v>
      </c>
      <c r="E124" t="s">
        <v>1703</v>
      </c>
      <c r="G124" t="s">
        <v>1089</v>
      </c>
      <c r="H124" t="s">
        <v>504</v>
      </c>
      <c r="I124" t="s">
        <v>505</v>
      </c>
      <c r="J124" t="s">
        <v>2412</v>
      </c>
      <c r="K124" t="s">
        <v>2413</v>
      </c>
    </row>
    <row r="125" spans="1:11" x14ac:dyDescent="0.35">
      <c r="A125" t="s">
        <v>1704</v>
      </c>
      <c r="B125" t="s">
        <v>1705</v>
      </c>
      <c r="C125" t="s">
        <v>1706</v>
      </c>
      <c r="D125" t="s">
        <v>1707</v>
      </c>
      <c r="E125" t="s">
        <v>1708</v>
      </c>
      <c r="G125" t="s">
        <v>1090</v>
      </c>
      <c r="H125" t="s">
        <v>506</v>
      </c>
      <c r="I125" t="s">
        <v>507</v>
      </c>
      <c r="J125" t="s">
        <v>2414</v>
      </c>
      <c r="K125" t="s">
        <v>2415</v>
      </c>
    </row>
    <row r="126" spans="1:11" x14ac:dyDescent="0.35">
      <c r="A126" t="s">
        <v>1709</v>
      </c>
      <c r="B126" t="s">
        <v>1710</v>
      </c>
      <c r="C126" t="s">
        <v>1711</v>
      </c>
      <c r="D126" t="s">
        <v>1712</v>
      </c>
      <c r="E126" t="s">
        <v>1713</v>
      </c>
      <c r="G126" t="s">
        <v>1091</v>
      </c>
      <c r="H126" t="s">
        <v>508</v>
      </c>
      <c r="I126" t="s">
        <v>509</v>
      </c>
      <c r="J126" t="s">
        <v>2416</v>
      </c>
      <c r="K126" t="s">
        <v>2417</v>
      </c>
    </row>
    <row r="127" spans="1:11" x14ac:dyDescent="0.35">
      <c r="A127" t="s">
        <v>1714</v>
      </c>
      <c r="B127" t="s">
        <v>1715</v>
      </c>
      <c r="C127" t="s">
        <v>1716</v>
      </c>
      <c r="D127" t="s">
        <v>1717</v>
      </c>
      <c r="E127" t="s">
        <v>1718</v>
      </c>
      <c r="G127" t="s">
        <v>1092</v>
      </c>
      <c r="H127" t="s">
        <v>510</v>
      </c>
      <c r="I127" t="s">
        <v>511</v>
      </c>
      <c r="J127" t="s">
        <v>2418</v>
      </c>
      <c r="K127" t="s">
        <v>2419</v>
      </c>
    </row>
    <row r="128" spans="1:11" x14ac:dyDescent="0.35">
      <c r="A128" t="s">
        <v>1719</v>
      </c>
      <c r="B128" t="s">
        <v>1720</v>
      </c>
      <c r="C128" t="s">
        <v>1721</v>
      </c>
      <c r="D128" t="s">
        <v>1722</v>
      </c>
      <c r="E128" t="s">
        <v>1723</v>
      </c>
      <c r="G128" t="s">
        <v>1093</v>
      </c>
      <c r="H128" t="s">
        <v>512</v>
      </c>
      <c r="I128" t="s">
        <v>513</v>
      </c>
      <c r="J128" t="s">
        <v>2420</v>
      </c>
      <c r="K128" t="s">
        <v>2421</v>
      </c>
    </row>
    <row r="129" spans="1:11" x14ac:dyDescent="0.35">
      <c r="A129" t="s">
        <v>1724</v>
      </c>
      <c r="B129" t="s">
        <v>1725</v>
      </c>
      <c r="C129" t="s">
        <v>1726</v>
      </c>
      <c r="D129" t="s">
        <v>1727</v>
      </c>
      <c r="E129" t="s">
        <v>1728</v>
      </c>
      <c r="G129" t="s">
        <v>1094</v>
      </c>
      <c r="H129" t="s">
        <v>514</v>
      </c>
      <c r="I129" t="s">
        <v>515</v>
      </c>
      <c r="J129" t="s">
        <v>2422</v>
      </c>
      <c r="K129" t="s">
        <v>2423</v>
      </c>
    </row>
    <row r="130" spans="1:11" x14ac:dyDescent="0.35">
      <c r="A130" t="s">
        <v>1729</v>
      </c>
      <c r="B130" t="s">
        <v>1730</v>
      </c>
      <c r="C130" t="s">
        <v>1731</v>
      </c>
      <c r="D130" t="s">
        <v>1732</v>
      </c>
      <c r="E130" t="s">
        <v>1733</v>
      </c>
      <c r="G130" t="s">
        <v>1095</v>
      </c>
      <c r="H130" t="s">
        <v>516</v>
      </c>
      <c r="I130" t="s">
        <v>517</v>
      </c>
      <c r="J130" t="s">
        <v>2424</v>
      </c>
      <c r="K130" t="s">
        <v>2425</v>
      </c>
    </row>
    <row r="131" spans="1:11" x14ac:dyDescent="0.35">
      <c r="A131" t="s">
        <v>1734</v>
      </c>
      <c r="B131" t="s">
        <v>1735</v>
      </c>
      <c r="C131" t="s">
        <v>1736</v>
      </c>
      <c r="D131" t="s">
        <v>1737</v>
      </c>
      <c r="E131" t="s">
        <v>1738</v>
      </c>
      <c r="G131" t="s">
        <v>1096</v>
      </c>
      <c r="H131" t="s">
        <v>518</v>
      </c>
      <c r="I131" t="s">
        <v>519</v>
      </c>
      <c r="J131" t="s">
        <v>2426</v>
      </c>
      <c r="K131" t="s">
        <v>2427</v>
      </c>
    </row>
    <row r="132" spans="1:11" x14ac:dyDescent="0.35">
      <c r="A132" t="s">
        <v>1739</v>
      </c>
      <c r="B132" t="s">
        <v>1740</v>
      </c>
      <c r="C132" t="s">
        <v>1741</v>
      </c>
      <c r="D132" t="s">
        <v>1742</v>
      </c>
      <c r="E132" t="s">
        <v>1743</v>
      </c>
      <c r="G132" t="s">
        <v>1097</v>
      </c>
      <c r="H132" t="s">
        <v>520</v>
      </c>
      <c r="I132" t="s">
        <v>521</v>
      </c>
      <c r="J132" t="s">
        <v>2428</v>
      </c>
      <c r="K132" t="s">
        <v>2429</v>
      </c>
    </row>
    <row r="133" spans="1:11" x14ac:dyDescent="0.35">
      <c r="A133" t="s">
        <v>1744</v>
      </c>
      <c r="B133" t="s">
        <v>1745</v>
      </c>
      <c r="C133" t="s">
        <v>1746</v>
      </c>
      <c r="D133" t="s">
        <v>1747</v>
      </c>
      <c r="E133" t="s">
        <v>1748</v>
      </c>
      <c r="G133" t="s">
        <v>1098</v>
      </c>
      <c r="H133" t="s">
        <v>522</v>
      </c>
      <c r="I133" t="s">
        <v>523</v>
      </c>
      <c r="J133" t="s">
        <v>2430</v>
      </c>
      <c r="K133" t="s">
        <v>2431</v>
      </c>
    </row>
    <row r="134" spans="1:11" x14ac:dyDescent="0.35">
      <c r="A134" t="s">
        <v>1749</v>
      </c>
      <c r="B134" t="s">
        <v>1750</v>
      </c>
      <c r="C134" t="s">
        <v>1751</v>
      </c>
      <c r="D134" t="s">
        <v>1752</v>
      </c>
      <c r="E134" t="s">
        <v>1753</v>
      </c>
      <c r="G134" t="s">
        <v>1099</v>
      </c>
      <c r="H134" t="s">
        <v>524</v>
      </c>
      <c r="I134" t="s">
        <v>525</v>
      </c>
      <c r="J134" t="s">
        <v>2432</v>
      </c>
      <c r="K134" t="s">
        <v>2433</v>
      </c>
    </row>
    <row r="135" spans="1:11" x14ac:dyDescent="0.35">
      <c r="A135" t="s">
        <v>1754</v>
      </c>
      <c r="B135" t="s">
        <v>1755</v>
      </c>
      <c r="C135" t="s">
        <v>1756</v>
      </c>
      <c r="D135" t="s">
        <v>1757</v>
      </c>
      <c r="E135" t="s">
        <v>1758</v>
      </c>
      <c r="G135" t="s">
        <v>1100</v>
      </c>
      <c r="H135" t="s">
        <v>526</v>
      </c>
      <c r="I135" t="s">
        <v>527</v>
      </c>
      <c r="J135" t="s">
        <v>2434</v>
      </c>
      <c r="K135" t="s">
        <v>2435</v>
      </c>
    </row>
    <row r="136" spans="1:11" x14ac:dyDescent="0.35">
      <c r="A136" t="s">
        <v>1759</v>
      </c>
      <c r="B136" t="s">
        <v>1760</v>
      </c>
      <c r="C136" t="s">
        <v>1761</v>
      </c>
      <c r="D136" t="s">
        <v>1762</v>
      </c>
      <c r="E136" t="s">
        <v>1763</v>
      </c>
      <c r="G136" t="s">
        <v>1101</v>
      </c>
      <c r="H136" t="s">
        <v>528</v>
      </c>
      <c r="I136" t="s">
        <v>529</v>
      </c>
      <c r="J136" t="s">
        <v>2436</v>
      </c>
      <c r="K136" t="s">
        <v>2437</v>
      </c>
    </row>
    <row r="137" spans="1:11" x14ac:dyDescent="0.35">
      <c r="A137" t="s">
        <v>1764</v>
      </c>
      <c r="B137" t="s">
        <v>1765</v>
      </c>
      <c r="C137" t="s">
        <v>1766</v>
      </c>
      <c r="D137" t="s">
        <v>1767</v>
      </c>
      <c r="E137" t="s">
        <v>1768</v>
      </c>
      <c r="G137" t="s">
        <v>1102</v>
      </c>
      <c r="H137" t="s">
        <v>530</v>
      </c>
      <c r="I137" t="s">
        <v>531</v>
      </c>
      <c r="J137" t="s">
        <v>2438</v>
      </c>
      <c r="K137" t="s">
        <v>2439</v>
      </c>
    </row>
    <row r="138" spans="1:11" x14ac:dyDescent="0.35">
      <c r="A138" t="s">
        <v>1769</v>
      </c>
      <c r="B138" t="s">
        <v>1770</v>
      </c>
      <c r="C138" t="s">
        <v>1771</v>
      </c>
      <c r="D138" t="s">
        <v>1772</v>
      </c>
      <c r="E138" t="s">
        <v>1773</v>
      </c>
      <c r="G138" t="s">
        <v>1103</v>
      </c>
      <c r="H138" t="s">
        <v>532</v>
      </c>
      <c r="I138" t="s">
        <v>533</v>
      </c>
      <c r="J138" t="s">
        <v>2440</v>
      </c>
      <c r="K138" t="s">
        <v>2441</v>
      </c>
    </row>
    <row r="139" spans="1:11" x14ac:dyDescent="0.35">
      <c r="A139" t="s">
        <v>1774</v>
      </c>
      <c r="B139" t="s">
        <v>1775</v>
      </c>
      <c r="C139" t="s">
        <v>1776</v>
      </c>
      <c r="D139" t="s">
        <v>1777</v>
      </c>
      <c r="E139" t="s">
        <v>1778</v>
      </c>
      <c r="G139" t="s">
        <v>1104</v>
      </c>
      <c r="H139" t="s">
        <v>534</v>
      </c>
      <c r="I139" t="s">
        <v>535</v>
      </c>
      <c r="J139" t="s">
        <v>2442</v>
      </c>
      <c r="K139" t="s">
        <v>2443</v>
      </c>
    </row>
    <row r="140" spans="1:11" x14ac:dyDescent="0.35">
      <c r="A140" t="s">
        <v>1779</v>
      </c>
      <c r="B140" t="s">
        <v>1780</v>
      </c>
      <c r="C140" t="s">
        <v>1781</v>
      </c>
      <c r="D140" t="s">
        <v>1782</v>
      </c>
      <c r="E140" t="s">
        <v>1783</v>
      </c>
      <c r="G140" t="s">
        <v>1105</v>
      </c>
      <c r="H140" t="s">
        <v>536</v>
      </c>
      <c r="I140" t="s">
        <v>537</v>
      </c>
      <c r="J140" t="s">
        <v>2444</v>
      </c>
      <c r="K140" t="s">
        <v>2445</v>
      </c>
    </row>
    <row r="141" spans="1:11" x14ac:dyDescent="0.35">
      <c r="A141" t="s">
        <v>1784</v>
      </c>
      <c r="B141" t="s">
        <v>1785</v>
      </c>
      <c r="C141" t="s">
        <v>1786</v>
      </c>
      <c r="D141" t="s">
        <v>1787</v>
      </c>
      <c r="E141" t="s">
        <v>1788</v>
      </c>
      <c r="G141" t="s">
        <v>1106</v>
      </c>
      <c r="H141" t="s">
        <v>538</v>
      </c>
      <c r="I141" t="s">
        <v>539</v>
      </c>
      <c r="J141" t="s">
        <v>2446</v>
      </c>
      <c r="K141" t="s">
        <v>2447</v>
      </c>
    </row>
    <row r="142" spans="1:11" x14ac:dyDescent="0.35">
      <c r="A142" t="s">
        <v>1789</v>
      </c>
      <c r="B142" t="s">
        <v>1790</v>
      </c>
      <c r="C142" t="s">
        <v>1791</v>
      </c>
      <c r="D142" t="s">
        <v>1792</v>
      </c>
      <c r="E142" t="s">
        <v>1793</v>
      </c>
      <c r="G142" t="s">
        <v>1107</v>
      </c>
      <c r="H142" t="s">
        <v>540</v>
      </c>
      <c r="I142" t="s">
        <v>541</v>
      </c>
      <c r="J142" t="s">
        <v>2448</v>
      </c>
      <c r="K142" t="s">
        <v>2449</v>
      </c>
    </row>
    <row r="143" spans="1:11" x14ac:dyDescent="0.35">
      <c r="A143" t="s">
        <v>1794</v>
      </c>
      <c r="B143" t="s">
        <v>1795</v>
      </c>
      <c r="C143" t="s">
        <v>1796</v>
      </c>
      <c r="D143" t="s">
        <v>1797</v>
      </c>
      <c r="E143" t="s">
        <v>1798</v>
      </c>
      <c r="G143" t="s">
        <v>1108</v>
      </c>
      <c r="H143" t="s">
        <v>542</v>
      </c>
      <c r="I143" t="s">
        <v>543</v>
      </c>
      <c r="J143" t="s">
        <v>2450</v>
      </c>
      <c r="K143" t="s">
        <v>2451</v>
      </c>
    </row>
    <row r="144" spans="1:11" x14ac:dyDescent="0.35">
      <c r="A144" t="s">
        <v>1799</v>
      </c>
      <c r="B144" t="s">
        <v>1800</v>
      </c>
      <c r="C144" t="s">
        <v>1801</v>
      </c>
      <c r="D144" t="s">
        <v>1802</v>
      </c>
      <c r="E144" t="s">
        <v>1803</v>
      </c>
      <c r="G144" t="s">
        <v>1109</v>
      </c>
      <c r="H144" t="s">
        <v>544</v>
      </c>
      <c r="I144" t="s">
        <v>545</v>
      </c>
      <c r="J144" t="s">
        <v>2452</v>
      </c>
      <c r="K144" t="s">
        <v>2453</v>
      </c>
    </row>
    <row r="145" spans="1:11" x14ac:dyDescent="0.35">
      <c r="A145" t="s">
        <v>1804</v>
      </c>
      <c r="B145" t="s">
        <v>1805</v>
      </c>
      <c r="C145" t="s">
        <v>1806</v>
      </c>
      <c r="D145" t="s">
        <v>1807</v>
      </c>
      <c r="E145" t="s">
        <v>1808</v>
      </c>
      <c r="G145" t="s">
        <v>1110</v>
      </c>
      <c r="H145" t="s">
        <v>546</v>
      </c>
      <c r="I145" t="s">
        <v>547</v>
      </c>
      <c r="J145" t="s">
        <v>2454</v>
      </c>
      <c r="K145" t="s">
        <v>2455</v>
      </c>
    </row>
    <row r="146" spans="1:11" x14ac:dyDescent="0.35">
      <c r="A146" t="s">
        <v>1809</v>
      </c>
      <c r="B146" t="s">
        <v>1810</v>
      </c>
      <c r="C146" t="s">
        <v>1811</v>
      </c>
      <c r="D146" t="s">
        <v>1812</v>
      </c>
      <c r="E146" t="s">
        <v>1813</v>
      </c>
      <c r="G146" t="s">
        <v>1111</v>
      </c>
      <c r="H146" t="s">
        <v>548</v>
      </c>
      <c r="I146" t="s">
        <v>549</v>
      </c>
      <c r="J146" t="s">
        <v>2456</v>
      </c>
      <c r="K146" t="s">
        <v>2457</v>
      </c>
    </row>
    <row r="147" spans="1:11" x14ac:dyDescent="0.35">
      <c r="A147" t="s">
        <v>1814</v>
      </c>
      <c r="B147" t="s">
        <v>1815</v>
      </c>
      <c r="C147" t="s">
        <v>1816</v>
      </c>
      <c r="D147" t="s">
        <v>1817</v>
      </c>
      <c r="E147" t="s">
        <v>1818</v>
      </c>
      <c r="G147" t="s">
        <v>1112</v>
      </c>
      <c r="H147" t="s">
        <v>550</v>
      </c>
      <c r="I147" t="s">
        <v>551</v>
      </c>
      <c r="J147" t="s">
        <v>2458</v>
      </c>
      <c r="K147" t="s">
        <v>2459</v>
      </c>
    </row>
    <row r="148" spans="1:11" x14ac:dyDescent="0.35">
      <c r="A148" t="s">
        <v>1819</v>
      </c>
      <c r="B148" t="s">
        <v>1820</v>
      </c>
      <c r="C148" t="s">
        <v>1821</v>
      </c>
      <c r="D148" t="s">
        <v>1822</v>
      </c>
      <c r="E148" t="s">
        <v>1823</v>
      </c>
      <c r="G148" t="s">
        <v>1113</v>
      </c>
      <c r="H148" t="s">
        <v>552</v>
      </c>
      <c r="I148" t="s">
        <v>553</v>
      </c>
      <c r="J148" t="s">
        <v>2460</v>
      </c>
      <c r="K148" t="s">
        <v>2461</v>
      </c>
    </row>
    <row r="149" spans="1:11" x14ac:dyDescent="0.35">
      <c r="A149" t="s">
        <v>1824</v>
      </c>
      <c r="B149" t="s">
        <v>1825</v>
      </c>
      <c r="C149" t="s">
        <v>1826</v>
      </c>
      <c r="D149" t="s">
        <v>1827</v>
      </c>
      <c r="E149" t="s">
        <v>1828</v>
      </c>
      <c r="G149" t="s">
        <v>1114</v>
      </c>
      <c r="H149" t="s">
        <v>554</v>
      </c>
      <c r="I149" t="s">
        <v>555</v>
      </c>
      <c r="J149" t="s">
        <v>2462</v>
      </c>
      <c r="K149" t="s">
        <v>2463</v>
      </c>
    </row>
    <row r="150" spans="1:11" x14ac:dyDescent="0.35">
      <c r="A150" t="s">
        <v>1829</v>
      </c>
      <c r="B150" t="s">
        <v>1830</v>
      </c>
      <c r="C150" t="s">
        <v>1831</v>
      </c>
      <c r="D150" t="s">
        <v>1832</v>
      </c>
      <c r="E150" t="s">
        <v>1833</v>
      </c>
      <c r="G150" t="s">
        <v>1115</v>
      </c>
      <c r="H150" t="s">
        <v>556</v>
      </c>
      <c r="I150" t="s">
        <v>557</v>
      </c>
      <c r="J150" t="s">
        <v>2464</v>
      </c>
      <c r="K150" t="s">
        <v>2465</v>
      </c>
    </row>
    <row r="151" spans="1:11" x14ac:dyDescent="0.35">
      <c r="A151" t="s">
        <v>1834</v>
      </c>
      <c r="B151" t="s">
        <v>1835</v>
      </c>
      <c r="C151" t="s">
        <v>1836</v>
      </c>
      <c r="D151" t="s">
        <v>1837</v>
      </c>
      <c r="E151" t="s">
        <v>1838</v>
      </c>
      <c r="G151" t="s">
        <v>1116</v>
      </c>
      <c r="H151" t="s">
        <v>558</v>
      </c>
      <c r="I151" t="s">
        <v>559</v>
      </c>
      <c r="J151" t="s">
        <v>2466</v>
      </c>
      <c r="K151" t="s">
        <v>2467</v>
      </c>
    </row>
    <row r="152" spans="1:11" x14ac:dyDescent="0.35">
      <c r="A152" t="s">
        <v>1839</v>
      </c>
      <c r="B152" t="s">
        <v>1840</v>
      </c>
      <c r="C152" t="s">
        <v>1841</v>
      </c>
      <c r="D152" t="s">
        <v>1842</v>
      </c>
      <c r="E152" t="s">
        <v>1843</v>
      </c>
      <c r="G152" t="s">
        <v>1117</v>
      </c>
      <c r="H152" t="s">
        <v>560</v>
      </c>
      <c r="I152" t="s">
        <v>561</v>
      </c>
      <c r="J152" t="s">
        <v>2468</v>
      </c>
      <c r="K152" t="s">
        <v>2469</v>
      </c>
    </row>
    <row r="153" spans="1:11" x14ac:dyDescent="0.35">
      <c r="A153" t="s">
        <v>1844</v>
      </c>
      <c r="B153" t="s">
        <v>1845</v>
      </c>
      <c r="C153" t="s">
        <v>1846</v>
      </c>
      <c r="D153" t="s">
        <v>1847</v>
      </c>
      <c r="E153" t="s">
        <v>1848</v>
      </c>
      <c r="G153" t="s">
        <v>1118</v>
      </c>
      <c r="H153" t="s">
        <v>562</v>
      </c>
      <c r="I153" t="s">
        <v>563</v>
      </c>
      <c r="J153" t="s">
        <v>2470</v>
      </c>
      <c r="K153" t="s">
        <v>2471</v>
      </c>
    </row>
    <row r="154" spans="1:11" x14ac:dyDescent="0.35">
      <c r="A154" t="s">
        <v>1849</v>
      </c>
      <c r="B154" t="s">
        <v>1850</v>
      </c>
      <c r="C154" t="s">
        <v>1851</v>
      </c>
      <c r="D154" t="s">
        <v>1852</v>
      </c>
      <c r="E154" t="s">
        <v>1853</v>
      </c>
      <c r="G154" t="s">
        <v>1119</v>
      </c>
      <c r="H154" t="s">
        <v>564</v>
      </c>
      <c r="I154" t="s">
        <v>565</v>
      </c>
      <c r="J154" t="s">
        <v>2472</v>
      </c>
      <c r="K154" t="s">
        <v>2473</v>
      </c>
    </row>
    <row r="155" spans="1:11" x14ac:dyDescent="0.35">
      <c r="A155" t="s">
        <v>1854</v>
      </c>
      <c r="B155" t="s">
        <v>1855</v>
      </c>
      <c r="C155" t="s">
        <v>1856</v>
      </c>
      <c r="D155" t="s">
        <v>1857</v>
      </c>
      <c r="E155" t="s">
        <v>1858</v>
      </c>
      <c r="G155" t="s">
        <v>1120</v>
      </c>
      <c r="H155" t="s">
        <v>566</v>
      </c>
      <c r="I155" t="s">
        <v>567</v>
      </c>
      <c r="J155" t="s">
        <v>2474</v>
      </c>
      <c r="K155" t="s">
        <v>2475</v>
      </c>
    </row>
    <row r="156" spans="1:11" x14ac:dyDescent="0.35">
      <c r="A156" t="s">
        <v>1859</v>
      </c>
      <c r="B156" t="s">
        <v>1860</v>
      </c>
      <c r="C156" t="s">
        <v>1861</v>
      </c>
      <c r="D156" t="s">
        <v>1862</v>
      </c>
      <c r="E156" t="s">
        <v>1863</v>
      </c>
      <c r="G156" t="s">
        <v>1121</v>
      </c>
      <c r="H156" t="s">
        <v>568</v>
      </c>
      <c r="I156" t="s">
        <v>569</v>
      </c>
      <c r="J156" t="s">
        <v>2476</v>
      </c>
      <c r="K156" t="s">
        <v>2477</v>
      </c>
    </row>
    <row r="157" spans="1:11" x14ac:dyDescent="0.35">
      <c r="A157" t="s">
        <v>1864</v>
      </c>
      <c r="B157" t="s">
        <v>1865</v>
      </c>
      <c r="C157" t="s">
        <v>1866</v>
      </c>
      <c r="D157" t="s">
        <v>1867</v>
      </c>
      <c r="E157" t="s">
        <v>1868</v>
      </c>
      <c r="G157" t="s">
        <v>1122</v>
      </c>
      <c r="H157" t="s">
        <v>570</v>
      </c>
      <c r="I157" t="s">
        <v>571</v>
      </c>
      <c r="J157" t="s">
        <v>2478</v>
      </c>
      <c r="K157" t="s">
        <v>2479</v>
      </c>
    </row>
    <row r="158" spans="1:11" x14ac:dyDescent="0.35">
      <c r="A158" t="s">
        <v>1869</v>
      </c>
      <c r="B158" t="s">
        <v>1870</v>
      </c>
      <c r="C158" t="s">
        <v>1871</v>
      </c>
      <c r="D158" t="s">
        <v>1872</v>
      </c>
      <c r="E158" t="s">
        <v>1873</v>
      </c>
      <c r="G158" t="s">
        <v>1123</v>
      </c>
      <c r="H158" t="s">
        <v>572</v>
      </c>
      <c r="I158" t="s">
        <v>573</v>
      </c>
      <c r="J158" t="s">
        <v>2480</v>
      </c>
      <c r="K158" t="s">
        <v>2481</v>
      </c>
    </row>
    <row r="159" spans="1:11" x14ac:dyDescent="0.35">
      <c r="A159" t="s">
        <v>1874</v>
      </c>
      <c r="B159" t="s">
        <v>1875</v>
      </c>
      <c r="C159" t="s">
        <v>1876</v>
      </c>
      <c r="D159" t="s">
        <v>1877</v>
      </c>
      <c r="E159" t="s">
        <v>1878</v>
      </c>
      <c r="G159" t="s">
        <v>1124</v>
      </c>
      <c r="H159" t="s">
        <v>574</v>
      </c>
      <c r="I159" t="s">
        <v>575</v>
      </c>
      <c r="J159" t="s">
        <v>2482</v>
      </c>
      <c r="K159" t="s">
        <v>2483</v>
      </c>
    </row>
    <row r="160" spans="1:11" x14ac:dyDescent="0.35">
      <c r="A160" t="s">
        <v>1879</v>
      </c>
      <c r="B160" t="s">
        <v>1880</v>
      </c>
      <c r="C160" t="s">
        <v>1881</v>
      </c>
      <c r="D160" t="s">
        <v>1882</v>
      </c>
      <c r="E160" t="s">
        <v>1883</v>
      </c>
      <c r="G160" t="s">
        <v>1125</v>
      </c>
      <c r="H160" t="s">
        <v>576</v>
      </c>
      <c r="I160" t="s">
        <v>577</v>
      </c>
      <c r="J160" t="s">
        <v>2484</v>
      </c>
      <c r="K160" t="s">
        <v>2485</v>
      </c>
    </row>
    <row r="161" spans="1:11" x14ac:dyDescent="0.35">
      <c r="A161" t="s">
        <v>1884</v>
      </c>
      <c r="B161" t="s">
        <v>1885</v>
      </c>
      <c r="C161" t="s">
        <v>1886</v>
      </c>
      <c r="D161" t="s">
        <v>1887</v>
      </c>
      <c r="E161" t="s">
        <v>1888</v>
      </c>
      <c r="G161" t="s">
        <v>1126</v>
      </c>
      <c r="H161" t="s">
        <v>578</v>
      </c>
      <c r="I161" t="s">
        <v>579</v>
      </c>
      <c r="J161" t="s">
        <v>2486</v>
      </c>
      <c r="K161" t="s">
        <v>2487</v>
      </c>
    </row>
    <row r="162" spans="1:11" x14ac:dyDescent="0.35">
      <c r="A162" t="s">
        <v>1889</v>
      </c>
      <c r="B162" t="s">
        <v>1890</v>
      </c>
      <c r="C162" t="s">
        <v>1891</v>
      </c>
      <c r="D162" t="s">
        <v>1892</v>
      </c>
      <c r="E162" t="s">
        <v>1893</v>
      </c>
      <c r="G162" t="s">
        <v>1127</v>
      </c>
      <c r="H162" t="s">
        <v>580</v>
      </c>
      <c r="I162" t="s">
        <v>581</v>
      </c>
      <c r="J162" t="s">
        <v>2488</v>
      </c>
      <c r="K162" t="s">
        <v>2489</v>
      </c>
    </row>
    <row r="163" spans="1:11" x14ac:dyDescent="0.35">
      <c r="A163" t="s">
        <v>1894</v>
      </c>
      <c r="B163" t="s">
        <v>1895</v>
      </c>
      <c r="C163" t="s">
        <v>1896</v>
      </c>
      <c r="D163" t="s">
        <v>1897</v>
      </c>
      <c r="E163" t="s">
        <v>1898</v>
      </c>
      <c r="G163" t="s">
        <v>1128</v>
      </c>
      <c r="H163" t="s">
        <v>582</v>
      </c>
      <c r="I163" t="s">
        <v>583</v>
      </c>
      <c r="J163" t="s">
        <v>2490</v>
      </c>
      <c r="K163" t="s">
        <v>2491</v>
      </c>
    </row>
    <row r="164" spans="1:11" x14ac:dyDescent="0.35">
      <c r="A164" t="s">
        <v>1899</v>
      </c>
      <c r="B164" t="s">
        <v>1900</v>
      </c>
      <c r="C164" t="s">
        <v>1901</v>
      </c>
      <c r="D164" t="s">
        <v>1902</v>
      </c>
      <c r="E164" t="s">
        <v>1903</v>
      </c>
      <c r="G164" t="s">
        <v>1129</v>
      </c>
      <c r="H164" t="s">
        <v>584</v>
      </c>
      <c r="I164" t="s">
        <v>585</v>
      </c>
      <c r="J164" t="s">
        <v>2492</v>
      </c>
      <c r="K164" t="s">
        <v>2493</v>
      </c>
    </row>
    <row r="165" spans="1:11" x14ac:dyDescent="0.35">
      <c r="A165" t="s">
        <v>1904</v>
      </c>
      <c r="B165" t="s">
        <v>1905</v>
      </c>
      <c r="C165" t="s">
        <v>1906</v>
      </c>
      <c r="D165" t="s">
        <v>1907</v>
      </c>
      <c r="E165" t="s">
        <v>1908</v>
      </c>
      <c r="G165" t="s">
        <v>1130</v>
      </c>
      <c r="H165" t="s">
        <v>586</v>
      </c>
      <c r="I165" t="s">
        <v>587</v>
      </c>
      <c r="J165" t="s">
        <v>2494</v>
      </c>
      <c r="K165" t="s">
        <v>2495</v>
      </c>
    </row>
    <row r="166" spans="1:11" x14ac:dyDescent="0.35">
      <c r="A166" t="s">
        <v>1909</v>
      </c>
      <c r="B166" t="s">
        <v>1910</v>
      </c>
      <c r="C166" t="s">
        <v>1911</v>
      </c>
      <c r="D166" t="s">
        <v>1912</v>
      </c>
      <c r="E166" t="s">
        <v>1913</v>
      </c>
      <c r="G166" t="s">
        <v>1131</v>
      </c>
      <c r="H166" t="s">
        <v>588</v>
      </c>
      <c r="I166" t="s">
        <v>589</v>
      </c>
      <c r="J166" t="s">
        <v>2496</v>
      </c>
      <c r="K166" t="s">
        <v>2497</v>
      </c>
    </row>
    <row r="167" spans="1:11" x14ac:dyDescent="0.35">
      <c r="A167" t="s">
        <v>1914</v>
      </c>
      <c r="B167" t="s">
        <v>1915</v>
      </c>
      <c r="C167" t="s">
        <v>1916</v>
      </c>
      <c r="D167" t="s">
        <v>1917</v>
      </c>
      <c r="E167" t="s">
        <v>1918</v>
      </c>
      <c r="G167" t="s">
        <v>1132</v>
      </c>
      <c r="H167" t="s">
        <v>590</v>
      </c>
      <c r="I167" t="s">
        <v>591</v>
      </c>
      <c r="J167" t="s">
        <v>2498</v>
      </c>
      <c r="K167" t="s">
        <v>2499</v>
      </c>
    </row>
    <row r="168" spans="1:11" x14ac:dyDescent="0.35">
      <c r="A168" t="s">
        <v>1919</v>
      </c>
      <c r="B168" t="s">
        <v>1920</v>
      </c>
      <c r="C168" t="s">
        <v>1921</v>
      </c>
      <c r="D168" t="s">
        <v>1922</v>
      </c>
      <c r="E168" t="s">
        <v>1923</v>
      </c>
      <c r="G168" t="s">
        <v>1133</v>
      </c>
      <c r="H168" t="s">
        <v>592</v>
      </c>
      <c r="I168" t="s">
        <v>593</v>
      </c>
      <c r="J168" t="s">
        <v>2500</v>
      </c>
      <c r="K168" t="s">
        <v>2501</v>
      </c>
    </row>
    <row r="169" spans="1:11" x14ac:dyDescent="0.35">
      <c r="A169" t="s">
        <v>1924</v>
      </c>
      <c r="B169" t="s">
        <v>1925</v>
      </c>
      <c r="C169" t="s">
        <v>1926</v>
      </c>
      <c r="D169" t="s">
        <v>1927</v>
      </c>
      <c r="E169" t="s">
        <v>1928</v>
      </c>
      <c r="G169" t="s">
        <v>1134</v>
      </c>
      <c r="H169" t="s">
        <v>594</v>
      </c>
      <c r="I169" t="s">
        <v>595</v>
      </c>
      <c r="J169" t="s">
        <v>2502</v>
      </c>
      <c r="K169" t="s">
        <v>2503</v>
      </c>
    </row>
    <row r="170" spans="1:11" x14ac:dyDescent="0.35">
      <c r="A170" t="s">
        <v>1929</v>
      </c>
      <c r="B170" t="s">
        <v>1930</v>
      </c>
      <c r="C170" t="s">
        <v>1931</v>
      </c>
      <c r="D170" t="s">
        <v>1932</v>
      </c>
      <c r="E170" t="s">
        <v>1933</v>
      </c>
      <c r="G170" t="s">
        <v>1135</v>
      </c>
      <c r="H170" t="s">
        <v>596</v>
      </c>
      <c r="I170" t="s">
        <v>597</v>
      </c>
      <c r="J170" t="s">
        <v>2504</v>
      </c>
      <c r="K170" t="s">
        <v>2505</v>
      </c>
    </row>
    <row r="171" spans="1:11" x14ac:dyDescent="0.35">
      <c r="A171" t="s">
        <v>1934</v>
      </c>
      <c r="B171" t="s">
        <v>1935</v>
      </c>
      <c r="C171" t="s">
        <v>1936</v>
      </c>
      <c r="D171" t="s">
        <v>1937</v>
      </c>
      <c r="E171" t="s">
        <v>1938</v>
      </c>
      <c r="G171" t="s">
        <v>1136</v>
      </c>
      <c r="H171" t="s">
        <v>598</v>
      </c>
      <c r="I171" t="s">
        <v>599</v>
      </c>
      <c r="J171" t="s">
        <v>2506</v>
      </c>
      <c r="K171" t="s">
        <v>2507</v>
      </c>
    </row>
    <row r="172" spans="1:11" x14ac:dyDescent="0.35">
      <c r="A172" t="s">
        <v>1939</v>
      </c>
      <c r="B172" t="s">
        <v>1940</v>
      </c>
      <c r="C172" t="s">
        <v>1941</v>
      </c>
      <c r="D172" t="s">
        <v>1942</v>
      </c>
      <c r="E172" t="s">
        <v>1943</v>
      </c>
      <c r="G172" t="s">
        <v>1137</v>
      </c>
      <c r="H172" t="s">
        <v>600</v>
      </c>
      <c r="I172" t="s">
        <v>601</v>
      </c>
      <c r="J172" t="s">
        <v>2508</v>
      </c>
      <c r="K172" t="s">
        <v>2509</v>
      </c>
    </row>
    <row r="173" spans="1:11" x14ac:dyDescent="0.35">
      <c r="A173" t="s">
        <v>1944</v>
      </c>
      <c r="B173" t="s">
        <v>1945</v>
      </c>
      <c r="C173" t="s">
        <v>1946</v>
      </c>
      <c r="D173" t="s">
        <v>1947</v>
      </c>
      <c r="E173" t="s">
        <v>1948</v>
      </c>
      <c r="G173" t="s">
        <v>1138</v>
      </c>
      <c r="H173" t="s">
        <v>602</v>
      </c>
      <c r="I173" t="s">
        <v>603</v>
      </c>
      <c r="J173" t="s">
        <v>2510</v>
      </c>
      <c r="K173" t="s">
        <v>2511</v>
      </c>
    </row>
    <row r="174" spans="1:11" x14ac:dyDescent="0.35">
      <c r="A174" t="s">
        <v>1949</v>
      </c>
      <c r="B174" t="s">
        <v>1950</v>
      </c>
      <c r="C174" t="s">
        <v>1951</v>
      </c>
      <c r="D174" t="s">
        <v>1952</v>
      </c>
      <c r="E174" t="s">
        <v>1953</v>
      </c>
      <c r="G174" t="s">
        <v>1139</v>
      </c>
      <c r="H174" t="s">
        <v>604</v>
      </c>
      <c r="I174" t="s">
        <v>605</v>
      </c>
      <c r="J174" t="s">
        <v>2512</v>
      </c>
      <c r="K174" t="s">
        <v>2513</v>
      </c>
    </row>
    <row r="175" spans="1:11" x14ac:dyDescent="0.35">
      <c r="A175" t="s">
        <v>1954</v>
      </c>
      <c r="B175" t="s">
        <v>1955</v>
      </c>
      <c r="C175" t="s">
        <v>1956</v>
      </c>
      <c r="D175" t="s">
        <v>1957</v>
      </c>
      <c r="E175" t="s">
        <v>1958</v>
      </c>
      <c r="G175" t="s">
        <v>1140</v>
      </c>
      <c r="H175" t="s">
        <v>606</v>
      </c>
      <c r="I175" t="s">
        <v>607</v>
      </c>
      <c r="J175" t="s">
        <v>2514</v>
      </c>
      <c r="K175" t="s">
        <v>2515</v>
      </c>
    </row>
    <row r="176" spans="1:11" x14ac:dyDescent="0.35">
      <c r="A176" t="s">
        <v>1959</v>
      </c>
      <c r="B176" t="s">
        <v>1960</v>
      </c>
      <c r="C176" t="s">
        <v>1961</v>
      </c>
      <c r="D176" t="s">
        <v>1962</v>
      </c>
      <c r="E176" t="s">
        <v>1963</v>
      </c>
      <c r="G176" t="s">
        <v>1141</v>
      </c>
      <c r="H176" t="s">
        <v>608</v>
      </c>
      <c r="I176" t="s">
        <v>609</v>
      </c>
      <c r="J176" t="s">
        <v>2516</v>
      </c>
      <c r="K176" t="s">
        <v>2517</v>
      </c>
    </row>
    <row r="177" spans="1:11" x14ac:dyDescent="0.35">
      <c r="A177" t="s">
        <v>1964</v>
      </c>
      <c r="B177" t="s">
        <v>1965</v>
      </c>
      <c r="C177" t="s">
        <v>1966</v>
      </c>
      <c r="D177" t="s">
        <v>1967</v>
      </c>
      <c r="E177" t="s">
        <v>1968</v>
      </c>
      <c r="G177" t="s">
        <v>1142</v>
      </c>
      <c r="H177" t="s">
        <v>610</v>
      </c>
      <c r="I177" t="s">
        <v>611</v>
      </c>
      <c r="J177" t="s">
        <v>2518</v>
      </c>
      <c r="K177" t="s">
        <v>2519</v>
      </c>
    </row>
    <row r="178" spans="1:11" x14ac:dyDescent="0.35">
      <c r="A178" t="s">
        <v>1969</v>
      </c>
      <c r="B178" t="s">
        <v>1970</v>
      </c>
      <c r="C178" t="s">
        <v>1971</v>
      </c>
      <c r="D178" t="s">
        <v>1972</v>
      </c>
      <c r="E178" t="s">
        <v>1973</v>
      </c>
      <c r="G178" t="s">
        <v>1143</v>
      </c>
      <c r="H178" t="s">
        <v>612</v>
      </c>
      <c r="I178" t="s">
        <v>613</v>
      </c>
      <c r="J178" t="s">
        <v>2520</v>
      </c>
      <c r="K178" t="s">
        <v>2521</v>
      </c>
    </row>
    <row r="179" spans="1:11" x14ac:dyDescent="0.35">
      <c r="A179" t="s">
        <v>1974</v>
      </c>
      <c r="B179" t="s">
        <v>1975</v>
      </c>
      <c r="C179" t="s">
        <v>1976</v>
      </c>
      <c r="D179" t="s">
        <v>1977</v>
      </c>
      <c r="E179" t="s">
        <v>1978</v>
      </c>
      <c r="G179" t="s">
        <v>1144</v>
      </c>
      <c r="H179" t="s">
        <v>614</v>
      </c>
      <c r="I179" t="s">
        <v>615</v>
      </c>
      <c r="J179" t="s">
        <v>2522</v>
      </c>
      <c r="K179" t="s">
        <v>2523</v>
      </c>
    </row>
    <row r="180" spans="1:11" x14ac:dyDescent="0.35">
      <c r="A180" t="s">
        <v>1979</v>
      </c>
      <c r="B180" t="s">
        <v>1980</v>
      </c>
      <c r="C180" t="s">
        <v>1981</v>
      </c>
      <c r="D180" t="s">
        <v>1982</v>
      </c>
      <c r="E180" t="s">
        <v>1983</v>
      </c>
      <c r="G180" t="s">
        <v>1145</v>
      </c>
      <c r="H180" t="s">
        <v>616</v>
      </c>
      <c r="I180" t="s">
        <v>617</v>
      </c>
      <c r="J180" t="s">
        <v>2524</v>
      </c>
      <c r="K180" t="s">
        <v>2525</v>
      </c>
    </row>
    <row r="181" spans="1:11" x14ac:dyDescent="0.35">
      <c r="A181" t="s">
        <v>1984</v>
      </c>
      <c r="B181" t="s">
        <v>1985</v>
      </c>
      <c r="C181" t="s">
        <v>1986</v>
      </c>
      <c r="D181" t="s">
        <v>1987</v>
      </c>
      <c r="E181" t="s">
        <v>1988</v>
      </c>
      <c r="G181" t="s">
        <v>1146</v>
      </c>
      <c r="H181" t="s">
        <v>618</v>
      </c>
      <c r="I181" t="s">
        <v>619</v>
      </c>
      <c r="J181" t="s">
        <v>2526</v>
      </c>
      <c r="K181" t="s">
        <v>2527</v>
      </c>
    </row>
    <row r="182" spans="1:11" x14ac:dyDescent="0.35">
      <c r="A182" t="s">
        <v>1989</v>
      </c>
      <c r="B182" t="s">
        <v>1990</v>
      </c>
      <c r="C182" t="s">
        <v>1991</v>
      </c>
      <c r="D182" t="s">
        <v>1992</v>
      </c>
      <c r="E182" t="s">
        <v>1993</v>
      </c>
      <c r="G182" t="s">
        <v>1147</v>
      </c>
      <c r="H182" t="s">
        <v>620</v>
      </c>
      <c r="I182" t="s">
        <v>621</v>
      </c>
      <c r="J182" t="s">
        <v>2528</v>
      </c>
      <c r="K182" t="s">
        <v>2529</v>
      </c>
    </row>
    <row r="183" spans="1:11" x14ac:dyDescent="0.35">
      <c r="A183" t="s">
        <v>1994</v>
      </c>
      <c r="B183" t="s">
        <v>1995</v>
      </c>
      <c r="C183" t="s">
        <v>1996</v>
      </c>
      <c r="D183" t="s">
        <v>1997</v>
      </c>
      <c r="E183" t="s">
        <v>1998</v>
      </c>
      <c r="G183" t="s">
        <v>1148</v>
      </c>
      <c r="H183" t="s">
        <v>622</v>
      </c>
      <c r="I183" t="s">
        <v>623</v>
      </c>
      <c r="J183" t="s">
        <v>2530</v>
      </c>
      <c r="K183" t="s">
        <v>2531</v>
      </c>
    </row>
    <row r="184" spans="1:11" x14ac:dyDescent="0.35">
      <c r="A184" t="s">
        <v>1999</v>
      </c>
      <c r="B184" t="s">
        <v>2000</v>
      </c>
      <c r="C184" t="s">
        <v>2001</v>
      </c>
      <c r="D184" t="s">
        <v>2002</v>
      </c>
      <c r="E184" t="s">
        <v>2003</v>
      </c>
      <c r="G184" t="s">
        <v>1149</v>
      </c>
      <c r="H184" t="s">
        <v>624</v>
      </c>
      <c r="I184" t="s">
        <v>625</v>
      </c>
      <c r="J184" t="s">
        <v>2532</v>
      </c>
      <c r="K184" t="s">
        <v>2533</v>
      </c>
    </row>
    <row r="185" spans="1:11" x14ac:dyDescent="0.35">
      <c r="A185" t="s">
        <v>2004</v>
      </c>
      <c r="B185" t="s">
        <v>2005</v>
      </c>
      <c r="C185" t="s">
        <v>2006</v>
      </c>
      <c r="D185" t="s">
        <v>2007</v>
      </c>
      <c r="E185" t="s">
        <v>2008</v>
      </c>
      <c r="G185" t="s">
        <v>1150</v>
      </c>
      <c r="H185" t="s">
        <v>626</v>
      </c>
      <c r="I185" t="s">
        <v>627</v>
      </c>
      <c r="J185" t="s">
        <v>2534</v>
      </c>
      <c r="K185" t="s">
        <v>2535</v>
      </c>
    </row>
    <row r="186" spans="1:11" x14ac:dyDescent="0.35">
      <c r="A186" t="s">
        <v>2009</v>
      </c>
      <c r="B186" t="s">
        <v>2010</v>
      </c>
      <c r="C186" t="s">
        <v>2011</v>
      </c>
      <c r="D186" t="s">
        <v>2012</v>
      </c>
      <c r="E186" t="s">
        <v>2013</v>
      </c>
      <c r="G186" t="s">
        <v>1151</v>
      </c>
      <c r="H186" t="s">
        <v>628</v>
      </c>
      <c r="I186" t="s">
        <v>629</v>
      </c>
      <c r="J186" t="s">
        <v>2536</v>
      </c>
      <c r="K186" t="s">
        <v>2537</v>
      </c>
    </row>
    <row r="187" spans="1:11" x14ac:dyDescent="0.35">
      <c r="A187" t="s">
        <v>2014</v>
      </c>
      <c r="B187" t="s">
        <v>2015</v>
      </c>
      <c r="C187" t="s">
        <v>2016</v>
      </c>
      <c r="D187" t="s">
        <v>2017</v>
      </c>
      <c r="E187" t="s">
        <v>2018</v>
      </c>
      <c r="G187" t="s">
        <v>1152</v>
      </c>
      <c r="H187" t="s">
        <v>630</v>
      </c>
      <c r="I187" t="s">
        <v>631</v>
      </c>
      <c r="J187" t="s">
        <v>2538</v>
      </c>
      <c r="K187" t="s">
        <v>2539</v>
      </c>
    </row>
    <row r="188" spans="1:11" x14ac:dyDescent="0.35">
      <c r="A188" t="s">
        <v>2019</v>
      </c>
      <c r="B188" t="s">
        <v>2020</v>
      </c>
      <c r="C188" t="s">
        <v>2021</v>
      </c>
      <c r="D188" t="s">
        <v>2022</v>
      </c>
      <c r="E188" t="s">
        <v>2023</v>
      </c>
      <c r="G188" t="s">
        <v>1153</v>
      </c>
      <c r="H188" t="s">
        <v>632</v>
      </c>
      <c r="I188" t="s">
        <v>633</v>
      </c>
      <c r="J188" t="s">
        <v>2540</v>
      </c>
      <c r="K188" t="s">
        <v>2541</v>
      </c>
    </row>
    <row r="189" spans="1:11" x14ac:dyDescent="0.35">
      <c r="A189" t="s">
        <v>2024</v>
      </c>
      <c r="B189" t="s">
        <v>2025</v>
      </c>
      <c r="C189" t="s">
        <v>2026</v>
      </c>
      <c r="D189" t="s">
        <v>2027</v>
      </c>
      <c r="E189" t="s">
        <v>2028</v>
      </c>
      <c r="G189" t="s">
        <v>1154</v>
      </c>
      <c r="H189" t="s">
        <v>634</v>
      </c>
      <c r="I189" t="s">
        <v>635</v>
      </c>
      <c r="J189" t="s">
        <v>2542</v>
      </c>
      <c r="K189" t="s">
        <v>2543</v>
      </c>
    </row>
    <row r="190" spans="1:11" x14ac:dyDescent="0.35">
      <c r="A190" t="s">
        <v>2029</v>
      </c>
      <c r="B190" t="s">
        <v>2030</v>
      </c>
      <c r="C190" t="s">
        <v>2031</v>
      </c>
      <c r="D190" t="s">
        <v>2032</v>
      </c>
      <c r="E190" t="s">
        <v>2033</v>
      </c>
      <c r="G190" t="s">
        <v>1155</v>
      </c>
      <c r="H190" t="s">
        <v>636</v>
      </c>
      <c r="I190" t="s">
        <v>637</v>
      </c>
      <c r="J190" t="s">
        <v>2544</v>
      </c>
      <c r="K190" t="s">
        <v>2545</v>
      </c>
    </row>
    <row r="191" spans="1:11" x14ac:dyDescent="0.35">
      <c r="A191" t="s">
        <v>2034</v>
      </c>
      <c r="B191" t="s">
        <v>2035</v>
      </c>
      <c r="C191" t="s">
        <v>2036</v>
      </c>
      <c r="D191" t="s">
        <v>2037</v>
      </c>
      <c r="E191" t="s">
        <v>2038</v>
      </c>
      <c r="G191" t="s">
        <v>1156</v>
      </c>
      <c r="H191" t="s">
        <v>638</v>
      </c>
      <c r="I191" t="s">
        <v>639</v>
      </c>
      <c r="J191" t="s">
        <v>2546</v>
      </c>
      <c r="K191" t="s">
        <v>2547</v>
      </c>
    </row>
    <row r="192" spans="1:11" x14ac:dyDescent="0.35">
      <c r="A192" t="s">
        <v>2039</v>
      </c>
      <c r="B192" t="s">
        <v>2040</v>
      </c>
      <c r="C192" t="s">
        <v>2041</v>
      </c>
      <c r="D192" t="s">
        <v>2042</v>
      </c>
      <c r="E192" t="s">
        <v>2043</v>
      </c>
      <c r="G192" t="s">
        <v>1157</v>
      </c>
      <c r="H192" t="s">
        <v>640</v>
      </c>
      <c r="I192" t="s">
        <v>641</v>
      </c>
      <c r="J192" t="s">
        <v>2548</v>
      </c>
      <c r="K192" t="s">
        <v>2549</v>
      </c>
    </row>
    <row r="193" spans="1:11" x14ac:dyDescent="0.35">
      <c r="A193" t="s">
        <v>2044</v>
      </c>
      <c r="B193" t="s">
        <v>2045</v>
      </c>
      <c r="C193" t="s">
        <v>2046</v>
      </c>
      <c r="D193" t="s">
        <v>2047</v>
      </c>
      <c r="E193" t="s">
        <v>2048</v>
      </c>
      <c r="G193" t="s">
        <v>1158</v>
      </c>
      <c r="H193" t="s">
        <v>642</v>
      </c>
      <c r="I193" t="s">
        <v>643</v>
      </c>
      <c r="J193" t="s">
        <v>2550</v>
      </c>
      <c r="K193" t="s">
        <v>2551</v>
      </c>
    </row>
    <row r="194" spans="1:11" x14ac:dyDescent="0.35">
      <c r="A194" t="s">
        <v>2049</v>
      </c>
      <c r="B194" t="s">
        <v>2050</v>
      </c>
      <c r="C194" t="s">
        <v>2051</v>
      </c>
      <c r="D194" t="s">
        <v>2052</v>
      </c>
      <c r="E194" t="s">
        <v>2053</v>
      </c>
      <c r="G194" t="s">
        <v>1159</v>
      </c>
      <c r="H194" t="s">
        <v>644</v>
      </c>
      <c r="I194" t="s">
        <v>645</v>
      </c>
      <c r="J194" t="s">
        <v>2552</v>
      </c>
      <c r="K194" t="s">
        <v>2553</v>
      </c>
    </row>
    <row r="195" spans="1:11" x14ac:dyDescent="0.35">
      <c r="A195" t="s">
        <v>2054</v>
      </c>
      <c r="B195" t="s">
        <v>2055</v>
      </c>
      <c r="C195" t="s">
        <v>2056</v>
      </c>
      <c r="D195" t="s">
        <v>2057</v>
      </c>
      <c r="E195" t="s">
        <v>2058</v>
      </c>
      <c r="G195" t="s">
        <v>1160</v>
      </c>
      <c r="H195" t="s">
        <v>646</v>
      </c>
      <c r="I195" t="s">
        <v>647</v>
      </c>
      <c r="J195" t="s">
        <v>2554</v>
      </c>
      <c r="K195" t="s">
        <v>2555</v>
      </c>
    </row>
    <row r="196" spans="1:11" x14ac:dyDescent="0.35">
      <c r="A196" t="s">
        <v>2059</v>
      </c>
      <c r="B196" t="s">
        <v>2060</v>
      </c>
      <c r="C196" t="s">
        <v>2061</v>
      </c>
      <c r="D196" t="s">
        <v>2062</v>
      </c>
      <c r="E196" t="s">
        <v>2063</v>
      </c>
      <c r="G196" t="s">
        <v>1161</v>
      </c>
      <c r="H196" t="s">
        <v>648</v>
      </c>
      <c r="I196" t="s">
        <v>649</v>
      </c>
      <c r="J196" t="s">
        <v>2556</v>
      </c>
      <c r="K196" t="s">
        <v>2557</v>
      </c>
    </row>
    <row r="197" spans="1:11" x14ac:dyDescent="0.35">
      <c r="A197" t="s">
        <v>2064</v>
      </c>
      <c r="B197" t="s">
        <v>2065</v>
      </c>
      <c r="C197" t="s">
        <v>2066</v>
      </c>
      <c r="D197" t="s">
        <v>2067</v>
      </c>
      <c r="E197" t="s">
        <v>2068</v>
      </c>
      <c r="G197" t="s">
        <v>1162</v>
      </c>
      <c r="H197" t="s">
        <v>650</v>
      </c>
      <c r="I197" t="s">
        <v>651</v>
      </c>
      <c r="J197" t="s">
        <v>2558</v>
      </c>
      <c r="K197" t="s">
        <v>2559</v>
      </c>
    </row>
    <row r="198" spans="1:11" x14ac:dyDescent="0.35">
      <c r="A198" t="s">
        <v>2069</v>
      </c>
      <c r="B198" t="s">
        <v>2070</v>
      </c>
      <c r="C198" t="s">
        <v>2071</v>
      </c>
      <c r="D198" t="s">
        <v>2072</v>
      </c>
      <c r="E198" t="s">
        <v>2073</v>
      </c>
      <c r="G198" t="s">
        <v>1163</v>
      </c>
      <c r="H198" t="s">
        <v>652</v>
      </c>
      <c r="I198" t="s">
        <v>653</v>
      </c>
      <c r="J198" t="s">
        <v>2560</v>
      </c>
      <c r="K198" t="s">
        <v>2561</v>
      </c>
    </row>
    <row r="199" spans="1:11" x14ac:dyDescent="0.35">
      <c r="A199" t="s">
        <v>2074</v>
      </c>
      <c r="B199" t="s">
        <v>2075</v>
      </c>
      <c r="C199" t="s">
        <v>2076</v>
      </c>
      <c r="D199" t="s">
        <v>2077</v>
      </c>
      <c r="E199" t="s">
        <v>2078</v>
      </c>
      <c r="G199" t="s">
        <v>1164</v>
      </c>
      <c r="H199" t="s">
        <v>654</v>
      </c>
      <c r="I199" t="s">
        <v>655</v>
      </c>
      <c r="J199" t="s">
        <v>2562</v>
      </c>
      <c r="K199" t="s">
        <v>2563</v>
      </c>
    </row>
    <row r="200" spans="1:11" x14ac:dyDescent="0.35">
      <c r="A200" t="s">
        <v>2079</v>
      </c>
      <c r="B200" t="s">
        <v>2080</v>
      </c>
      <c r="C200" t="s">
        <v>2081</v>
      </c>
      <c r="D200" t="s">
        <v>2082</v>
      </c>
      <c r="E200" t="s">
        <v>2083</v>
      </c>
      <c r="G200" t="s">
        <v>1165</v>
      </c>
      <c r="H200" t="s">
        <v>656</v>
      </c>
      <c r="I200" t="s">
        <v>657</v>
      </c>
      <c r="J200" t="s">
        <v>2564</v>
      </c>
      <c r="K200" t="s">
        <v>2565</v>
      </c>
    </row>
    <row r="201" spans="1:11" x14ac:dyDescent="0.35">
      <c r="A201" t="s">
        <v>2084</v>
      </c>
      <c r="B201" t="s">
        <v>2085</v>
      </c>
      <c r="C201" t="s">
        <v>2086</v>
      </c>
      <c r="D201" t="s">
        <v>2087</v>
      </c>
      <c r="E201" t="s">
        <v>2088</v>
      </c>
      <c r="G201" t="s">
        <v>1166</v>
      </c>
      <c r="H201" t="s">
        <v>658</v>
      </c>
      <c r="I201" t="s">
        <v>659</v>
      </c>
      <c r="J201" t="s">
        <v>2566</v>
      </c>
      <c r="K201" t="s">
        <v>2567</v>
      </c>
    </row>
    <row r="202" spans="1:11" x14ac:dyDescent="0.35">
      <c r="A202" t="s">
        <v>2089</v>
      </c>
      <c r="B202" t="s">
        <v>2090</v>
      </c>
      <c r="C202" t="s">
        <v>2091</v>
      </c>
      <c r="D202" t="s">
        <v>2092</v>
      </c>
      <c r="E202" t="s">
        <v>2093</v>
      </c>
      <c r="G202" t="s">
        <v>1167</v>
      </c>
      <c r="H202" t="s">
        <v>660</v>
      </c>
      <c r="I202" t="s">
        <v>661</v>
      </c>
      <c r="J202" t="s">
        <v>2568</v>
      </c>
      <c r="K202" t="s">
        <v>2569</v>
      </c>
    </row>
    <row r="203" spans="1:11" x14ac:dyDescent="0.35">
      <c r="A203" t="s">
        <v>2094</v>
      </c>
      <c r="B203" t="s">
        <v>2095</v>
      </c>
      <c r="C203" t="s">
        <v>2096</v>
      </c>
      <c r="D203" t="s">
        <v>2097</v>
      </c>
      <c r="E203" t="s">
        <v>2098</v>
      </c>
      <c r="G203" t="s">
        <v>1168</v>
      </c>
      <c r="H203" t="s">
        <v>662</v>
      </c>
      <c r="I203" t="s">
        <v>663</v>
      </c>
      <c r="J203" t="s">
        <v>2570</v>
      </c>
      <c r="K203" t="s">
        <v>2571</v>
      </c>
    </row>
    <row r="204" spans="1:11" x14ac:dyDescent="0.35">
      <c r="A204" t="s">
        <v>2099</v>
      </c>
      <c r="B204" t="s">
        <v>2100</v>
      </c>
      <c r="C204" t="s">
        <v>2101</v>
      </c>
      <c r="D204" t="s">
        <v>2102</v>
      </c>
      <c r="E204" t="s">
        <v>2103</v>
      </c>
      <c r="G204" t="s">
        <v>1169</v>
      </c>
      <c r="H204" t="s">
        <v>664</v>
      </c>
      <c r="I204" t="s">
        <v>665</v>
      </c>
      <c r="J204" t="s">
        <v>2572</v>
      </c>
      <c r="K204" t="s">
        <v>2573</v>
      </c>
    </row>
    <row r="205" spans="1:11" x14ac:dyDescent="0.35">
      <c r="A205" t="s">
        <v>2104</v>
      </c>
      <c r="B205" t="s">
        <v>2105</v>
      </c>
      <c r="C205" t="s">
        <v>2106</v>
      </c>
      <c r="D205" t="s">
        <v>2107</v>
      </c>
      <c r="E205" t="s">
        <v>2108</v>
      </c>
      <c r="G205" t="s">
        <v>1170</v>
      </c>
      <c r="H205" t="s">
        <v>666</v>
      </c>
      <c r="I205" t="s">
        <v>667</v>
      </c>
      <c r="J205" t="s">
        <v>2574</v>
      </c>
      <c r="K205" t="s">
        <v>2575</v>
      </c>
    </row>
    <row r="206" spans="1:11" x14ac:dyDescent="0.35">
      <c r="A206" t="s">
        <v>2109</v>
      </c>
      <c r="B206" t="s">
        <v>2110</v>
      </c>
      <c r="C206" t="s">
        <v>2111</v>
      </c>
      <c r="D206" t="s">
        <v>2112</v>
      </c>
      <c r="E206" t="s">
        <v>2113</v>
      </c>
      <c r="G206" t="s">
        <v>1171</v>
      </c>
      <c r="H206" t="s">
        <v>668</v>
      </c>
      <c r="I206" t="s">
        <v>669</v>
      </c>
      <c r="J206" t="s">
        <v>2576</v>
      </c>
      <c r="K206" t="s">
        <v>2577</v>
      </c>
    </row>
    <row r="207" spans="1:11" x14ac:dyDescent="0.35">
      <c r="A207" t="s">
        <v>2114</v>
      </c>
      <c r="B207" t="s">
        <v>2115</v>
      </c>
      <c r="C207" t="s">
        <v>2116</v>
      </c>
      <c r="D207" t="s">
        <v>2117</v>
      </c>
      <c r="E207" t="s">
        <v>2118</v>
      </c>
      <c r="G207" t="s">
        <v>1172</v>
      </c>
      <c r="H207" t="s">
        <v>670</v>
      </c>
      <c r="I207" t="s">
        <v>671</v>
      </c>
      <c r="J207" t="s">
        <v>2578</v>
      </c>
      <c r="K207" t="s">
        <v>2579</v>
      </c>
    </row>
    <row r="208" spans="1:11" x14ac:dyDescent="0.35">
      <c r="A208" t="s">
        <v>2119</v>
      </c>
      <c r="B208" t="s">
        <v>2120</v>
      </c>
      <c r="C208" t="s">
        <v>2121</v>
      </c>
      <c r="D208" t="s">
        <v>2122</v>
      </c>
      <c r="E208" t="s">
        <v>2123</v>
      </c>
      <c r="G208" t="s">
        <v>1173</v>
      </c>
      <c r="H208" t="s">
        <v>672</v>
      </c>
      <c r="I208" t="s">
        <v>673</v>
      </c>
      <c r="J208" t="s">
        <v>2580</v>
      </c>
      <c r="K208" t="s">
        <v>2581</v>
      </c>
    </row>
    <row r="209" spans="1:11" x14ac:dyDescent="0.35">
      <c r="A209" t="s">
        <v>2124</v>
      </c>
      <c r="B209" t="s">
        <v>2125</v>
      </c>
      <c r="C209" t="s">
        <v>2126</v>
      </c>
      <c r="D209" t="s">
        <v>2127</v>
      </c>
      <c r="E209" t="s">
        <v>2128</v>
      </c>
      <c r="G209" t="s">
        <v>1174</v>
      </c>
      <c r="H209" t="s">
        <v>674</v>
      </c>
      <c r="I209" t="s">
        <v>675</v>
      </c>
      <c r="J209" t="s">
        <v>2582</v>
      </c>
      <c r="K209" t="s">
        <v>2583</v>
      </c>
    </row>
    <row r="210" spans="1:11" x14ac:dyDescent="0.35">
      <c r="A210" t="s">
        <v>2129</v>
      </c>
      <c r="B210" t="s">
        <v>2130</v>
      </c>
      <c r="C210" t="s">
        <v>2131</v>
      </c>
      <c r="D210" t="s">
        <v>2132</v>
      </c>
      <c r="E210" t="s">
        <v>2133</v>
      </c>
      <c r="G210" t="s">
        <v>1175</v>
      </c>
      <c r="H210" t="s">
        <v>676</v>
      </c>
      <c r="I210" t="s">
        <v>677</v>
      </c>
      <c r="J210" t="s">
        <v>2584</v>
      </c>
      <c r="K210" t="s">
        <v>2585</v>
      </c>
    </row>
    <row r="211" spans="1:11" x14ac:dyDescent="0.35">
      <c r="A211" t="s">
        <v>2134</v>
      </c>
      <c r="B211" t="s">
        <v>2135</v>
      </c>
      <c r="C211" t="s">
        <v>2136</v>
      </c>
      <c r="D211" t="s">
        <v>2137</v>
      </c>
      <c r="E211" t="s">
        <v>2138</v>
      </c>
      <c r="G211" t="s">
        <v>1176</v>
      </c>
      <c r="H211" t="s">
        <v>678</v>
      </c>
      <c r="I211" t="s">
        <v>679</v>
      </c>
      <c r="J211" t="s">
        <v>2586</v>
      </c>
      <c r="K211" t="s">
        <v>2587</v>
      </c>
    </row>
    <row r="212" spans="1:11" x14ac:dyDescent="0.35">
      <c r="A212" t="s">
        <v>2139</v>
      </c>
      <c r="B212" t="s">
        <v>2140</v>
      </c>
      <c r="C212" t="s">
        <v>2141</v>
      </c>
      <c r="D212" t="s">
        <v>2142</v>
      </c>
      <c r="E212" t="s">
        <v>2143</v>
      </c>
      <c r="G212" t="s">
        <v>1177</v>
      </c>
      <c r="H212" t="s">
        <v>680</v>
      </c>
      <c r="I212" t="s">
        <v>681</v>
      </c>
      <c r="J212" t="s">
        <v>2588</v>
      </c>
      <c r="K212" t="s">
        <v>2589</v>
      </c>
    </row>
    <row r="213" spans="1:11" x14ac:dyDescent="0.35">
      <c r="A213" t="s">
        <v>2144</v>
      </c>
      <c r="B213" t="s">
        <v>2145</v>
      </c>
      <c r="C213" t="s">
        <v>2146</v>
      </c>
      <c r="D213" t="s">
        <v>2147</v>
      </c>
      <c r="E213" t="s">
        <v>2148</v>
      </c>
      <c r="G213" t="s">
        <v>1178</v>
      </c>
      <c r="H213" t="s">
        <v>682</v>
      </c>
      <c r="I213" t="s">
        <v>683</v>
      </c>
      <c r="J213" t="s">
        <v>2590</v>
      </c>
      <c r="K213" t="s">
        <v>2591</v>
      </c>
    </row>
    <row r="214" spans="1:11" x14ac:dyDescent="0.35">
      <c r="A214" t="s">
        <v>2149</v>
      </c>
      <c r="B214" t="s">
        <v>2150</v>
      </c>
      <c r="C214" t="s">
        <v>2151</v>
      </c>
      <c r="D214" t="s">
        <v>2152</v>
      </c>
      <c r="E214" t="s">
        <v>2153</v>
      </c>
      <c r="G214" t="s">
        <v>1179</v>
      </c>
      <c r="H214" t="s">
        <v>684</v>
      </c>
      <c r="I214" t="s">
        <v>685</v>
      </c>
      <c r="J214" t="s">
        <v>2592</v>
      </c>
      <c r="K214" t="s">
        <v>2593</v>
      </c>
    </row>
    <row r="215" spans="1:11" x14ac:dyDescent="0.35">
      <c r="A215" t="s">
        <v>2154</v>
      </c>
      <c r="B215" t="s">
        <v>2155</v>
      </c>
      <c r="C215" t="s">
        <v>2156</v>
      </c>
      <c r="D215" t="s">
        <v>2157</v>
      </c>
      <c r="E215" t="s">
        <v>2158</v>
      </c>
      <c r="G215" t="s">
        <v>1180</v>
      </c>
      <c r="H215" t="s">
        <v>686</v>
      </c>
      <c r="I215" t="s">
        <v>687</v>
      </c>
      <c r="J215" t="s">
        <v>2594</v>
      </c>
      <c r="K215" t="s">
        <v>2595</v>
      </c>
    </row>
    <row r="216" spans="1:11" x14ac:dyDescent="0.35">
      <c r="A216" t="s">
        <v>2159</v>
      </c>
      <c r="B216" t="s">
        <v>2160</v>
      </c>
      <c r="C216" t="s">
        <v>2161</v>
      </c>
      <c r="D216" t="s">
        <v>2162</v>
      </c>
      <c r="E216" t="s">
        <v>2163</v>
      </c>
      <c r="G216" t="s">
        <v>1181</v>
      </c>
      <c r="H216" t="s">
        <v>688</v>
      </c>
      <c r="I216" t="s">
        <v>689</v>
      </c>
      <c r="J216" t="s">
        <v>2596</v>
      </c>
      <c r="K216" t="s">
        <v>2597</v>
      </c>
    </row>
    <row r="217" spans="1:11" x14ac:dyDescent="0.35">
      <c r="A217" t="s">
        <v>2164</v>
      </c>
      <c r="B217" t="s">
        <v>2165</v>
      </c>
      <c r="C217" t="s">
        <v>2166</v>
      </c>
      <c r="D217" t="s">
        <v>2167</v>
      </c>
      <c r="E217" t="s">
        <v>2168</v>
      </c>
      <c r="G217" t="s">
        <v>1182</v>
      </c>
      <c r="H217" t="s">
        <v>690</v>
      </c>
      <c r="I217" t="s">
        <v>691</v>
      </c>
      <c r="J217" t="s">
        <v>2598</v>
      </c>
      <c r="K217" t="s">
        <v>2599</v>
      </c>
    </row>
    <row r="218" spans="1:11" x14ac:dyDescent="0.35">
      <c r="A218" t="s">
        <v>2169</v>
      </c>
      <c r="B218" t="s">
        <v>2170</v>
      </c>
      <c r="C218" t="s">
        <v>2171</v>
      </c>
      <c r="D218" t="s">
        <v>2172</v>
      </c>
      <c r="E218" t="s">
        <v>2173</v>
      </c>
      <c r="G218" t="s">
        <v>1183</v>
      </c>
      <c r="H218" t="s">
        <v>692</v>
      </c>
      <c r="I218" t="s">
        <v>693</v>
      </c>
      <c r="J218" t="s">
        <v>2600</v>
      </c>
      <c r="K218" t="s">
        <v>2601</v>
      </c>
    </row>
    <row r="219" spans="1:11" x14ac:dyDescent="0.35">
      <c r="A219" t="s">
        <v>2174</v>
      </c>
      <c r="B219" t="s">
        <v>2175</v>
      </c>
      <c r="C219" t="s">
        <v>2176</v>
      </c>
      <c r="D219" t="s">
        <v>2177</v>
      </c>
      <c r="E219" t="s">
        <v>2178</v>
      </c>
      <c r="G219" t="s">
        <v>1184</v>
      </c>
      <c r="H219" t="s">
        <v>694</v>
      </c>
      <c r="I219" t="s">
        <v>695</v>
      </c>
      <c r="J219" t="s">
        <v>2602</v>
      </c>
      <c r="K219" t="s">
        <v>2603</v>
      </c>
    </row>
    <row r="220" spans="1:11" x14ac:dyDescent="0.35">
      <c r="A220" t="s">
        <v>2179</v>
      </c>
      <c r="B220" t="s">
        <v>2180</v>
      </c>
      <c r="C220" t="s">
        <v>2181</v>
      </c>
      <c r="D220" t="s">
        <v>2182</v>
      </c>
      <c r="E220" t="s">
        <v>2183</v>
      </c>
      <c r="G220" t="s">
        <v>1185</v>
      </c>
      <c r="H220" t="s">
        <v>696</v>
      </c>
      <c r="I220" t="s">
        <v>697</v>
      </c>
      <c r="J220" t="s">
        <v>2604</v>
      </c>
      <c r="K220" t="s">
        <v>2605</v>
      </c>
    </row>
    <row r="221" spans="1:11" x14ac:dyDescent="0.35">
      <c r="A221" t="s">
        <v>2184</v>
      </c>
      <c r="B221" t="s">
        <v>2185</v>
      </c>
      <c r="C221" t="s">
        <v>2186</v>
      </c>
      <c r="D221" t="s">
        <v>2187</v>
      </c>
      <c r="E221" t="s">
        <v>2188</v>
      </c>
      <c r="G221" t="s">
        <v>1186</v>
      </c>
      <c r="H221" t="s">
        <v>698</v>
      </c>
      <c r="I221" t="s">
        <v>699</v>
      </c>
      <c r="J221" t="s">
        <v>2606</v>
      </c>
      <c r="K221" t="s">
        <v>2607</v>
      </c>
    </row>
    <row r="222" spans="1:11" x14ac:dyDescent="0.35">
      <c r="A222" t="s">
        <v>2189</v>
      </c>
      <c r="B222" t="s">
        <v>2190</v>
      </c>
      <c r="C222" t="s">
        <v>2191</v>
      </c>
      <c r="D222" t="s">
        <v>2192</v>
      </c>
      <c r="E222" t="s">
        <v>2193</v>
      </c>
      <c r="G222" t="s">
        <v>1187</v>
      </c>
      <c r="H222" t="s">
        <v>700</v>
      </c>
      <c r="I222" t="s">
        <v>701</v>
      </c>
      <c r="J222" t="s">
        <v>2608</v>
      </c>
      <c r="K222" t="s">
        <v>2609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M61"/>
  <sheetViews>
    <sheetView workbookViewId="0">
      <selection activeCell="C14" sqref="C14"/>
    </sheetView>
    <sheetView workbookViewId="1"/>
  </sheetViews>
  <sheetFormatPr defaultRowHeight="14.5" x14ac:dyDescent="0.35"/>
  <cols>
    <col min="1" max="1" width="11.1796875" bestFit="1" customWidth="1"/>
  </cols>
  <sheetData>
    <row r="1" spans="1:13" x14ac:dyDescent="0.35">
      <c r="C1" t="s">
        <v>224</v>
      </c>
      <c r="D1" t="s">
        <v>2623</v>
      </c>
      <c r="E1" t="s">
        <v>2624</v>
      </c>
      <c r="F1" t="s">
        <v>2625</v>
      </c>
      <c r="G1" t="s">
        <v>2622</v>
      </c>
      <c r="H1" t="s">
        <v>2626</v>
      </c>
      <c r="I1" t="s">
        <v>2627</v>
      </c>
      <c r="J1" t="s">
        <v>2628</v>
      </c>
      <c r="K1" t="s">
        <v>2629</v>
      </c>
      <c r="L1" t="s">
        <v>2630</v>
      </c>
      <c r="M1" t="s">
        <v>2631</v>
      </c>
    </row>
    <row r="2" spans="1:13" x14ac:dyDescent="0.35">
      <c r="B2" t="s">
        <v>702</v>
      </c>
      <c r="C2">
        <f>COUNTIF(raw!$P3:$P202, GMs!C1)</f>
        <v>118</v>
      </c>
      <c r="D2">
        <f>COUNTIF(raw!$P3:$P202, GMs!D1)</f>
        <v>1</v>
      </c>
      <c r="E2">
        <f>COUNTIF(raw!$P3:$P202, GMs!E1)</f>
        <v>1</v>
      </c>
      <c r="F2">
        <f>COUNTIF(raw!$P3:$P202, GMs!F1)</f>
        <v>1</v>
      </c>
      <c r="G2">
        <f>COUNTIF(raw!$P3:$P202, GMs!G1)</f>
        <v>1</v>
      </c>
      <c r="H2">
        <f>COUNTIF(raw!$P3:$P202, GMs!H1)</f>
        <v>1</v>
      </c>
      <c r="I2">
        <f>COUNTIF(raw!$P3:$P202, GMs!I1)</f>
        <v>1</v>
      </c>
      <c r="J2">
        <f>COUNTIF(raw!$P3:$P202, GMs!J1)</f>
        <v>1</v>
      </c>
      <c r="K2">
        <f>COUNTIF(raw!$P3:$P202, GMs!K1)</f>
        <v>1</v>
      </c>
      <c r="L2">
        <f>COUNTIF(raw!$P3:$P202, GMs!L1)</f>
        <v>1</v>
      </c>
      <c r="M2">
        <f>COUNTIF(raw!$P3:$P202, GMs!M1)</f>
        <v>1</v>
      </c>
    </row>
    <row r="4" spans="1:13" x14ac:dyDescent="0.35">
      <c r="A4" t="s">
        <v>2642</v>
      </c>
      <c r="B4" t="str">
        <f>Traw!A14</f>
        <v>FG%</v>
      </c>
      <c r="C4" t="e" cm="1">
        <f t="array" ref="C4">MMULT(Traw!$B14:$GS14, raw!W$3:W$202)/C$14</f>
        <v>#VALUE!</v>
      </c>
      <c r="D4" t="e" cm="1">
        <f t="array" ref="D4">MMULT(Traw!$B14:$GS14, raw!X$3:X$202)/D$14</f>
        <v>#VALUE!</v>
      </c>
      <c r="E4" t="e" cm="1">
        <f t="array" ref="E4">MMULT(Traw!$B14:$GS14, raw!Y$3:Y$202)/E$14</f>
        <v>#VALUE!</v>
      </c>
      <c r="F4" t="e" cm="1">
        <f t="array" ref="F4">MMULT(Traw!$B14:$GS14, raw!Z$3:Z$202)/F$14</f>
        <v>#VALUE!</v>
      </c>
      <c r="G4" t="e" cm="1">
        <f t="array" ref="G4">MMULT(Traw!$B14:$GS14, raw!AA$3:AA$202)/G$14</f>
        <v>#VALUE!</v>
      </c>
      <c r="H4" t="e" cm="1">
        <f t="array" ref="H4">MMULT(Traw!$B14:$GS14, raw!AB$3:AB$202)/H$14</f>
        <v>#VALUE!</v>
      </c>
      <c r="I4" t="e" cm="1">
        <f t="array" ref="I4">MMULT(Traw!$B14:$GS14, raw!AC$3:AC$202)/I$14</f>
        <v>#VALUE!</v>
      </c>
      <c r="J4" t="e" cm="1">
        <f t="array" ref="J4">MMULT(Traw!$B14:$GS14, raw!AD$3:AD$202)/J$14</f>
        <v>#VALUE!</v>
      </c>
      <c r="K4" t="e" cm="1">
        <f t="array" ref="K4">MMULT(Traw!$B14:$GS14, raw!AE$3:AE$202)/K$14</f>
        <v>#VALUE!</v>
      </c>
      <c r="L4" t="e" cm="1">
        <f t="array" ref="L4">MMULT(Traw!$B14:$GS14, raw!AF$3:AF$202)/L$14</f>
        <v>#VALUE!</v>
      </c>
      <c r="M4" t="e" cm="1">
        <f t="array" ref="M4">MMULT(Traw!$B14:$GS14, raw!AG$3:AG$202)/M$14</f>
        <v>#VALUE!</v>
      </c>
    </row>
    <row r="5" spans="1:13" x14ac:dyDescent="0.35">
      <c r="A5" t="s">
        <v>2642</v>
      </c>
      <c r="B5" t="str">
        <f>Traw!A15</f>
        <v>FT%</v>
      </c>
      <c r="C5" t="e" cm="1">
        <f t="array" ref="C5">MMULT(Traw!$B15:$GS15, raw!W$3:W$202)/C$14</f>
        <v>#VALUE!</v>
      </c>
      <c r="D5" t="e" cm="1">
        <f t="array" ref="D5">MMULT(Traw!$B15:$GS15, raw!X$3:X$202)/D$14</f>
        <v>#VALUE!</v>
      </c>
      <c r="E5" t="e" cm="1">
        <f t="array" ref="E5">MMULT(Traw!$B15:$GS15, raw!Y$3:Y$202)/E$14</f>
        <v>#VALUE!</v>
      </c>
      <c r="F5" t="e" cm="1">
        <f t="array" ref="F5">MMULT(Traw!$B15:$GS15, raw!Z$3:Z$202)/F$14</f>
        <v>#VALUE!</v>
      </c>
      <c r="G5" t="e" cm="1">
        <f t="array" ref="G5">MMULT(Traw!$B15:$GS15, raw!AA$3:AA$202)/G$14</f>
        <v>#VALUE!</v>
      </c>
      <c r="H5" t="e" cm="1">
        <f t="array" ref="H5">MMULT(Traw!$B15:$GS15, raw!AB$3:AB$202)/H$14</f>
        <v>#VALUE!</v>
      </c>
      <c r="I5" t="e" cm="1">
        <f t="array" ref="I5">MMULT(Traw!$B15:$GS15, raw!AC$3:AC$202)/I$14</f>
        <v>#VALUE!</v>
      </c>
      <c r="J5" t="e" cm="1">
        <f t="array" ref="J5">MMULT(Traw!$B15:$GS15, raw!AD$3:AD$202)/J$14</f>
        <v>#VALUE!</v>
      </c>
      <c r="K5" t="e" cm="1">
        <f t="array" ref="K5">MMULT(Traw!$B15:$GS15, raw!AE$3:AE$202)/K$14</f>
        <v>#VALUE!</v>
      </c>
      <c r="L5" t="e" cm="1">
        <f t="array" ref="L5">MMULT(Traw!$B15:$GS15, raw!AF$3:AF$202)/L$14</f>
        <v>#VALUE!</v>
      </c>
      <c r="M5" t="e" cm="1">
        <f t="array" ref="M5">MMULT(Traw!$B15:$GS15, raw!AG$3:AG$202)/M$14</f>
        <v>#VALUE!</v>
      </c>
    </row>
    <row r="6" spans="1:13" x14ac:dyDescent="0.35">
      <c r="A6" t="s">
        <v>2642</v>
      </c>
      <c r="B6" t="str">
        <f>Traw!A16</f>
        <v>3PM</v>
      </c>
      <c r="C6" t="e" cm="1">
        <f t="array" ref="C6">MMULT(Traw!$B16:$GS16, raw!W$3:W$202)/C$14</f>
        <v>#VALUE!</v>
      </c>
      <c r="D6" t="e" cm="1">
        <f t="array" ref="D6">MMULT(Traw!$B16:$GS16, raw!X$3:X$202)/D$14</f>
        <v>#VALUE!</v>
      </c>
      <c r="E6" t="e" cm="1">
        <f t="array" ref="E6">MMULT(Traw!$B16:$GS16, raw!Y$3:Y$202)/E$14</f>
        <v>#VALUE!</v>
      </c>
      <c r="F6" t="e" cm="1">
        <f t="array" ref="F6">MMULT(Traw!$B16:$GS16, raw!Z$3:Z$202)/F$14</f>
        <v>#VALUE!</v>
      </c>
      <c r="G6" t="e" cm="1">
        <f t="array" ref="G6">MMULT(Traw!$B16:$GS16, raw!AA$3:AA$202)/G$14</f>
        <v>#VALUE!</v>
      </c>
      <c r="H6" t="e" cm="1">
        <f t="array" ref="H6">MMULT(Traw!$B16:$GS16, raw!AB$3:AB$202)/H$14</f>
        <v>#VALUE!</v>
      </c>
      <c r="I6" t="e" cm="1">
        <f t="array" ref="I6">MMULT(Traw!$B16:$GS16, raw!AC$3:AC$202)/I$14</f>
        <v>#VALUE!</v>
      </c>
      <c r="J6" t="e" cm="1">
        <f t="array" ref="J6">MMULT(Traw!$B16:$GS16, raw!AD$3:AD$202)/J$14</f>
        <v>#VALUE!</v>
      </c>
      <c r="K6" t="e" cm="1">
        <f t="array" ref="K6">MMULT(Traw!$B16:$GS16, raw!AE$3:AE$202)/K$14</f>
        <v>#VALUE!</v>
      </c>
      <c r="L6" t="e" cm="1">
        <f t="array" ref="L6">MMULT(Traw!$B16:$GS16, raw!AF$3:AF$202)/L$14</f>
        <v>#VALUE!</v>
      </c>
      <c r="M6" t="e" cm="1">
        <f t="array" ref="M6">MMULT(Traw!$B16:$GS16, raw!AG$3:AG$202)/M$14</f>
        <v>#VALUE!</v>
      </c>
    </row>
    <row r="7" spans="1:13" x14ac:dyDescent="0.35">
      <c r="A7" t="s">
        <v>2642</v>
      </c>
      <c r="B7" t="str">
        <f>Traw!A17</f>
        <v>PTS</v>
      </c>
      <c r="C7" t="e" cm="1">
        <f t="array" ref="C7">MMULT(Traw!$B17:$GS17, raw!W$3:W$202)/C$14</f>
        <v>#VALUE!</v>
      </c>
      <c r="D7" t="e" cm="1">
        <f t="array" ref="D7">MMULT(Traw!$B17:$GS17, raw!X$3:X$202)/D$14</f>
        <v>#VALUE!</v>
      </c>
      <c r="E7" t="e" cm="1">
        <f t="array" ref="E7">MMULT(Traw!$B17:$GS17, raw!Y$3:Y$202)/E$14</f>
        <v>#VALUE!</v>
      </c>
      <c r="F7" t="e" cm="1">
        <f t="array" ref="F7">MMULT(Traw!$B17:$GS17, raw!Z$3:Z$202)/F$14</f>
        <v>#VALUE!</v>
      </c>
      <c r="G7" t="e" cm="1">
        <f t="array" ref="G7">MMULT(Traw!$B17:$GS17, raw!AA$3:AA$202)/G$14</f>
        <v>#VALUE!</v>
      </c>
      <c r="H7" t="e" cm="1">
        <f t="array" ref="H7">MMULT(Traw!$B17:$GS17, raw!AB$3:AB$202)/H$14</f>
        <v>#VALUE!</v>
      </c>
      <c r="I7" t="e" cm="1">
        <f t="array" ref="I7">MMULT(Traw!$B17:$GS17, raw!AC$3:AC$202)/I$14</f>
        <v>#VALUE!</v>
      </c>
      <c r="J7" t="e" cm="1">
        <f t="array" ref="J7">MMULT(Traw!$B17:$GS17, raw!AD$3:AD$202)/J$14</f>
        <v>#VALUE!</v>
      </c>
      <c r="K7" t="e" cm="1">
        <f t="array" ref="K7">MMULT(Traw!$B17:$GS17, raw!AE$3:AE$202)/K$14</f>
        <v>#VALUE!</v>
      </c>
      <c r="L7" t="e" cm="1">
        <f t="array" ref="L7">MMULT(Traw!$B17:$GS17, raw!AF$3:AF$202)/L$14</f>
        <v>#VALUE!</v>
      </c>
      <c r="M7" t="e" cm="1">
        <f t="array" ref="M7">MMULT(Traw!$B17:$GS17, raw!AG$3:AG$202)/M$14</f>
        <v>#VALUE!</v>
      </c>
    </row>
    <row r="8" spans="1:13" x14ac:dyDescent="0.35">
      <c r="A8" t="s">
        <v>2642</v>
      </c>
      <c r="B8" t="str">
        <f>Traw!A18</f>
        <v>TREB</v>
      </c>
      <c r="C8" t="e" cm="1">
        <f t="array" ref="C8">MMULT(Traw!$B18:$GS18, raw!W$3:W$202)/C$14</f>
        <v>#VALUE!</v>
      </c>
      <c r="D8" t="e" cm="1">
        <f t="array" ref="D8">MMULT(Traw!$B18:$GS18, raw!X$3:X$202)/D$14</f>
        <v>#VALUE!</v>
      </c>
      <c r="E8" t="e" cm="1">
        <f t="array" ref="E8">MMULT(Traw!$B18:$GS18, raw!Y$3:Y$202)/E$14</f>
        <v>#VALUE!</v>
      </c>
      <c r="F8" t="e" cm="1">
        <f t="array" ref="F8">MMULT(Traw!$B18:$GS18, raw!Z$3:Z$202)/F$14</f>
        <v>#VALUE!</v>
      </c>
      <c r="G8" t="e" cm="1">
        <f t="array" ref="G8">MMULT(Traw!$B18:$GS18, raw!AA$3:AA$202)/G$14</f>
        <v>#VALUE!</v>
      </c>
      <c r="H8" t="e" cm="1">
        <f t="array" ref="H8">MMULT(Traw!$B18:$GS18, raw!AB$3:AB$202)/H$14</f>
        <v>#VALUE!</v>
      </c>
      <c r="I8" t="e" cm="1">
        <f t="array" ref="I8">MMULT(Traw!$B18:$GS18, raw!AC$3:AC$202)/I$14</f>
        <v>#VALUE!</v>
      </c>
      <c r="J8" t="e" cm="1">
        <f t="array" ref="J8">MMULT(Traw!$B18:$GS18, raw!AD$3:AD$202)/J$14</f>
        <v>#VALUE!</v>
      </c>
      <c r="K8" t="e" cm="1">
        <f t="array" ref="K8">MMULT(Traw!$B18:$GS18, raw!AE$3:AE$202)/K$14</f>
        <v>#VALUE!</v>
      </c>
      <c r="L8" t="e" cm="1">
        <f t="array" ref="L8">MMULT(Traw!$B18:$GS18, raw!AF$3:AF$202)/L$14</f>
        <v>#VALUE!</v>
      </c>
      <c r="M8" t="e" cm="1">
        <f t="array" ref="M8">MMULT(Traw!$B18:$GS18, raw!AG$3:AG$202)/M$14</f>
        <v>#VALUE!</v>
      </c>
    </row>
    <row r="9" spans="1:13" x14ac:dyDescent="0.35">
      <c r="A9" t="s">
        <v>2642</v>
      </c>
      <c r="B9" t="str">
        <f>Traw!A19</f>
        <v>AST</v>
      </c>
      <c r="C9" t="e" cm="1">
        <f t="array" ref="C9">MMULT(Traw!$B19:$GS19, raw!W$3:W$202)/C$14</f>
        <v>#VALUE!</v>
      </c>
      <c r="D9" t="e" cm="1">
        <f t="array" ref="D9">MMULT(Traw!$B19:$GS19, raw!X$3:X$202)/D$14</f>
        <v>#VALUE!</v>
      </c>
      <c r="E9" t="e" cm="1">
        <f t="array" ref="E9">MMULT(Traw!$B19:$GS19, raw!Y$3:Y$202)/E$14</f>
        <v>#VALUE!</v>
      </c>
      <c r="F9" t="e" cm="1">
        <f t="array" ref="F9">MMULT(Traw!$B19:$GS19, raw!Z$3:Z$202)/F$14</f>
        <v>#VALUE!</v>
      </c>
      <c r="G9" t="e" cm="1">
        <f t="array" ref="G9">MMULT(Traw!$B19:$GS19, raw!AA$3:AA$202)/G$14</f>
        <v>#VALUE!</v>
      </c>
      <c r="H9" t="e" cm="1">
        <f t="array" ref="H9">MMULT(Traw!$B19:$GS19, raw!AB$3:AB$202)/H$14</f>
        <v>#VALUE!</v>
      </c>
      <c r="I9" t="e" cm="1">
        <f t="array" ref="I9">MMULT(Traw!$B19:$GS19, raw!AC$3:AC$202)/I$14</f>
        <v>#VALUE!</v>
      </c>
      <c r="J9" t="e" cm="1">
        <f t="array" ref="J9">MMULT(Traw!$B19:$GS19, raw!AD$3:AD$202)/J$14</f>
        <v>#VALUE!</v>
      </c>
      <c r="K9" t="e" cm="1">
        <f t="array" ref="K9">MMULT(Traw!$B19:$GS19, raw!AE$3:AE$202)/K$14</f>
        <v>#VALUE!</v>
      </c>
      <c r="L9" t="e" cm="1">
        <f t="array" ref="L9">MMULT(Traw!$B19:$GS19, raw!AF$3:AF$202)/L$14</f>
        <v>#VALUE!</v>
      </c>
      <c r="M9" t="e" cm="1">
        <f t="array" ref="M9">MMULT(Traw!$B19:$GS19, raw!AG$3:AG$202)/M$14</f>
        <v>#VALUE!</v>
      </c>
    </row>
    <row r="10" spans="1:13" x14ac:dyDescent="0.35">
      <c r="A10" t="s">
        <v>2642</v>
      </c>
      <c r="B10" t="str">
        <f>Traw!A20</f>
        <v>STL</v>
      </c>
      <c r="C10" t="e" cm="1">
        <f t="array" ref="C10">MMULT(Traw!$B20:$GS20, raw!W$3:W$202)/C$14</f>
        <v>#VALUE!</v>
      </c>
      <c r="D10" t="e" cm="1">
        <f t="array" ref="D10">MMULT(Traw!$B20:$GS20, raw!X$3:X$202)/D$2</f>
        <v>#VALUE!</v>
      </c>
      <c r="E10" t="e" cm="1">
        <f t="array" ref="E10">MMULT(Traw!$B20:$GS20, raw!Y$3:Y$202)/E$2</f>
        <v>#VALUE!</v>
      </c>
      <c r="F10" t="e" cm="1">
        <f t="array" ref="F10">MMULT(Traw!$B20:$GS20, raw!Z$3:Z$202)/F$2</f>
        <v>#VALUE!</v>
      </c>
      <c r="G10" t="e" cm="1">
        <f t="array" ref="G10">MMULT(Traw!$B20:$GS20, raw!AA$3:AA$202)/G$2</f>
        <v>#VALUE!</v>
      </c>
      <c r="H10" t="e" cm="1">
        <f t="array" ref="H10">MMULT(Traw!$B20:$GS20, raw!AB$3:AB$202)/H$2</f>
        <v>#VALUE!</v>
      </c>
      <c r="I10" t="e" cm="1">
        <f t="array" ref="I10">MMULT(Traw!$B20:$GS20, raw!AC$3:AC$202)/I$2</f>
        <v>#VALUE!</v>
      </c>
      <c r="J10" t="e" cm="1">
        <f t="array" ref="J10">MMULT(Traw!$B20:$GS20, raw!AD$3:AD$202)/J$2</f>
        <v>#VALUE!</v>
      </c>
      <c r="K10" t="e" cm="1">
        <f t="array" ref="K10">MMULT(Traw!$B20:$GS20, raw!AE$3:AE$202)/K$2</f>
        <v>#VALUE!</v>
      </c>
      <c r="L10" t="e" cm="1">
        <f t="array" ref="L10">MMULT(Traw!$B20:$GS20, raw!AF$3:AF$202)/L$2</f>
        <v>#VALUE!</v>
      </c>
      <c r="M10" t="e" cm="1">
        <f t="array" ref="M10">MMULT(Traw!$B20:$GS20, raw!AG$3:AG$202)/M$2</f>
        <v>#VALUE!</v>
      </c>
    </row>
    <row r="11" spans="1:13" x14ac:dyDescent="0.35">
      <c r="A11" t="s">
        <v>2642</v>
      </c>
      <c r="B11" t="str">
        <f>Traw!A21</f>
        <v>BLK</v>
      </c>
      <c r="C11" t="e" cm="1">
        <f t="array" ref="C11">MMULT(Traw!$B21:$GS21, raw!W$3:W$202)/C$14</f>
        <v>#VALUE!</v>
      </c>
      <c r="D11" t="e" cm="1">
        <f t="array" ref="D11">MMULT(Traw!$B21:$GS21, raw!X$3:X$202)/D$2</f>
        <v>#VALUE!</v>
      </c>
      <c r="E11" t="e" cm="1">
        <f t="array" ref="E11">MMULT(Traw!$B21:$GS21, raw!Y$3:Y$202)/E$2</f>
        <v>#VALUE!</v>
      </c>
      <c r="F11" t="e" cm="1">
        <f t="array" ref="F11">MMULT(Traw!$B21:$GS21, raw!Z$3:Z$202)/F$2</f>
        <v>#VALUE!</v>
      </c>
      <c r="G11" t="e" cm="1">
        <f t="array" ref="G11">MMULT(Traw!$B21:$GS21, raw!AA$3:AA$202)/G$2</f>
        <v>#VALUE!</v>
      </c>
      <c r="H11" t="e" cm="1">
        <f t="array" ref="H11">MMULT(Traw!$B21:$GS21, raw!AB$3:AB$202)/H$2</f>
        <v>#VALUE!</v>
      </c>
      <c r="I11" t="e" cm="1">
        <f t="array" ref="I11">MMULT(Traw!$B21:$GS21, raw!AC$3:AC$202)/I$2</f>
        <v>#VALUE!</v>
      </c>
      <c r="J11" t="e" cm="1">
        <f t="array" ref="J11">MMULT(Traw!$B21:$GS21, raw!AD$3:AD$202)/J$2</f>
        <v>#VALUE!</v>
      </c>
      <c r="K11" t="e" cm="1">
        <f t="array" ref="K11">MMULT(Traw!$B21:$GS21, raw!AE$3:AE$202)/K$2</f>
        <v>#VALUE!</v>
      </c>
      <c r="L11" t="e" cm="1">
        <f t="array" ref="L11">MMULT(Traw!$B21:$GS21, raw!AF$3:AF$202)/L$2</f>
        <v>#VALUE!</v>
      </c>
      <c r="M11" t="e" cm="1">
        <f t="array" ref="M11">MMULT(Traw!$B21:$GS21, raw!AG$3:AG$202)/M$2</f>
        <v>#VALUE!</v>
      </c>
    </row>
    <row r="12" spans="1:13" x14ac:dyDescent="0.35">
      <c r="A12" t="s">
        <v>2642</v>
      </c>
      <c r="B12" t="str">
        <f>Traw!A22</f>
        <v>TO</v>
      </c>
      <c r="C12" t="e" cm="1">
        <f t="array" ref="C12">MMULT(Traw!$B22:$GS22, raw!W$3:W$202)/C$14</f>
        <v>#VALUE!</v>
      </c>
      <c r="D12" t="e" cm="1">
        <f t="array" ref="D12">MMULT(Traw!$B22:$GS22, raw!X$3:X$202)/D$2</f>
        <v>#VALUE!</v>
      </c>
      <c r="E12" t="e" cm="1">
        <f t="array" ref="E12">MMULT(Traw!$B22:$GS22, raw!Y$3:Y$202)/E$2</f>
        <v>#VALUE!</v>
      </c>
      <c r="F12" t="e" cm="1">
        <f t="array" ref="F12">MMULT(Traw!$B22:$GS22, raw!Z$3:Z$202)/F$2</f>
        <v>#VALUE!</v>
      </c>
      <c r="G12" t="e" cm="1">
        <f t="array" ref="G12">MMULT(Traw!$B22:$GS22, raw!AA$3:AA$202)/G$2</f>
        <v>#VALUE!</v>
      </c>
      <c r="H12" t="e" cm="1">
        <f t="array" ref="H12">MMULT(Traw!$B22:$GS22, raw!AB$3:AB$202)/H$2</f>
        <v>#VALUE!</v>
      </c>
      <c r="I12" t="e" cm="1">
        <f t="array" ref="I12">MMULT(Traw!$B22:$GS22, raw!AC$3:AC$202)/I$2</f>
        <v>#VALUE!</v>
      </c>
      <c r="J12" t="e" cm="1">
        <f t="array" ref="J12">MMULT(Traw!$B22:$GS22, raw!AD$3:AD$202)/J$2</f>
        <v>#VALUE!</v>
      </c>
      <c r="K12" t="e" cm="1">
        <f t="array" ref="K12">MMULT(Traw!$B22:$GS22, raw!AE$3:AE$202)/K$2</f>
        <v>#VALUE!</v>
      </c>
      <c r="L12" t="e" cm="1">
        <f t="array" ref="L12">MMULT(Traw!$B22:$GS22, raw!AF$3:AF$202)/L$2</f>
        <v>#VALUE!</v>
      </c>
      <c r="M12" t="e" cm="1">
        <f t="array" ref="M12">MMULT(Traw!$B22:$GS22, raw!AG$3:AG$202)/M$2</f>
        <v>#VALUE!</v>
      </c>
    </row>
    <row r="14" spans="1:13" x14ac:dyDescent="0.35">
      <c r="A14" t="s">
        <v>2206</v>
      </c>
      <c r="B14" t="str">
        <f>Traw!A2</f>
        <v>$pent</v>
      </c>
      <c r="C14" t="e" cm="1">
        <f t="array" ref="C14">MMULT(Traw!$B2:$GS2, raw!W$3:W$202)</f>
        <v>#VALUE!</v>
      </c>
      <c r="D14" t="e" cm="1">
        <f t="array" ref="D14">MMULT(Traw!$B2:$GS2, raw!X$3:X$202)</f>
        <v>#VALUE!</v>
      </c>
      <c r="E14" t="e" cm="1">
        <f t="array" ref="E14">MMULT(Traw!$B2:$GS2, raw!Y$3:Y$202)</f>
        <v>#VALUE!</v>
      </c>
      <c r="F14" t="e" cm="1">
        <f t="array" ref="F14">MMULT(Traw!$B2:$GS2, raw!Z$3:Z$202)</f>
        <v>#VALUE!</v>
      </c>
      <c r="G14" t="e" cm="1">
        <f t="array" ref="G14">MMULT(Traw!$B2:$GS2, raw!AA$3:AA$202)</f>
        <v>#VALUE!</v>
      </c>
      <c r="H14" t="e" cm="1">
        <f t="array" ref="H14">MMULT(Traw!$B2:$GS2, raw!AB$3:AB$202)</f>
        <v>#VALUE!</v>
      </c>
      <c r="I14" t="e" cm="1">
        <f t="array" ref="I14">MMULT(Traw!$B2:$GS2, raw!AC$3:AC$202)</f>
        <v>#VALUE!</v>
      </c>
      <c r="J14" t="e" cm="1">
        <f t="array" ref="J14">MMULT(Traw!$B2:$GS2, raw!AD$3:AD$202)</f>
        <v>#VALUE!</v>
      </c>
      <c r="K14" t="e" cm="1">
        <f t="array" ref="K14">MMULT(Traw!$B2:$GS2, raw!AE$3:AE$202)</f>
        <v>#VALUE!</v>
      </c>
      <c r="L14" t="e" cm="1">
        <f t="array" ref="L14">MMULT(Traw!$B2:$GS2, raw!AF$3:AF$202)</f>
        <v>#VALUE!</v>
      </c>
      <c r="M14" t="e" cm="1">
        <f t="array" ref="M14">MMULT(Traw!$B2:$GS2, raw!AG$3:AG$202)</f>
        <v>#VALUE!</v>
      </c>
    </row>
    <row r="15" spans="1:13" x14ac:dyDescent="0.35">
      <c r="A15" t="s">
        <v>2206</v>
      </c>
      <c r="B15" t="s">
        <v>2643</v>
      </c>
      <c r="C15" t="e">
        <f>C21/C$14</f>
        <v>#VALUE!</v>
      </c>
      <c r="D15" t="e">
        <f t="shared" ref="D15:M19" si="0">D21/D$14</f>
        <v>#VALUE!</v>
      </c>
      <c r="E15" t="e">
        <f t="shared" si="0"/>
        <v>#VALUE!</v>
      </c>
      <c r="F15" t="e">
        <f t="shared" si="0"/>
        <v>#VALUE!</v>
      </c>
      <c r="G15" t="e">
        <f t="shared" si="0"/>
        <v>#VALUE!</v>
      </c>
      <c r="H15" t="e">
        <f t="shared" si="0"/>
        <v>#VALUE!</v>
      </c>
      <c r="I15" t="e">
        <f t="shared" si="0"/>
        <v>#VALUE!</v>
      </c>
      <c r="J15" t="e">
        <f t="shared" si="0"/>
        <v>#VALUE!</v>
      </c>
      <c r="K15" t="e">
        <f t="shared" si="0"/>
        <v>#VALUE!</v>
      </c>
      <c r="L15" t="e">
        <f t="shared" si="0"/>
        <v>#VALUE!</v>
      </c>
      <c r="M15" t="e">
        <f t="shared" si="0"/>
        <v>#VALUE!</v>
      </c>
    </row>
    <row r="16" spans="1:13" x14ac:dyDescent="0.35">
      <c r="A16" t="s">
        <v>2206</v>
      </c>
      <c r="B16" t="s">
        <v>2644</v>
      </c>
      <c r="C16" t="e">
        <f>C22/C$14</f>
        <v>#VALUE!</v>
      </c>
      <c r="D16" t="e">
        <f t="shared" si="0"/>
        <v>#VALUE!</v>
      </c>
      <c r="E16" t="e">
        <f t="shared" si="0"/>
        <v>#VALUE!</v>
      </c>
      <c r="F16" t="e">
        <f t="shared" si="0"/>
        <v>#VALUE!</v>
      </c>
      <c r="G16" t="e">
        <f t="shared" si="0"/>
        <v>#VALUE!</v>
      </c>
      <c r="H16" t="e">
        <f t="shared" si="0"/>
        <v>#VALUE!</v>
      </c>
      <c r="I16" t="e">
        <f t="shared" si="0"/>
        <v>#VALUE!</v>
      </c>
      <c r="J16" t="e">
        <f t="shared" si="0"/>
        <v>#VALUE!</v>
      </c>
      <c r="K16" t="e">
        <f t="shared" si="0"/>
        <v>#VALUE!</v>
      </c>
      <c r="L16" t="e">
        <f t="shared" si="0"/>
        <v>#VALUE!</v>
      </c>
      <c r="M16" t="e">
        <f t="shared" si="0"/>
        <v>#VALUE!</v>
      </c>
    </row>
    <row r="17" spans="1:13" x14ac:dyDescent="0.35">
      <c r="A17" t="s">
        <v>2206</v>
      </c>
      <c r="B17" t="s">
        <v>2645</v>
      </c>
      <c r="C17" t="e">
        <f>C23/C$14</f>
        <v>#VALUE!</v>
      </c>
      <c r="D17" t="e">
        <f t="shared" si="0"/>
        <v>#VALUE!</v>
      </c>
      <c r="E17" t="e">
        <f t="shared" si="0"/>
        <v>#VALUE!</v>
      </c>
      <c r="F17" t="e">
        <f t="shared" si="0"/>
        <v>#VALUE!</v>
      </c>
      <c r="G17" t="e">
        <f t="shared" si="0"/>
        <v>#VALUE!</v>
      </c>
      <c r="H17" t="e">
        <f t="shared" si="0"/>
        <v>#VALUE!</v>
      </c>
      <c r="I17" t="e">
        <f t="shared" si="0"/>
        <v>#VALUE!</v>
      </c>
      <c r="J17" t="e">
        <f t="shared" si="0"/>
        <v>#VALUE!</v>
      </c>
      <c r="K17" t="e">
        <f t="shared" si="0"/>
        <v>#VALUE!</v>
      </c>
      <c r="L17" t="e">
        <f t="shared" si="0"/>
        <v>#VALUE!</v>
      </c>
      <c r="M17" t="e">
        <f t="shared" si="0"/>
        <v>#VALUE!</v>
      </c>
    </row>
    <row r="18" spans="1:13" x14ac:dyDescent="0.35">
      <c r="A18" t="s">
        <v>2206</v>
      </c>
      <c r="B18" t="s">
        <v>2646</v>
      </c>
      <c r="C18" t="e">
        <f>C24/C$14</f>
        <v>#VALUE!</v>
      </c>
      <c r="D18" t="e">
        <f t="shared" si="0"/>
        <v>#VALUE!</v>
      </c>
      <c r="E18" t="e">
        <f t="shared" si="0"/>
        <v>#VALUE!</v>
      </c>
      <c r="F18" t="e">
        <f t="shared" si="0"/>
        <v>#VALUE!</v>
      </c>
      <c r="G18" t="e">
        <f t="shared" si="0"/>
        <v>#VALUE!</v>
      </c>
      <c r="H18" t="e">
        <f t="shared" si="0"/>
        <v>#VALUE!</v>
      </c>
      <c r="I18" t="e">
        <f t="shared" si="0"/>
        <v>#VALUE!</v>
      </c>
      <c r="J18" t="e">
        <f t="shared" si="0"/>
        <v>#VALUE!</v>
      </c>
      <c r="K18" t="e">
        <f t="shared" si="0"/>
        <v>#VALUE!</v>
      </c>
      <c r="L18" t="e">
        <f t="shared" si="0"/>
        <v>#VALUE!</v>
      </c>
      <c r="M18" t="e">
        <f t="shared" si="0"/>
        <v>#VALUE!</v>
      </c>
    </row>
    <row r="19" spans="1:13" x14ac:dyDescent="0.35">
      <c r="A19" t="s">
        <v>2206</v>
      </c>
      <c r="B19" t="s">
        <v>2647</v>
      </c>
      <c r="C19" t="e">
        <f>C25/C$14</f>
        <v>#VALUE!</v>
      </c>
      <c r="D19" t="e">
        <f t="shared" si="0"/>
        <v>#VALUE!</v>
      </c>
      <c r="E19" t="e">
        <f t="shared" si="0"/>
        <v>#VALUE!</v>
      </c>
      <c r="F19" t="e">
        <f t="shared" si="0"/>
        <v>#VALUE!</v>
      </c>
      <c r="G19" t="e">
        <f t="shared" si="0"/>
        <v>#VALUE!</v>
      </c>
      <c r="H19" t="e">
        <f t="shared" si="0"/>
        <v>#VALUE!</v>
      </c>
      <c r="I19" t="e">
        <f t="shared" si="0"/>
        <v>#VALUE!</v>
      </c>
      <c r="J19" t="e">
        <f t="shared" si="0"/>
        <v>#VALUE!</v>
      </c>
      <c r="K19" t="e">
        <f t="shared" si="0"/>
        <v>#VALUE!</v>
      </c>
      <c r="L19" t="e">
        <f t="shared" si="0"/>
        <v>#VALUE!</v>
      </c>
      <c r="M19" t="e">
        <f t="shared" si="0"/>
        <v>#VALUE!</v>
      </c>
    </row>
    <row r="21" spans="1:13" x14ac:dyDescent="0.35">
      <c r="A21" t="s">
        <v>2198</v>
      </c>
      <c r="B21" t="str">
        <f>Tsorted!A1</f>
        <v>Punt</v>
      </c>
      <c r="C21" t="e" cm="1">
        <f t="array" ref="C21">MMULT(Tsorted!$B1:$GS1, raw!W$3:W$202)</f>
        <v>#VALUE!</v>
      </c>
      <c r="D21" t="e" cm="1">
        <f t="array" ref="D21">MMULT(Tsorted!$B1:$GS1, raw!X$3:X$202)</f>
        <v>#VALUE!</v>
      </c>
      <c r="E21" t="e" cm="1">
        <f t="array" ref="E21">MMULT(Tsorted!$B1:$GS1, raw!Y$3:Y$202)</f>
        <v>#VALUE!</v>
      </c>
      <c r="F21" t="e" cm="1">
        <f t="array" ref="F21">MMULT(Tsorted!$B1:$GS1, raw!Z$3:Z$202)</f>
        <v>#VALUE!</v>
      </c>
      <c r="G21" t="e" cm="1">
        <f t="array" ref="G21">MMULT(Tsorted!$B1:$GS1, raw!AA$3:AA$202)</f>
        <v>#VALUE!</v>
      </c>
      <c r="H21" t="e" cm="1">
        <f t="array" ref="H21">MMULT(Tsorted!$B1:$GS1, raw!AB$3:AB$202)</f>
        <v>#VALUE!</v>
      </c>
      <c r="I21" t="e" cm="1">
        <f t="array" ref="I21">MMULT(Tsorted!$B1:$GS1, raw!AC$3:AC$202)</f>
        <v>#VALUE!</v>
      </c>
      <c r="J21" t="e" cm="1">
        <f t="array" ref="J21">MMULT(Tsorted!$B1:$GS1, raw!AD$3:AD$202)</f>
        <v>#VALUE!</v>
      </c>
      <c r="K21" t="e" cm="1">
        <f t="array" ref="K21">MMULT(Tsorted!$B1:$GS1, raw!AE$3:AE$202)</f>
        <v>#VALUE!</v>
      </c>
      <c r="L21" t="e" cm="1">
        <f t="array" ref="L21">MMULT(Tsorted!$B1:$GS1, raw!AF$3:AF$202)</f>
        <v>#VALUE!</v>
      </c>
      <c r="M21" t="e" cm="1">
        <f t="array" ref="M21">MMULT(Tsorted!$B1:$GS1, raw!AG$3:AG$202)</f>
        <v>#VALUE!</v>
      </c>
    </row>
    <row r="22" spans="1:13" x14ac:dyDescent="0.35">
      <c r="A22" t="s">
        <v>2198</v>
      </c>
      <c r="B22" t="str">
        <f>Tsorted!A2</f>
        <v>Normal</v>
      </c>
      <c r="C22" t="e" cm="1">
        <f t="array" ref="C22">MMULT(Tsorted!$B2:$GS2, raw!W$3:W$202)</f>
        <v>#VALUE!</v>
      </c>
      <c r="D22" t="e" cm="1">
        <f t="array" ref="D22">MMULT(Tsorted!$B2:$GS2, raw!X$3:X$202)</f>
        <v>#VALUE!</v>
      </c>
      <c r="E22" t="e" cm="1">
        <f t="array" ref="E22">MMULT(Tsorted!$B2:$GS2, raw!Y$3:Y$202)</f>
        <v>#VALUE!</v>
      </c>
      <c r="F22" t="e" cm="1">
        <f t="array" ref="F22">MMULT(Tsorted!$B2:$GS2, raw!Z$3:Z$202)</f>
        <v>#VALUE!</v>
      </c>
      <c r="G22" t="e" cm="1">
        <f t="array" ref="G22">MMULT(Tsorted!$B2:$GS2, raw!AA$3:AA$202)</f>
        <v>#VALUE!</v>
      </c>
      <c r="H22" t="e" cm="1">
        <f t="array" ref="H22">MMULT(Tsorted!$B2:$GS2, raw!AB$3:AB$202)</f>
        <v>#VALUE!</v>
      </c>
      <c r="I22" t="e" cm="1">
        <f t="array" ref="I22">MMULT(Tsorted!$B2:$GS2, raw!AC$3:AC$202)</f>
        <v>#VALUE!</v>
      </c>
      <c r="J22" t="e" cm="1">
        <f t="array" ref="J22">MMULT(Tsorted!$B2:$GS2, raw!AD$3:AD$202)</f>
        <v>#VALUE!</v>
      </c>
      <c r="K22" t="e" cm="1">
        <f t="array" ref="K22">MMULT(Tsorted!$B2:$GS2, raw!AE$3:AE$202)</f>
        <v>#VALUE!</v>
      </c>
      <c r="L22" t="e" cm="1">
        <f t="array" ref="L22">MMULT(Tsorted!$B2:$GS2, raw!AF$3:AF$202)</f>
        <v>#VALUE!</v>
      </c>
      <c r="M22" t="e" cm="1">
        <f t="array" ref="M22">MMULT(Tsorted!$B2:$GS2, raw!AG$3:AG$202)</f>
        <v>#VALUE!</v>
      </c>
    </row>
    <row r="23" spans="1:13" x14ac:dyDescent="0.35">
      <c r="A23" t="s">
        <v>2198</v>
      </c>
      <c r="B23" t="str">
        <f>Tsorted!A3</f>
        <v>PAst</v>
      </c>
      <c r="C23" t="e" cm="1">
        <f t="array" ref="C23">MMULT(Tsorted!$B3:$GS3, raw!W$3:W$202)</f>
        <v>#VALUE!</v>
      </c>
      <c r="D23" t="e" cm="1">
        <f t="array" ref="D23">MMULT(Tsorted!$B3:$GS3, raw!X$3:X$202)</f>
        <v>#VALUE!</v>
      </c>
      <c r="E23" t="e" cm="1">
        <f t="array" ref="E23">MMULT(Tsorted!$B3:$GS3, raw!Y$3:Y$202)</f>
        <v>#VALUE!</v>
      </c>
      <c r="F23" t="e" cm="1">
        <f t="array" ref="F23">MMULT(Tsorted!$B3:$GS3, raw!Z$3:Z$202)</f>
        <v>#VALUE!</v>
      </c>
      <c r="G23" t="e" cm="1">
        <f t="array" ref="G23">MMULT(Tsorted!$B3:$GS3, raw!AA$3:AA$202)</f>
        <v>#VALUE!</v>
      </c>
      <c r="H23" t="e" cm="1">
        <f t="array" ref="H23">MMULT(Tsorted!$B3:$GS3, raw!AB$3:AB$202)</f>
        <v>#VALUE!</v>
      </c>
      <c r="I23" t="e" cm="1">
        <f t="array" ref="I23">MMULT(Tsorted!$B3:$GS3, raw!AC$3:AC$202)</f>
        <v>#VALUE!</v>
      </c>
      <c r="J23" t="e" cm="1">
        <f t="array" ref="J23">MMULT(Tsorted!$B3:$GS3, raw!AD$3:AD$202)</f>
        <v>#VALUE!</v>
      </c>
      <c r="K23" t="e" cm="1">
        <f t="array" ref="K23">MMULT(Tsorted!$B3:$GS3, raw!AE$3:AE$202)</f>
        <v>#VALUE!</v>
      </c>
      <c r="L23" t="e" cm="1">
        <f t="array" ref="L23">MMULT(Tsorted!$B3:$GS3, raw!AF$3:AF$202)</f>
        <v>#VALUE!</v>
      </c>
      <c r="M23" t="e" cm="1">
        <f t="array" ref="M23">MMULT(Tsorted!$B3:$GS3, raw!AG$3:AG$202)</f>
        <v>#VALUE!</v>
      </c>
    </row>
    <row r="24" spans="1:13" x14ac:dyDescent="0.35">
      <c r="A24" t="s">
        <v>2198</v>
      </c>
      <c r="B24" t="str">
        <f>Tsorted!A4</f>
        <v>PFT</v>
      </c>
      <c r="C24" t="e" cm="1">
        <f t="array" ref="C24">MMULT(Tsorted!$B4:$GS4, raw!W$3:W$202)</f>
        <v>#VALUE!</v>
      </c>
      <c r="D24" t="e" cm="1">
        <f t="array" ref="D24">MMULT(Tsorted!$B4:$GS4, raw!X$3:X$202)</f>
        <v>#VALUE!</v>
      </c>
      <c r="E24" t="e" cm="1">
        <f t="array" ref="E24">MMULT(Tsorted!$B4:$GS4, raw!Y$3:Y$202)</f>
        <v>#VALUE!</v>
      </c>
      <c r="F24" t="e" cm="1">
        <f t="array" ref="F24">MMULT(Tsorted!$B4:$GS4, raw!Z$3:Z$202)</f>
        <v>#VALUE!</v>
      </c>
      <c r="G24" t="e" cm="1">
        <f t="array" ref="G24">MMULT(Tsorted!$B4:$GS4, raw!AA$3:AA$202)</f>
        <v>#VALUE!</v>
      </c>
      <c r="H24" t="e" cm="1">
        <f t="array" ref="H24">MMULT(Tsorted!$B4:$GS4, raw!AB$3:AB$202)</f>
        <v>#VALUE!</v>
      </c>
      <c r="I24" t="e" cm="1">
        <f t="array" ref="I24">MMULT(Tsorted!$B4:$GS4, raw!AC$3:AC$202)</f>
        <v>#VALUE!</v>
      </c>
      <c r="J24" t="e" cm="1">
        <f t="array" ref="J24">MMULT(Tsorted!$B4:$GS4, raw!AD$3:AD$202)</f>
        <v>#VALUE!</v>
      </c>
      <c r="K24" t="e" cm="1">
        <f t="array" ref="K24">MMULT(Tsorted!$B4:$GS4, raw!AE$3:AE$202)</f>
        <v>#VALUE!</v>
      </c>
      <c r="L24" t="e" cm="1">
        <f t="array" ref="L24">MMULT(Tsorted!$B4:$GS4, raw!AF$3:AF$202)</f>
        <v>#VALUE!</v>
      </c>
      <c r="M24" t="e" cm="1">
        <f t="array" ref="M24">MMULT(Tsorted!$B4:$GS4, raw!AG$3:AG$202)</f>
        <v>#VALUE!</v>
      </c>
    </row>
    <row r="25" spans="1:13" x14ac:dyDescent="0.35">
      <c r="A25" t="s">
        <v>2198</v>
      </c>
      <c r="B25" t="str">
        <f>Tsorted!A5</f>
        <v>PTO</v>
      </c>
      <c r="C25" t="e" cm="1">
        <f t="array" ref="C25">MMULT(Tsorted!$B5:$GS5, raw!W$3:W$202)</f>
        <v>#VALUE!</v>
      </c>
      <c r="D25" t="e" cm="1">
        <f t="array" ref="D25">MMULT(Tsorted!$B5:$GS5, raw!X$3:X$202)</f>
        <v>#VALUE!</v>
      </c>
      <c r="E25" t="e" cm="1">
        <f t="array" ref="E25">MMULT(Tsorted!$B5:$GS5, raw!Y$3:Y$202)</f>
        <v>#VALUE!</v>
      </c>
      <c r="F25" t="e" cm="1">
        <f t="array" ref="F25">MMULT(Tsorted!$B5:$GS5, raw!Z$3:Z$202)</f>
        <v>#VALUE!</v>
      </c>
      <c r="G25" t="e" cm="1">
        <f t="array" ref="G25">MMULT(Tsorted!$B5:$GS5, raw!AA$3:AA$202)</f>
        <v>#VALUE!</v>
      </c>
      <c r="H25" t="e" cm="1">
        <f t="array" ref="H25">MMULT(Tsorted!$B5:$GS5, raw!AB$3:AB$202)</f>
        <v>#VALUE!</v>
      </c>
      <c r="I25" t="e" cm="1">
        <f t="array" ref="I25">MMULT(Tsorted!$B5:$GS5, raw!AC$3:AC$202)</f>
        <v>#VALUE!</v>
      </c>
      <c r="J25" t="e" cm="1">
        <f t="array" ref="J25">MMULT(Tsorted!$B5:$GS5, raw!AD$3:AD$202)</f>
        <v>#VALUE!</v>
      </c>
      <c r="K25" t="e" cm="1">
        <f t="array" ref="K25">MMULT(Tsorted!$B5:$GS5, raw!AE$3:AE$202)</f>
        <v>#VALUE!</v>
      </c>
      <c r="L25" t="e" cm="1">
        <f t="array" ref="L25">MMULT(Tsorted!$B5:$GS5, raw!AF$3:AF$202)</f>
        <v>#VALUE!</v>
      </c>
      <c r="M25" t="e" cm="1">
        <f t="array" ref="M25">MMULT(Tsorted!$B5:$GS5, raw!AG$3:AG$202)</f>
        <v>#VALUE!</v>
      </c>
    </row>
    <row r="26" spans="1:13" x14ac:dyDescent="0.35">
      <c r="A26" t="s">
        <v>2198</v>
      </c>
      <c r="B26" t="str">
        <f>Traw!A14</f>
        <v>FG%</v>
      </c>
      <c r="C26" t="e" cm="1">
        <f t="array" ref="C26">MMULT(Traw!$B14:$GS14, raw!W$3:W$202)</f>
        <v>#VALUE!</v>
      </c>
      <c r="D26" t="e" cm="1">
        <f t="array" ref="D26">MMULT(Traw!$B14:$GS14, raw!X$3:X$202)</f>
        <v>#VALUE!</v>
      </c>
      <c r="E26" t="e" cm="1">
        <f t="array" ref="E26">MMULT(Traw!$B14:$GS14, raw!Y$3:Y$202)</f>
        <v>#VALUE!</v>
      </c>
      <c r="F26" t="e" cm="1">
        <f t="array" ref="F26">MMULT(Traw!$B14:$GS14, raw!Z$3:Z$202)</f>
        <v>#VALUE!</v>
      </c>
      <c r="G26" t="e" cm="1">
        <f t="array" ref="G26">MMULT(Traw!$B14:$GS14, raw!AA$3:AA$202)</f>
        <v>#VALUE!</v>
      </c>
      <c r="H26" t="e" cm="1">
        <f t="array" ref="H26">MMULT(Traw!$B14:$GS14, raw!AB$3:AB$202)</f>
        <v>#VALUE!</v>
      </c>
      <c r="I26" t="e" cm="1">
        <f t="array" ref="I26">MMULT(Traw!$B14:$GS14, raw!AC$3:AC$202)</f>
        <v>#VALUE!</v>
      </c>
      <c r="J26" t="e" cm="1">
        <f t="array" ref="J26">MMULT(Traw!$B14:$GS14, raw!AD$3:AD$202)</f>
        <v>#VALUE!</v>
      </c>
      <c r="K26" t="e" cm="1">
        <f t="array" ref="K26">MMULT(Traw!$B14:$GS14, raw!AE$3:AE$202)</f>
        <v>#VALUE!</v>
      </c>
      <c r="L26" t="e" cm="1">
        <f t="array" ref="L26">MMULT(Traw!$B14:$GS14, raw!AF$3:AF$202)</f>
        <v>#VALUE!</v>
      </c>
      <c r="M26" t="e" cm="1">
        <f t="array" ref="M26">MMULT(Traw!$B14:$GS14, raw!AG$3:AG$202)</f>
        <v>#VALUE!</v>
      </c>
    </row>
    <row r="27" spans="1:13" x14ac:dyDescent="0.35">
      <c r="A27" t="s">
        <v>2198</v>
      </c>
      <c r="B27" t="str">
        <f>Traw!A15</f>
        <v>FT%</v>
      </c>
      <c r="C27" t="e" cm="1">
        <f t="array" ref="C27">MMULT(Traw!$B15:$GS15, raw!W$3:W$202)</f>
        <v>#VALUE!</v>
      </c>
      <c r="D27" t="e" cm="1">
        <f t="array" ref="D27">MMULT(Traw!$B15:$GS15, raw!X$3:X$202)</f>
        <v>#VALUE!</v>
      </c>
      <c r="E27" t="e" cm="1">
        <f t="array" ref="E27">MMULT(Traw!$B15:$GS15, raw!Y$3:Y$202)</f>
        <v>#VALUE!</v>
      </c>
      <c r="F27" t="e" cm="1">
        <f t="array" ref="F27">MMULT(Traw!$B15:$GS15, raw!Z$3:Z$202)</f>
        <v>#VALUE!</v>
      </c>
      <c r="G27" t="e" cm="1">
        <f t="array" ref="G27">MMULT(Traw!$B15:$GS15, raw!AA$3:AA$202)</f>
        <v>#VALUE!</v>
      </c>
      <c r="H27" t="e" cm="1">
        <f t="array" ref="H27">MMULT(Traw!$B15:$GS15, raw!AB$3:AB$202)</f>
        <v>#VALUE!</v>
      </c>
      <c r="I27" t="e" cm="1">
        <f t="array" ref="I27">MMULT(Traw!$B15:$GS15, raw!AC$3:AC$202)</f>
        <v>#VALUE!</v>
      </c>
      <c r="J27" t="e" cm="1">
        <f t="array" ref="J27">MMULT(Traw!$B15:$GS15, raw!AD$3:AD$202)</f>
        <v>#VALUE!</v>
      </c>
      <c r="K27" t="e" cm="1">
        <f t="array" ref="K27">MMULT(Traw!$B15:$GS15, raw!AE$3:AE$202)</f>
        <v>#VALUE!</v>
      </c>
      <c r="L27" t="e" cm="1">
        <f t="array" ref="L27">MMULT(Traw!$B15:$GS15, raw!AF$3:AF$202)</f>
        <v>#VALUE!</v>
      </c>
      <c r="M27" t="e" cm="1">
        <f t="array" ref="M27">MMULT(Traw!$B15:$GS15, raw!AG$3:AG$202)</f>
        <v>#VALUE!</v>
      </c>
    </row>
    <row r="28" spans="1:13" x14ac:dyDescent="0.35">
      <c r="A28" t="s">
        <v>2198</v>
      </c>
      <c r="B28" t="str">
        <f>Traw!A16</f>
        <v>3PM</v>
      </c>
      <c r="C28" t="e" cm="1">
        <f t="array" ref="C28">MMULT(Traw!$B16:$GS16, raw!W$3:W$202)</f>
        <v>#VALUE!</v>
      </c>
      <c r="D28" t="e" cm="1">
        <f t="array" ref="D28">MMULT(Traw!$B16:$GS16, raw!X$3:X$202)</f>
        <v>#VALUE!</v>
      </c>
      <c r="E28" t="e" cm="1">
        <f t="array" ref="E28">MMULT(Traw!$B16:$GS16, raw!Y$3:Y$202)</f>
        <v>#VALUE!</v>
      </c>
      <c r="F28" t="e" cm="1">
        <f t="array" ref="F28">MMULT(Traw!$B16:$GS16, raw!Z$3:Z$202)</f>
        <v>#VALUE!</v>
      </c>
      <c r="G28" t="e" cm="1">
        <f t="array" ref="G28">MMULT(Traw!$B16:$GS16, raw!AA$3:AA$202)</f>
        <v>#VALUE!</v>
      </c>
      <c r="H28" t="e" cm="1">
        <f t="array" ref="H28">MMULT(Traw!$B16:$GS16, raw!AB$3:AB$202)</f>
        <v>#VALUE!</v>
      </c>
      <c r="I28" t="e" cm="1">
        <f t="array" ref="I28">MMULT(Traw!$B16:$GS16, raw!AC$3:AC$202)</f>
        <v>#VALUE!</v>
      </c>
      <c r="J28" t="e" cm="1">
        <f t="array" ref="J28">MMULT(Traw!$B16:$GS16, raw!AD$3:AD$202)</f>
        <v>#VALUE!</v>
      </c>
      <c r="K28" t="e" cm="1">
        <f t="array" ref="K28">MMULT(Traw!$B16:$GS16, raw!AE$3:AE$202)</f>
        <v>#VALUE!</v>
      </c>
      <c r="L28" t="e" cm="1">
        <f t="array" ref="L28">MMULT(Traw!$B16:$GS16, raw!AF$3:AF$202)</f>
        <v>#VALUE!</v>
      </c>
      <c r="M28" t="e" cm="1">
        <f t="array" ref="M28">MMULT(Traw!$B16:$GS16, raw!AG$3:AG$202)</f>
        <v>#VALUE!</v>
      </c>
    </row>
    <row r="29" spans="1:13" x14ac:dyDescent="0.35">
      <c r="A29" t="s">
        <v>2198</v>
      </c>
      <c r="B29" t="str">
        <f>Traw!A17</f>
        <v>PTS</v>
      </c>
      <c r="C29" t="e" cm="1">
        <f t="array" ref="C29">MMULT(Traw!$B17:$GS17, raw!W$3:W$202)</f>
        <v>#VALUE!</v>
      </c>
      <c r="D29" t="e" cm="1">
        <f t="array" ref="D29">MMULT(Traw!$B17:$GS17, raw!X$3:X$202)</f>
        <v>#VALUE!</v>
      </c>
      <c r="E29" t="e" cm="1">
        <f t="array" ref="E29">MMULT(Traw!$B17:$GS17, raw!Y$3:Y$202)</f>
        <v>#VALUE!</v>
      </c>
      <c r="F29" t="e" cm="1">
        <f t="array" ref="F29">MMULT(Traw!$B17:$GS17, raw!Z$3:Z$202)</f>
        <v>#VALUE!</v>
      </c>
      <c r="G29" t="e" cm="1">
        <f t="array" ref="G29">MMULT(Traw!$B17:$GS17, raw!AA$3:AA$202)</f>
        <v>#VALUE!</v>
      </c>
      <c r="H29" t="e" cm="1">
        <f t="array" ref="H29">MMULT(Traw!$B17:$GS17, raw!AB$3:AB$202)</f>
        <v>#VALUE!</v>
      </c>
      <c r="I29" t="e" cm="1">
        <f t="array" ref="I29">MMULT(Traw!$B17:$GS17, raw!AC$3:AC$202)</f>
        <v>#VALUE!</v>
      </c>
      <c r="J29" t="e" cm="1">
        <f t="array" ref="J29">MMULT(Traw!$B17:$GS17, raw!AD$3:AD$202)</f>
        <v>#VALUE!</v>
      </c>
      <c r="K29" t="e" cm="1">
        <f t="array" ref="K29">MMULT(Traw!$B17:$GS17, raw!AE$3:AE$202)</f>
        <v>#VALUE!</v>
      </c>
      <c r="L29" t="e" cm="1">
        <f t="array" ref="L29">MMULT(Traw!$B17:$GS17, raw!AF$3:AF$202)</f>
        <v>#VALUE!</v>
      </c>
      <c r="M29" t="e" cm="1">
        <f t="array" ref="M29">MMULT(Traw!$B17:$GS17, raw!AG$3:AG$202)</f>
        <v>#VALUE!</v>
      </c>
    </row>
    <row r="30" spans="1:13" x14ac:dyDescent="0.35">
      <c r="A30" t="s">
        <v>2198</v>
      </c>
      <c r="B30" t="str">
        <f>Traw!A18</f>
        <v>TREB</v>
      </c>
      <c r="C30" t="e" cm="1">
        <f t="array" ref="C30">MMULT(Traw!$B18:$GS18, raw!W$3:W$202)</f>
        <v>#VALUE!</v>
      </c>
      <c r="D30" t="e" cm="1">
        <f t="array" ref="D30">MMULT(Traw!$B18:$GS18, raw!X$3:X$202)</f>
        <v>#VALUE!</v>
      </c>
      <c r="E30" t="e" cm="1">
        <f t="array" ref="E30">MMULT(Traw!$B18:$GS18, raw!Y$3:Y$202)</f>
        <v>#VALUE!</v>
      </c>
      <c r="F30" t="e" cm="1">
        <f t="array" ref="F30">MMULT(Traw!$B18:$GS18, raw!Z$3:Z$202)</f>
        <v>#VALUE!</v>
      </c>
      <c r="G30" t="e" cm="1">
        <f t="array" ref="G30">MMULT(Traw!$B18:$GS18, raw!AA$3:AA$202)</f>
        <v>#VALUE!</v>
      </c>
      <c r="H30" t="e" cm="1">
        <f t="array" ref="H30">MMULT(Traw!$B18:$GS18, raw!AB$3:AB$202)</f>
        <v>#VALUE!</v>
      </c>
      <c r="I30" t="e" cm="1">
        <f t="array" ref="I30">MMULT(Traw!$B18:$GS18, raw!AC$3:AC$202)</f>
        <v>#VALUE!</v>
      </c>
      <c r="J30" t="e" cm="1">
        <f t="array" ref="J30">MMULT(Traw!$B18:$GS18, raw!AD$3:AD$202)</f>
        <v>#VALUE!</v>
      </c>
      <c r="K30" t="e" cm="1">
        <f t="array" ref="K30">MMULT(Traw!$B18:$GS18, raw!AE$3:AE$202)</f>
        <v>#VALUE!</v>
      </c>
      <c r="L30" t="e" cm="1">
        <f t="array" ref="L30">MMULT(Traw!$B18:$GS18, raw!AF$3:AF$202)</f>
        <v>#VALUE!</v>
      </c>
      <c r="M30" t="e" cm="1">
        <f t="array" ref="M30">MMULT(Traw!$B18:$GS18, raw!AG$3:AG$202)</f>
        <v>#VALUE!</v>
      </c>
    </row>
    <row r="31" spans="1:13" x14ac:dyDescent="0.35">
      <c r="A31" t="s">
        <v>2198</v>
      </c>
      <c r="B31" t="str">
        <f>Traw!A19</f>
        <v>AST</v>
      </c>
      <c r="C31" t="e" cm="1">
        <f t="array" ref="C31">MMULT(Traw!$B19:$GS19, raw!W$3:W$202)</f>
        <v>#VALUE!</v>
      </c>
      <c r="D31" t="e" cm="1">
        <f t="array" ref="D31">MMULT(Traw!$B19:$GS19, raw!X$3:X$202)</f>
        <v>#VALUE!</v>
      </c>
      <c r="E31" t="e" cm="1">
        <f t="array" ref="E31">MMULT(Traw!$B19:$GS19, raw!Y$3:Y$202)</f>
        <v>#VALUE!</v>
      </c>
      <c r="F31" t="e" cm="1">
        <f t="array" ref="F31">MMULT(Traw!$B19:$GS19, raw!Z$3:Z$202)</f>
        <v>#VALUE!</v>
      </c>
      <c r="G31" t="e" cm="1">
        <f t="array" ref="G31">MMULT(Traw!$B19:$GS19, raw!AA$3:AA$202)</f>
        <v>#VALUE!</v>
      </c>
      <c r="H31" t="e" cm="1">
        <f t="array" ref="H31">MMULT(Traw!$B19:$GS19, raw!AB$3:AB$202)</f>
        <v>#VALUE!</v>
      </c>
      <c r="I31" t="e" cm="1">
        <f t="array" ref="I31">MMULT(Traw!$B19:$GS19, raw!AC$3:AC$202)</f>
        <v>#VALUE!</v>
      </c>
      <c r="J31" t="e" cm="1">
        <f t="array" ref="J31">MMULT(Traw!$B19:$GS19, raw!AD$3:AD$202)</f>
        <v>#VALUE!</v>
      </c>
      <c r="K31" t="e" cm="1">
        <f t="array" ref="K31">MMULT(Traw!$B19:$GS19, raw!AE$3:AE$202)</f>
        <v>#VALUE!</v>
      </c>
      <c r="L31" t="e" cm="1">
        <f t="array" ref="L31">MMULT(Traw!$B19:$GS19, raw!AF$3:AF$202)</f>
        <v>#VALUE!</v>
      </c>
      <c r="M31" t="e" cm="1">
        <f t="array" ref="M31">MMULT(Traw!$B19:$GS19, raw!AG$3:AG$202)</f>
        <v>#VALUE!</v>
      </c>
    </row>
    <row r="32" spans="1:13" x14ac:dyDescent="0.35">
      <c r="A32" t="s">
        <v>2198</v>
      </c>
      <c r="B32" t="str">
        <f>Traw!A20</f>
        <v>STL</v>
      </c>
      <c r="C32" t="e" cm="1">
        <f t="array" ref="C32">MMULT(Traw!$B20:$GS20, raw!W$3:W$202)</f>
        <v>#VALUE!</v>
      </c>
      <c r="D32" t="e" cm="1">
        <f t="array" ref="D32">MMULT(Traw!$B20:$GS20, raw!X$3:X$202)</f>
        <v>#VALUE!</v>
      </c>
      <c r="E32" t="e" cm="1">
        <f t="array" ref="E32">MMULT(Traw!$B20:$GS20, raw!Y$3:Y$202)</f>
        <v>#VALUE!</v>
      </c>
      <c r="F32" t="e" cm="1">
        <f t="array" ref="F32">MMULT(Traw!$B20:$GS20, raw!Z$3:Z$202)</f>
        <v>#VALUE!</v>
      </c>
      <c r="G32" t="e" cm="1">
        <f t="array" ref="G32">MMULT(Traw!$B20:$GS20, raw!AA$3:AA$202)</f>
        <v>#VALUE!</v>
      </c>
      <c r="H32" t="e" cm="1">
        <f t="array" ref="H32">MMULT(Traw!$B20:$GS20, raw!AB$3:AB$202)</f>
        <v>#VALUE!</v>
      </c>
      <c r="I32" t="e" cm="1">
        <f t="array" ref="I32">MMULT(Traw!$B20:$GS20, raw!AC$3:AC$202)</f>
        <v>#VALUE!</v>
      </c>
      <c r="J32" t="e" cm="1">
        <f t="array" ref="J32">MMULT(Traw!$B20:$GS20, raw!AD$3:AD$202)</f>
        <v>#VALUE!</v>
      </c>
      <c r="K32" t="e" cm="1">
        <f t="array" ref="K32">MMULT(Traw!$B20:$GS20, raw!AE$3:AE$202)</f>
        <v>#VALUE!</v>
      </c>
      <c r="L32" t="e" cm="1">
        <f t="array" ref="L32">MMULT(Traw!$B20:$GS20, raw!AF$3:AF$202)</f>
        <v>#VALUE!</v>
      </c>
      <c r="M32" t="e" cm="1">
        <f t="array" ref="M32">MMULT(Traw!$B20:$GS20, raw!AG$3:AG$202)</f>
        <v>#VALUE!</v>
      </c>
    </row>
    <row r="33" spans="1:13" x14ac:dyDescent="0.35">
      <c r="A33" t="s">
        <v>2198</v>
      </c>
      <c r="B33" t="str">
        <f>Traw!A21</f>
        <v>BLK</v>
      </c>
      <c r="C33" t="e" cm="1">
        <f t="array" ref="C33">MMULT(Traw!$B21:$GS21, raw!W$3:W$202)</f>
        <v>#VALUE!</v>
      </c>
      <c r="D33" t="e" cm="1">
        <f t="array" ref="D33">MMULT(Traw!$B21:$GS21, raw!X$3:X$202)</f>
        <v>#VALUE!</v>
      </c>
      <c r="E33" t="e" cm="1">
        <f t="array" ref="E33">MMULT(Traw!$B21:$GS21, raw!Y$3:Y$202)</f>
        <v>#VALUE!</v>
      </c>
      <c r="F33" t="e" cm="1">
        <f t="array" ref="F33">MMULT(Traw!$B21:$GS21, raw!Z$3:Z$202)</f>
        <v>#VALUE!</v>
      </c>
      <c r="G33" t="e" cm="1">
        <f t="array" ref="G33">MMULT(Traw!$B21:$GS21, raw!AA$3:AA$202)</f>
        <v>#VALUE!</v>
      </c>
      <c r="H33" t="e" cm="1">
        <f t="array" ref="H33">MMULT(Traw!$B21:$GS21, raw!AB$3:AB$202)</f>
        <v>#VALUE!</v>
      </c>
      <c r="I33" t="e" cm="1">
        <f t="array" ref="I33">MMULT(Traw!$B21:$GS21, raw!AC$3:AC$202)</f>
        <v>#VALUE!</v>
      </c>
      <c r="J33" t="e" cm="1">
        <f t="array" ref="J33">MMULT(Traw!$B21:$GS21, raw!AD$3:AD$202)</f>
        <v>#VALUE!</v>
      </c>
      <c r="K33" t="e" cm="1">
        <f t="array" ref="K33">MMULT(Traw!$B21:$GS21, raw!AE$3:AE$202)</f>
        <v>#VALUE!</v>
      </c>
      <c r="L33" t="e" cm="1">
        <f t="array" ref="L33">MMULT(Traw!$B21:$GS21, raw!AF$3:AF$202)</f>
        <v>#VALUE!</v>
      </c>
      <c r="M33" t="e" cm="1">
        <f t="array" ref="M33">MMULT(Traw!$B21:$GS21, raw!AG$3:AG$202)</f>
        <v>#VALUE!</v>
      </c>
    </row>
    <row r="34" spans="1:13" x14ac:dyDescent="0.35">
      <c r="A34" t="s">
        <v>2198</v>
      </c>
      <c r="B34" t="str">
        <f>Traw!A22</f>
        <v>TO</v>
      </c>
      <c r="C34" t="e" cm="1">
        <f t="array" ref="C34">MMULT(Traw!$B22:$GS22, raw!W$3:W$202)</f>
        <v>#VALUE!</v>
      </c>
      <c r="D34" t="e" cm="1">
        <f t="array" ref="D34">MMULT(Traw!$B22:$GS22, raw!X$3:X$202)</f>
        <v>#VALUE!</v>
      </c>
      <c r="E34" t="e" cm="1">
        <f t="array" ref="E34">MMULT(Traw!$B22:$GS22, raw!Y$3:Y$202)</f>
        <v>#VALUE!</v>
      </c>
      <c r="F34" t="e" cm="1">
        <f t="array" ref="F34">MMULT(Traw!$B22:$GS22, raw!Z$3:Z$202)</f>
        <v>#VALUE!</v>
      </c>
      <c r="G34" t="e" cm="1">
        <f t="array" ref="G34">MMULT(Traw!$B22:$GS22, raw!AA$3:AA$202)</f>
        <v>#VALUE!</v>
      </c>
      <c r="H34" t="e" cm="1">
        <f t="array" ref="H34">MMULT(Traw!$B22:$GS22, raw!AB$3:AB$202)</f>
        <v>#VALUE!</v>
      </c>
      <c r="I34" t="e" cm="1">
        <f t="array" ref="I34">MMULT(Traw!$B22:$GS22, raw!AC$3:AC$202)</f>
        <v>#VALUE!</v>
      </c>
      <c r="J34" t="e" cm="1">
        <f t="array" ref="J34">MMULT(Traw!$B22:$GS22, raw!AD$3:AD$202)</f>
        <v>#VALUE!</v>
      </c>
      <c r="K34" t="e" cm="1">
        <f t="array" ref="K34">MMULT(Traw!$B22:$GS22, raw!AE$3:AE$202)</f>
        <v>#VALUE!</v>
      </c>
      <c r="L34" t="e" cm="1">
        <f t="array" ref="L34">MMULT(Traw!$B22:$GS22, raw!AF$3:AF$202)</f>
        <v>#VALUE!</v>
      </c>
      <c r="M34" t="e" cm="1">
        <f t="array" ref="M34">MMULT(Traw!$B22:$GS22, raw!AG$3:AG$202)</f>
        <v>#VALUE!</v>
      </c>
    </row>
    <row r="36" spans="1:13" x14ac:dyDescent="0.35">
      <c r="A36" t="s">
        <v>2200</v>
      </c>
      <c r="B36" t="s">
        <v>22</v>
      </c>
      <c r="C36">
        <f>COUNTIFS(raw!$P$3:$P$202, GMs!C$1, raw!$R$3:$R$202, "*PG*")</f>
        <v>29</v>
      </c>
      <c r="D36">
        <f>COUNTIFS(raw!$P$3:$P$202, GMs!D$1, raw!$R$3:$R$202, "*PG*")</f>
        <v>0</v>
      </c>
      <c r="E36">
        <f>COUNTIFS(raw!$P$3:$P$202, GMs!E$1, raw!$R$3:$R$202, "*PG*")</f>
        <v>1</v>
      </c>
      <c r="F36">
        <f>COUNTIFS(raw!$P$3:$P$202, GMs!F$1, raw!$R$3:$R$202, "*PG*")</f>
        <v>1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1</v>
      </c>
      <c r="J36">
        <f>COUNTIFS(raw!$P$3:$P$202, GMs!J$1, raw!$R$3:$R$202, "*PG*")</f>
        <v>1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1</v>
      </c>
    </row>
    <row r="37" spans="1:13" x14ac:dyDescent="0.35">
      <c r="A37" t="s">
        <v>2200</v>
      </c>
      <c r="B37" t="s">
        <v>100</v>
      </c>
      <c r="C37">
        <f>COUNTIFS(raw!$P$3:$P$202, GMs!C$1, raw!$R$3:$R$202, "*SG*")</f>
        <v>34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0</v>
      </c>
      <c r="H37">
        <f>COUNTIFS(raw!$P$3:$P$202, GMs!H$1, raw!$R$3:$R$202, "*SG*")</f>
        <v>0</v>
      </c>
      <c r="I37">
        <f>COUNTIFS(raw!$P$3:$P$202, GMs!I$1, raw!$R$3:$R$202, "*SG*")</f>
        <v>1</v>
      </c>
      <c r="J37">
        <f>COUNTIFS(raw!$P$3:$P$202, GMs!J$1, raw!$R$3:$R$202, "*SG*")</f>
        <v>0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1</v>
      </c>
    </row>
    <row r="38" spans="1:13" x14ac:dyDescent="0.35">
      <c r="A38" t="s">
        <v>2200</v>
      </c>
      <c r="B38" t="s">
        <v>191</v>
      </c>
      <c r="C38">
        <f>COUNTIFS(raw!$P$3:$P$202, GMs!C$1, raw!$R$3:$R$202, "*SF*")</f>
        <v>30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0</v>
      </c>
      <c r="G38">
        <f>COUNTIFS(raw!$P$3:$P$202, GMs!G$1, raw!$R$3:$R$202, "*SF*")</f>
        <v>0</v>
      </c>
      <c r="H38">
        <f>COUNTIFS(raw!$P$3:$P$202, GMs!H$1, raw!$R$3:$R$202, "*SF*")</f>
        <v>1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1</v>
      </c>
      <c r="M38">
        <f>COUNTIFS(raw!$P$3:$P$202, GMs!M$1, raw!$R$3:$R$202, "*SF*")</f>
        <v>0</v>
      </c>
    </row>
    <row r="39" spans="1:13" x14ac:dyDescent="0.35">
      <c r="A39" t="s">
        <v>2200</v>
      </c>
      <c r="B39" t="s">
        <v>114</v>
      </c>
      <c r="C39">
        <f>COUNTIFS(raw!$P$3:$P$202, GMs!C$1, raw!$R$3:$R$202, "*PF*")</f>
        <v>38</v>
      </c>
      <c r="D39">
        <f>COUNTIFS(raw!$P$3:$P$202, GMs!D$1, raw!$R$3:$R$202, "*PF*")</f>
        <v>1</v>
      </c>
      <c r="E39">
        <f>COUNTIFS(raw!$P$3:$P$202, GMs!E$1, raw!$R$3:$R$202, "*PF*")</f>
        <v>0</v>
      </c>
      <c r="F39">
        <f>COUNTIFS(raw!$P$3:$P$202, GMs!F$1, raw!$R$3:$R$202, "*PF*")</f>
        <v>0</v>
      </c>
      <c r="G39">
        <f>COUNTIFS(raw!$P$3:$P$202, GMs!G$1, raw!$R$3:$R$202, "*PF*")</f>
        <v>0</v>
      </c>
      <c r="H39">
        <f>COUNTIFS(raw!$P$3:$P$202, GMs!H$1, raw!$R$3:$R$202, "*PF*")</f>
        <v>1</v>
      </c>
      <c r="I39">
        <f>COUNTIFS(raw!$P$3:$P$202, GMs!I$1, raw!$R$3:$R$202, "*PF*")</f>
        <v>0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0</v>
      </c>
      <c r="M39">
        <f>COUNTIFS(raw!$P$3:$P$202, GMs!M$1, raw!$R$3:$R$202, "*PF*")</f>
        <v>0</v>
      </c>
    </row>
    <row r="40" spans="1:13" x14ac:dyDescent="0.35">
      <c r="A40" t="s">
        <v>2200</v>
      </c>
      <c r="B40" t="s">
        <v>17</v>
      </c>
      <c r="C40">
        <f>COUNTIFS(raw!$P$3:$P$202, GMs!C$1, raw!$R$3:$R$202, "*C*")</f>
        <v>36</v>
      </c>
      <c r="D40">
        <f>COUNTIFS(raw!$P$3:$P$202, GMs!D$1, raw!$R$3:$R$202, "*C*")</f>
        <v>1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1</v>
      </c>
      <c r="H40">
        <f>COUNTIFS(raw!$P$3:$P$202, GMs!H$1, raw!$R$3:$R$202, "*C*")</f>
        <v>0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1</v>
      </c>
      <c r="L40">
        <f>COUNTIFS(raw!$P$3:$P$202, GMs!L$1, raw!$R$3:$R$202, "*C*")</f>
        <v>0</v>
      </c>
      <c r="M40">
        <f>COUNTIFS(raw!$P$3:$P$202, GMs!M$1, raw!$R$3:$R$202, "*C*")</f>
        <v>0</v>
      </c>
    </row>
    <row r="41" spans="1:13" x14ac:dyDescent="0.35">
      <c r="A41" t="s">
        <v>2200</v>
      </c>
      <c r="B41" t="s">
        <v>703</v>
      </c>
      <c r="C41">
        <f>COUNTIFS(raw!$P$3:$P$202, GMs!C$1, raw!$R$3:$R$202, "*G*")</f>
        <v>51</v>
      </c>
      <c r="D41">
        <f>COUNTIFS(raw!$P$3:$P$202, GMs!D$1, raw!$R$3:$R$202, "*G*")</f>
        <v>0</v>
      </c>
      <c r="E41">
        <f>COUNTIFS(raw!$P$3:$P$202, GMs!E$1, raw!$R$3:$R$202, "*G*")</f>
        <v>1</v>
      </c>
      <c r="F41">
        <f>COUNTIFS(raw!$P$3:$P$202, GMs!F$1, raw!$R$3:$R$202, "*G*")</f>
        <v>1</v>
      </c>
      <c r="G41">
        <f>COUNTIFS(raw!$P$3:$P$202, GMs!G$1, raw!$R$3:$R$202, "*G*")</f>
        <v>0</v>
      </c>
      <c r="H41">
        <f>COUNTIFS(raw!$P$3:$P$202, GMs!H$1, raw!$R$3:$R$202, "*G*")</f>
        <v>0</v>
      </c>
      <c r="I41">
        <f>COUNTIFS(raw!$P$3:$P$202, GMs!I$1, raw!$R$3:$R$202, "*G*")</f>
        <v>1</v>
      </c>
      <c r="J41">
        <f>COUNTIFS(raw!$P$3:$P$202, GMs!J$1, raw!$R$3:$R$202, "*G*")</f>
        <v>1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1</v>
      </c>
    </row>
    <row r="42" spans="1:13" x14ac:dyDescent="0.35">
      <c r="A42" t="s">
        <v>2200</v>
      </c>
      <c r="B42" t="s">
        <v>704</v>
      </c>
      <c r="C42">
        <f>COUNTIFS(raw!$P$3:$P$202, GMs!C$1, raw!$R$3:$R$202, "*F*")</f>
        <v>57</v>
      </c>
      <c r="D42">
        <f>COUNTIFS(raw!$P$3:$P$202, GMs!D$1, raw!$R$3:$R$202, "*F*")</f>
        <v>1</v>
      </c>
      <c r="E42">
        <f>COUNTIFS(raw!$P$3:$P$202, GMs!E$1, raw!$R$3:$R$202, "*F*")</f>
        <v>0</v>
      </c>
      <c r="F42">
        <f>COUNTIFS(raw!$P$3:$P$202, GMs!F$1, raw!$R$3:$R$202, "*F*")</f>
        <v>0</v>
      </c>
      <c r="G42">
        <f>COUNTIFS(raw!$P$3:$P$202, GMs!G$1, raw!$R$3:$R$202, "*F*")</f>
        <v>0</v>
      </c>
      <c r="H42">
        <f>COUNTIFS(raw!$P$3:$P$202, GMs!H$1, raw!$R$3:$R$202, "*F*")</f>
        <v>1</v>
      </c>
      <c r="I42">
        <f>COUNTIFS(raw!$P$3:$P$202, GMs!I$1, raw!$R$3:$R$202, "*F*")</f>
        <v>0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1</v>
      </c>
      <c r="M42">
        <f>COUNTIFS(raw!$P$3:$P$202, GMs!M$1, raw!$R$3:$R$202, "*F*")</f>
        <v>0</v>
      </c>
    </row>
    <row r="43" spans="1:13" x14ac:dyDescent="0.35">
      <c r="A43" t="s">
        <v>2200</v>
      </c>
      <c r="B43" t="s">
        <v>705</v>
      </c>
      <c r="C43">
        <f>COUNTIFS(raw!$P$3:$P$202, GMs!C$1)</f>
        <v>118</v>
      </c>
      <c r="D43">
        <f>COUNTIFS(raw!$P$3:$P$202, GMs!D$1)</f>
        <v>1</v>
      </c>
      <c r="E43">
        <f>COUNTIFS(raw!$P$3:$P$202, GMs!E$1)</f>
        <v>1</v>
      </c>
      <c r="F43">
        <f>COUNTIFS(raw!$P$3:$P$202, GMs!F$1)</f>
        <v>1</v>
      </c>
      <c r="G43">
        <f>COUNTIFS(raw!$P$3:$P$202, GMs!G$1)</f>
        <v>1</v>
      </c>
      <c r="H43">
        <f>COUNTIFS(raw!$P$3:$P$202, GMs!H$1)</f>
        <v>1</v>
      </c>
      <c r="I43">
        <f>COUNTIFS(raw!$P$3:$P$202, GMs!I$1)</f>
        <v>1</v>
      </c>
      <c r="J43">
        <f>COUNTIFS(raw!$P$3:$P$202, GMs!J$1)</f>
        <v>1</v>
      </c>
      <c r="K43">
        <f>COUNTIFS(raw!$P$3:$P$202, GMs!K$1)</f>
        <v>1</v>
      </c>
      <c r="L43">
        <f>COUNTIFS(raw!$P$3:$P$202, GMs!L$1)</f>
        <v>1</v>
      </c>
      <c r="M43">
        <f>COUNTIFS(raw!$P$3:$P$202, GMs!M$1)</f>
        <v>1</v>
      </c>
    </row>
    <row r="45" spans="1:13" x14ac:dyDescent="0.35">
      <c r="A45" t="s">
        <v>2199</v>
      </c>
      <c r="B45" t="s">
        <v>22</v>
      </c>
      <c r="C45">
        <f>_xlfn.MAXIFS(raw!$N$3:$N$202,raw!$P$3:$P$202, GMs!C$1, raw!$R$3:$R$202, "*PG*")</f>
        <v>6.8000000000000016</v>
      </c>
      <c r="D45">
        <f>_xlfn.MAXIFS(raw!$N$3:$N$202,raw!$P$3:$P$202, GMs!D$1, raw!$R$3:$R$202, "*PG*")</f>
        <v>0</v>
      </c>
      <c r="E45">
        <f>_xlfn.MAXIFS(raw!$N$3:$N$202,raw!$P$3:$P$202, GMs!E$1, raw!$R$3:$R$202, "*PG*")</f>
        <v>7.0455555555555556</v>
      </c>
      <c r="F45">
        <f>_xlfn.MAXIFS(raw!$N$3:$N$202,raw!$P$3:$P$202, GMs!F$1, raw!$R$3:$R$202, "*PG*")</f>
        <v>9.5940277777777787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6.9708333333333314</v>
      </c>
      <c r="J45">
        <f>_xlfn.MAXIFS(raw!$N$3:$N$202,raw!$P$3:$P$202, GMs!J$1, raw!$R$3:$R$202, "*PG*")</f>
        <v>8.65763888888889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10.456888888888889</v>
      </c>
    </row>
    <row r="46" spans="1:13" x14ac:dyDescent="0.35">
      <c r="A46" t="s">
        <v>2199</v>
      </c>
      <c r="B46" t="s">
        <v>100</v>
      </c>
      <c r="C46">
        <f>_xlfn.MAXIFS(raw!$N$3:$N$202,raw!$P$3:$P$202, GMs!C$1, raw!$R$3:$R$202, "*SG*")</f>
        <v>5.8933333333333344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0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6.9708333333333314</v>
      </c>
      <c r="J46">
        <f>_xlfn.MAXIFS(raw!$N$3:$N$202,raw!$P$3:$P$202, GMs!J$1, raw!$R$3:$R$202, "*SG*")</f>
        <v>0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10.456888888888889</v>
      </c>
    </row>
    <row r="47" spans="1:13" x14ac:dyDescent="0.35">
      <c r="A47" t="s">
        <v>2199</v>
      </c>
      <c r="B47" t="s">
        <v>191</v>
      </c>
      <c r="C47">
        <f>_xlfn.MAXIFS(raw!$N$3:$N$202,raw!$P$3:$P$202, GMs!C$1, raw!$R$3:$R$202, "*SF*")</f>
        <v>6.1429166666666664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0</v>
      </c>
      <c r="G47">
        <f>_xlfn.MAXIFS(raw!$N$3:$N$202,raw!$P$3:$P$202, GMs!G$1, raw!$R$3:$R$202, "*SF*")</f>
        <v>0</v>
      </c>
      <c r="H47">
        <f>_xlfn.MAXIFS(raw!$N$3:$N$202,raw!$P$3:$P$202, GMs!H$1, raw!$R$3:$R$202, "*SF*")</f>
        <v>7.1069444444444443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8.3583333333333343</v>
      </c>
      <c r="M47">
        <f>_xlfn.MAXIFS(raw!$N$3:$N$202,raw!$P$3:$P$202, GMs!M$1, raw!$R$3:$R$202, "*SF*")</f>
        <v>0</v>
      </c>
    </row>
    <row r="48" spans="1:13" x14ac:dyDescent="0.35">
      <c r="A48" t="s">
        <v>2199</v>
      </c>
      <c r="B48" t="s">
        <v>114</v>
      </c>
      <c r="C48">
        <f>_xlfn.MAXIFS(raw!$N$3:$N$202,raw!$P$3:$P$202, GMs!C$1, raw!$R$3:$R$202, "*PF*")</f>
        <v>6.1429166666666664</v>
      </c>
      <c r="D48">
        <f>_xlfn.MAXIFS(raw!$N$3:$N$202,raw!$P$3:$P$202, GMs!D$1, raw!$R$3:$R$202, "*PF*")</f>
        <v>12.43125</v>
      </c>
      <c r="E48">
        <f>_xlfn.MAXIFS(raw!$N$3:$N$202,raw!$P$3:$P$202, GMs!E$1, raw!$R$3:$R$202, "*PF*")</f>
        <v>0</v>
      </c>
      <c r="F48">
        <f>_xlfn.MAXIFS(raw!$N$3:$N$202,raw!$P$3:$P$202, GMs!F$1, raw!$R$3:$R$202, "*PF*")</f>
        <v>0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7.1069444444444443</v>
      </c>
      <c r="I48">
        <f>_xlfn.MAXIFS(raw!$N$3:$N$202,raw!$P$3:$P$202, GMs!I$1, raw!$R$3:$R$202, "*PF*")</f>
        <v>0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0</v>
      </c>
      <c r="M48">
        <f>_xlfn.MAXIFS(raw!$N$3:$N$202,raw!$P$3:$P$202, GMs!M$1, raw!$R$3:$R$202, "*PF*")</f>
        <v>0</v>
      </c>
    </row>
    <row r="49" spans="1:13" x14ac:dyDescent="0.35">
      <c r="A49" t="s">
        <v>2199</v>
      </c>
      <c r="B49" t="s">
        <v>17</v>
      </c>
      <c r="C49">
        <f>_xlfn.MAXIFS(raw!$N$3:$N$202,raw!$P$3:$P$202, GMs!C$1, raw!$R$3:$R$202, "*C*")</f>
        <v>6.3296388888888888</v>
      </c>
      <c r="D49">
        <f>_xlfn.MAXIFS(raw!$N$3:$N$202,raw!$P$3:$P$202, GMs!D$1, raw!$R$3:$R$202, "*C*")</f>
        <v>12.43125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10.091250000000002</v>
      </c>
      <c r="H49">
        <f>_xlfn.MAXIFS(raw!$N$3:$N$202,raw!$P$3:$P$202, GMs!H$1, raw!$R$3:$R$202, "*C*")</f>
        <v>0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8.2541666666666664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</row>
    <row r="50" spans="1:13" x14ac:dyDescent="0.35">
      <c r="A50" t="s">
        <v>2199</v>
      </c>
      <c r="B50" t="s">
        <v>703</v>
      </c>
      <c r="C50">
        <f>_xlfn.MAXIFS(raw!$N$3:$N$202,raw!$P$3:$P$202, GMs!C$1, raw!$R$3:$R$202, "*G*")</f>
        <v>6.8000000000000016</v>
      </c>
      <c r="D50">
        <f>_xlfn.MAXIFS(raw!$N$3:$N$202,raw!$P$3:$P$202, GMs!D$1, raw!$R$3:$R$202, "*G*")</f>
        <v>0</v>
      </c>
      <c r="E50">
        <f>_xlfn.MAXIFS(raw!$N$3:$N$202,raw!$P$3:$P$202, GMs!E$1, raw!$R$3:$R$202, "*G*")</f>
        <v>7.0455555555555556</v>
      </c>
      <c r="F50">
        <f>_xlfn.MAXIFS(raw!$N$3:$N$202,raw!$P$3:$P$202, GMs!F$1, raw!$R$3:$R$202, "*G*")</f>
        <v>9.5940277777777787</v>
      </c>
      <c r="G50">
        <f>_xlfn.MAXIFS(raw!$N$3:$N$202,raw!$P$3:$P$202, GMs!G$1, raw!$R$3:$R$202, "*G*")</f>
        <v>0</v>
      </c>
      <c r="H50">
        <f>_xlfn.MAXIFS(raw!$N$3:$N$202,raw!$P$3:$P$202, GMs!H$1, raw!$R$3:$R$202, "*G*")</f>
        <v>0</v>
      </c>
      <c r="I50">
        <f>_xlfn.MAXIFS(raw!$N$3:$N$202,raw!$P$3:$P$202, GMs!I$1, raw!$R$3:$R$202, "*G*")</f>
        <v>6.9708333333333314</v>
      </c>
      <c r="J50">
        <f>_xlfn.MAXIFS(raw!$N$3:$N$202,raw!$P$3:$P$202, GMs!J$1, raw!$R$3:$R$202, "*G*")</f>
        <v>8.65763888888889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10.456888888888889</v>
      </c>
    </row>
    <row r="51" spans="1:13" x14ac:dyDescent="0.35">
      <c r="A51" t="s">
        <v>2199</v>
      </c>
      <c r="B51" t="s">
        <v>704</v>
      </c>
      <c r="C51">
        <f>_xlfn.MAXIFS(raw!$N$3:$N$202,raw!$P$3:$P$202, GMs!C$1, raw!$R$3:$R$202, "*F*")</f>
        <v>6.1429166666666664</v>
      </c>
      <c r="D51">
        <f>_xlfn.MAXIFS(raw!$N$3:$N$202,raw!$P$3:$P$202, GMs!D$1, raw!$R$3:$R$202, "*F*")</f>
        <v>12.43125</v>
      </c>
      <c r="E51">
        <f>_xlfn.MAXIFS(raw!$N$3:$N$202,raw!$P$3:$P$202, GMs!E$1, raw!$R$3:$R$202, "*F*")</f>
        <v>0</v>
      </c>
      <c r="F51">
        <f>_xlfn.MAXIFS(raw!$N$3:$N$202,raw!$P$3:$P$202, GMs!F$1, raw!$R$3:$R$202, "*F*")</f>
        <v>0</v>
      </c>
      <c r="G51">
        <f>_xlfn.MAXIFS(raw!$N$3:$N$202,raw!$P$3:$P$202, GMs!G$1, raw!$R$3:$R$202, "*F*")</f>
        <v>0</v>
      </c>
      <c r="H51">
        <f>_xlfn.MAXIFS(raw!$N$3:$N$202,raw!$P$3:$P$202, GMs!H$1, raw!$R$3:$R$202, "*F*")</f>
        <v>7.1069444444444443</v>
      </c>
      <c r="I51">
        <f>_xlfn.MAXIFS(raw!$N$3:$N$202,raw!$P$3:$P$202, GMs!I$1, raw!$R$3:$R$202, "*F*")</f>
        <v>0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8.3583333333333343</v>
      </c>
      <c r="M51">
        <f>_xlfn.MAXIFS(raw!$N$3:$N$202,raw!$P$3:$P$202, GMs!M$1, raw!$R$3:$R$202, "*F*")</f>
        <v>0</v>
      </c>
    </row>
    <row r="52" spans="1:13" x14ac:dyDescent="0.35">
      <c r="A52" t="s">
        <v>2199</v>
      </c>
      <c r="B52" t="s">
        <v>705</v>
      </c>
      <c r="C52">
        <f>_xlfn.MAXIFS(raw!$N$3:$N$202,raw!$P$3:$P$202, GMs!C$1, raw!$R$3:$R$202, "*")</f>
        <v>6.8000000000000016</v>
      </c>
      <c r="D52">
        <f>_xlfn.MAXIFS(raw!$N$3:$N$202,raw!$P$3:$P$202, GMs!D$1, raw!$R$3:$R$202, "*")</f>
        <v>12.43125</v>
      </c>
      <c r="E52">
        <f>_xlfn.MAXIFS(raw!$N$3:$N$202,raw!$P$3:$P$202, GMs!E$1, raw!$R$3:$R$202, "*")</f>
        <v>7.0455555555555556</v>
      </c>
      <c r="F52">
        <f>_xlfn.MAXIFS(raw!$N$3:$N$202,raw!$P$3:$P$202, GMs!F$1, raw!$R$3:$R$202, "*")</f>
        <v>9.5940277777777787</v>
      </c>
      <c r="G52">
        <f>_xlfn.MAXIFS(raw!$N$3:$N$202,raw!$P$3:$P$202, GMs!G$1, raw!$R$3:$R$202, "*")</f>
        <v>10.091250000000002</v>
      </c>
      <c r="H52">
        <f>_xlfn.MAXIFS(raw!$N$3:$N$202,raw!$P$3:$P$202, GMs!H$1, raw!$R$3:$R$202, "*")</f>
        <v>7.1069444444444443</v>
      </c>
      <c r="I52">
        <f>_xlfn.MAXIFS(raw!$N$3:$N$202,raw!$P$3:$P$202, GMs!I$1, raw!$R$3:$R$202, "*")</f>
        <v>6.9708333333333314</v>
      </c>
      <c r="J52">
        <f>_xlfn.MAXIFS(raw!$N$3:$N$202,raw!$P$3:$P$202, GMs!J$1, raw!$R$3:$R$202, "*")</f>
        <v>8.65763888888889</v>
      </c>
      <c r="K52">
        <f>_xlfn.MAXIFS(raw!$N$3:$N$202,raw!$P$3:$P$202, GMs!K$1, raw!$R$3:$R$202, "*")</f>
        <v>8.2541666666666664</v>
      </c>
      <c r="L52">
        <f>_xlfn.MAXIFS(raw!$N$3:$N$202,raw!$P$3:$P$202, GMs!L$1, raw!$R$3:$R$202, "*")</f>
        <v>8.3583333333333343</v>
      </c>
      <c r="M52">
        <f>_xlfn.MAXIFS(raw!$N$3:$N$202,raw!$P$3:$P$202, GMs!M$1, raw!$R$3:$R$202, "*")</f>
        <v>10.456888888888889</v>
      </c>
    </row>
    <row r="54" spans="1:13" x14ac:dyDescent="0.35">
      <c r="A54" t="s">
        <v>2207</v>
      </c>
      <c r="B54" t="s">
        <v>22</v>
      </c>
      <c r="C54">
        <f>_xlfn.MAXIFS(raw!$N$3:$N$202,raw!$P$3:$P$202, GMs!C$1, raw!$R$3:$R$202, "*PG*")</f>
        <v>6.8000000000000016</v>
      </c>
      <c r="D54">
        <f>_xlfn.MAXIFS(raw!$O$3:$O$202,raw!$P$3:$P$202, GMs!D$1, raw!$R$3:$R$202, "*PG*")</f>
        <v>0</v>
      </c>
      <c r="E54">
        <f>_xlfn.MAXIFS(raw!$O$3:$O$202,raw!$P$3:$P$202, GMs!E$1, raw!$R$3:$R$202, "*PG*")</f>
        <v>7.0455555555555556</v>
      </c>
      <c r="F54">
        <f>_xlfn.MAXIFS(raw!$O$3:$O$202,raw!$P$3:$P$202, GMs!F$1, raw!$R$3:$R$202, "*PG*")</f>
        <v>9.5940277777777787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6.9708333333333314</v>
      </c>
      <c r="J54">
        <f>_xlfn.MAXIFS(raw!$O$3:$O$202,raw!$P$3:$P$202, GMs!J$1, raw!$R$3:$R$202, "*PG*")</f>
        <v>8.65763888888889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10.456888888888889</v>
      </c>
    </row>
    <row r="55" spans="1:13" x14ac:dyDescent="0.35">
      <c r="A55" t="s">
        <v>2207</v>
      </c>
      <c r="B55" t="s">
        <v>100</v>
      </c>
      <c r="C55">
        <f>_xlfn.MAXIFS(raw!$N$3:$N$202,raw!$P$3:$P$202, GMs!C$1, raw!$R$3:$R$202, "*SG*")</f>
        <v>5.8933333333333344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0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6.9708333333333314</v>
      </c>
      <c r="J55">
        <f>_xlfn.MAXIFS(raw!$O$3:$O$202,raw!$P$3:$P$202, GMs!J$1, raw!$R$3:$R$202, "*SG*")</f>
        <v>0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10.456888888888889</v>
      </c>
    </row>
    <row r="56" spans="1:13" x14ac:dyDescent="0.35">
      <c r="A56" t="s">
        <v>2207</v>
      </c>
      <c r="B56" t="s">
        <v>191</v>
      </c>
      <c r="C56">
        <f>_xlfn.MAXIFS(raw!$N$3:$N$202,raw!$P$3:$P$202, GMs!C$1, raw!$R$3:$R$202, "*SF*")</f>
        <v>6.1429166666666664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0</v>
      </c>
      <c r="G56">
        <f>_xlfn.MAXIFS(raw!$O$3:$O$202,raw!$P$3:$P$202, GMs!G$1, raw!$R$3:$R$202, "*SF*")</f>
        <v>0</v>
      </c>
      <c r="H56">
        <f>_xlfn.MAXIFS(raw!$O$3:$O$202,raw!$P$3:$P$202, GMs!H$1, raw!$R$3:$R$202, "*SF*")</f>
        <v>7.1069444444444443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8.3583333333333343</v>
      </c>
      <c r="M56">
        <f>_xlfn.MAXIFS(raw!$O$3:$O$202,raw!$P$3:$P$202, GMs!M$1, raw!$R$3:$R$202, "*SF*")</f>
        <v>0</v>
      </c>
    </row>
    <row r="57" spans="1:13" x14ac:dyDescent="0.35">
      <c r="A57" t="s">
        <v>2207</v>
      </c>
      <c r="B57" t="s">
        <v>114</v>
      </c>
      <c r="C57">
        <f>_xlfn.MAXIFS(raw!$N$3:$N$202,raw!$P$3:$P$202, GMs!C$1, raw!$R$3:$R$202, "*PF*")</f>
        <v>6.1429166666666664</v>
      </c>
      <c r="D57">
        <f>_xlfn.MAXIFS(raw!$O$3:$O$202,raw!$P$3:$P$202, GMs!D$1, raw!$R$3:$R$202, "*PF*")</f>
        <v>12.43125</v>
      </c>
      <c r="E57">
        <f>_xlfn.MAXIFS(raw!$O$3:$O$202,raw!$P$3:$P$202, GMs!E$1, raw!$R$3:$R$202, "*PF*")</f>
        <v>0</v>
      </c>
      <c r="F57">
        <f>_xlfn.MAXIFS(raw!$O$3:$O$202,raw!$P$3:$P$202, GMs!F$1, raw!$R$3:$R$202, "*PF*")</f>
        <v>0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7.1069444444444443</v>
      </c>
      <c r="I57">
        <f>_xlfn.MAXIFS(raw!$O$3:$O$202,raw!$P$3:$P$202, GMs!I$1, raw!$R$3:$R$202, "*PF*")</f>
        <v>0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0</v>
      </c>
      <c r="M57">
        <f>_xlfn.MAXIFS(raw!$O$3:$O$202,raw!$P$3:$P$202, GMs!M$1, raw!$R$3:$R$202, "*PF*")</f>
        <v>0</v>
      </c>
    </row>
    <row r="58" spans="1:13" x14ac:dyDescent="0.35">
      <c r="A58" t="s">
        <v>2207</v>
      </c>
      <c r="B58" t="s">
        <v>17</v>
      </c>
      <c r="C58">
        <f>_xlfn.MAXIFS(raw!$N$3:$N$202,raw!$P$3:$P$202, GMs!C$1, raw!$R$3:$R$202, "*C*")</f>
        <v>6.3296388888888888</v>
      </c>
      <c r="D58">
        <f>_xlfn.MAXIFS(raw!$O$3:$O$202,raw!$P$3:$P$202, GMs!D$1, raw!$R$3:$R$202, "*C*")</f>
        <v>12.43125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10.091250000000002</v>
      </c>
      <c r="H58">
        <f>_xlfn.MAXIFS(raw!$O$3:$O$202,raw!$P$3:$P$202, GMs!H$1, raw!$R$3:$R$202, "*C*")</f>
        <v>0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8.2541666666666664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</row>
    <row r="59" spans="1:13" x14ac:dyDescent="0.35">
      <c r="A59" t="s">
        <v>2207</v>
      </c>
      <c r="B59" t="s">
        <v>703</v>
      </c>
      <c r="C59">
        <f>_xlfn.MAXIFS(raw!$N$3:$N$202,raw!$P$3:$P$202, GMs!C$1, raw!$R$3:$R$202, "*G*")</f>
        <v>6.8000000000000016</v>
      </c>
      <c r="D59">
        <f>_xlfn.MAXIFS(raw!$O$3:$O$202,raw!$P$3:$P$202, GMs!D$1, raw!$R$3:$R$202, "*G*")</f>
        <v>0</v>
      </c>
      <c r="E59">
        <f>_xlfn.MAXIFS(raw!$O$3:$O$202,raw!$P$3:$P$202, GMs!E$1, raw!$R$3:$R$202, "*G*")</f>
        <v>7.0455555555555556</v>
      </c>
      <c r="F59">
        <f>_xlfn.MAXIFS(raw!$O$3:$O$202,raw!$P$3:$P$202, GMs!F$1, raw!$R$3:$R$202, "*G*")</f>
        <v>9.5940277777777787</v>
      </c>
      <c r="G59">
        <f>_xlfn.MAXIFS(raw!$O$3:$O$202,raw!$P$3:$P$202, GMs!G$1, raw!$R$3:$R$202, "*G*")</f>
        <v>0</v>
      </c>
      <c r="H59">
        <f>_xlfn.MAXIFS(raw!$O$3:$O$202,raw!$P$3:$P$202, GMs!H$1, raw!$R$3:$R$202, "*G*")</f>
        <v>0</v>
      </c>
      <c r="I59">
        <f>_xlfn.MAXIFS(raw!$O$3:$O$202,raw!$P$3:$P$202, GMs!I$1, raw!$R$3:$R$202, "*G*")</f>
        <v>6.9708333333333314</v>
      </c>
      <c r="J59">
        <f>_xlfn.MAXIFS(raw!$O$3:$O$202,raw!$P$3:$P$202, GMs!J$1, raw!$R$3:$R$202, "*G*")</f>
        <v>8.65763888888889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10.456888888888889</v>
      </c>
    </row>
    <row r="60" spans="1:13" x14ac:dyDescent="0.35">
      <c r="A60" t="s">
        <v>2207</v>
      </c>
      <c r="B60" t="s">
        <v>704</v>
      </c>
      <c r="C60">
        <f>_xlfn.MAXIFS(raw!$N$3:$N$202,raw!$P$3:$P$202, GMs!C$1, raw!$R$3:$R$202, "*F*")</f>
        <v>6.1429166666666664</v>
      </c>
      <c r="D60">
        <f>_xlfn.MAXIFS(raw!$O$3:$O$202,raw!$P$3:$P$202, GMs!D$1, raw!$R$3:$R$202, "*F*")</f>
        <v>12.43125</v>
      </c>
      <c r="E60">
        <f>_xlfn.MAXIFS(raw!$O$3:$O$202,raw!$P$3:$P$202, GMs!E$1, raw!$R$3:$R$202, "*F*")</f>
        <v>0</v>
      </c>
      <c r="F60">
        <f>_xlfn.MAXIFS(raw!$O$3:$O$202,raw!$P$3:$P$202, GMs!F$1, raw!$R$3:$R$202, "*F*")</f>
        <v>0</v>
      </c>
      <c r="G60">
        <f>_xlfn.MAXIFS(raw!$O$3:$O$202,raw!$P$3:$P$202, GMs!G$1, raw!$R$3:$R$202, "*F*")</f>
        <v>0</v>
      </c>
      <c r="H60">
        <f>_xlfn.MAXIFS(raw!$O$3:$O$202,raw!$P$3:$P$202, GMs!H$1, raw!$R$3:$R$202, "*F*")</f>
        <v>7.1069444444444443</v>
      </c>
      <c r="I60">
        <f>_xlfn.MAXIFS(raw!$O$3:$O$202,raw!$P$3:$P$202, GMs!I$1, raw!$R$3:$R$202, "*F*")</f>
        <v>0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8.3583333333333343</v>
      </c>
      <c r="M60">
        <f>_xlfn.MAXIFS(raw!$O$3:$O$202,raw!$P$3:$P$202, GMs!M$1, raw!$R$3:$R$202, "*F*")</f>
        <v>0</v>
      </c>
    </row>
    <row r="61" spans="1:13" x14ac:dyDescent="0.35">
      <c r="A61" t="s">
        <v>2207</v>
      </c>
      <c r="B61" t="s">
        <v>705</v>
      </c>
      <c r="C61">
        <f>_xlfn.MAXIFS(raw!$N$3:$N$202,raw!$P$3:$P$202, GMs!C$1, raw!$R$3:$R$202, "*")</f>
        <v>6.8000000000000016</v>
      </c>
      <c r="D61">
        <f>_xlfn.MAXIFS(raw!$O$3:$O$202,raw!$P$3:$P$202, GMs!D$1, raw!$R$3:$R$202, "*")</f>
        <v>12.43125</v>
      </c>
      <c r="E61">
        <f>_xlfn.MAXIFS(raw!$O$3:$O$202,raw!$P$3:$P$202, GMs!E$1, raw!$R$3:$R$202, "*")</f>
        <v>7.0455555555555556</v>
      </c>
      <c r="F61">
        <f>_xlfn.MAXIFS(raw!$O$3:$O$202,raw!$P$3:$P$202, GMs!F$1, raw!$R$3:$R$202, "*")</f>
        <v>9.5940277777777787</v>
      </c>
      <c r="G61">
        <f>_xlfn.MAXIFS(raw!$O$3:$O$202,raw!$P$3:$P$202, GMs!G$1, raw!$R$3:$R$202, "*")</f>
        <v>10.091250000000002</v>
      </c>
      <c r="H61">
        <f>_xlfn.MAXIFS(raw!$O$3:$O$202,raw!$P$3:$P$202, GMs!H$1, raw!$R$3:$R$202, "*")</f>
        <v>7.1069444444444443</v>
      </c>
      <c r="I61">
        <f>_xlfn.MAXIFS(raw!$O$3:$O$202,raw!$P$3:$P$202, GMs!I$1, raw!$R$3:$R$202, "*")</f>
        <v>6.9708333333333314</v>
      </c>
      <c r="J61">
        <f>_xlfn.MAXIFS(raw!$O$3:$O$202,raw!$P$3:$P$202, GMs!J$1, raw!$R$3:$R$202, "*")</f>
        <v>8.65763888888889</v>
      </c>
      <c r="K61">
        <f>_xlfn.MAXIFS(raw!$O$3:$O$202,raw!$P$3:$P$202, GMs!K$1, raw!$R$3:$R$202, "*")</f>
        <v>8.2541666666666664</v>
      </c>
      <c r="L61">
        <f>_xlfn.MAXIFS(raw!$O$3:$O$202,raw!$P$3:$P$202, GMs!L$1, raw!$R$3:$R$202, "*")</f>
        <v>8.3583333333333343</v>
      </c>
      <c r="M61">
        <f>_xlfn.MAXIFS(raw!$O$3:$O$202,raw!$P$3:$P$202, GMs!M$1, raw!$R$3:$R$202, "*")</f>
        <v>10.456888888888889</v>
      </c>
    </row>
  </sheetData>
  <conditionalFormatting sqref="E22:M22">
    <cfRule type="colorScale" priority="7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7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7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M43">
    <cfRule type="colorScale" priority="5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5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5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4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M4 C10:C12">
    <cfRule type="colorScale" priority="3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M4">
    <cfRule type="colorScale" priority="3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M4">
    <cfRule type="colorScale" priority="3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M4">
    <cfRule type="colorScale" priority="3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M4">
    <cfRule type="colorScale" priority="3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M4">
    <cfRule type="colorScale" priority="3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3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3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3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M4 C10:C12">
    <cfRule type="colorScale" priority="3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 C10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:M10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 C11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 C1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2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2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2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2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2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2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2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2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2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5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5:M15">
    <cfRule type="colorScale" priority="8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M5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:M5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:M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:M5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:M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:M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M5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M6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:M6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:M6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:M6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:M6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:M6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M6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M7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7:M7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7:M7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7:M7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7:M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7:M7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M7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M8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M8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M8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M8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M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M8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M8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:M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:M9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7:M1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8:M1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9:M1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AS205"/>
  <sheetViews>
    <sheetView topLeftCell="A2" workbookViewId="0">
      <selection activeCell="B46" sqref="B46"/>
    </sheetView>
    <sheetView workbookViewId="1"/>
  </sheetViews>
  <sheetFormatPr defaultRowHeight="14.5" x14ac:dyDescent="0.35"/>
  <cols>
    <col min="1" max="1" width="14.7265625" customWidth="1"/>
    <col min="2" max="2" width="6.7265625" customWidth="1"/>
    <col min="3" max="6" width="4.1796875" customWidth="1"/>
    <col min="7" max="7" width="3.90625" customWidth="1"/>
    <col min="8" max="8" width="4.1796875" customWidth="1"/>
    <col min="9" max="9" width="18.81640625" customWidth="1"/>
    <col min="10" max="23" width="4.90625" customWidth="1"/>
    <col min="24" max="30" width="5.08984375" customWidth="1"/>
    <col min="31" max="31" width="6.1796875" customWidth="1"/>
    <col min="32" max="35" width="5.08984375" customWidth="1"/>
    <col min="36" max="36" width="6.1796875" customWidth="1"/>
    <col min="37" max="40" width="5.08984375" customWidth="1"/>
    <col min="41" max="43" width="7" customWidth="1"/>
  </cols>
  <sheetData>
    <row r="2" spans="4:45" x14ac:dyDescent="0.35">
      <c r="D2" t="s">
        <v>2641</v>
      </c>
      <c r="E2" t="s">
        <v>2640</v>
      </c>
      <c r="F2" t="s">
        <v>2639</v>
      </c>
      <c r="G2" t="s">
        <v>297</v>
      </c>
      <c r="H2" t="s">
        <v>298</v>
      </c>
      <c r="I2" t="str" cm="1">
        <f t="array" ref="I2:Y202">_xlfn._xlws.SORT(raw!A2:Q202, 15, -1,FALSE)</f>
        <v>PLAYER</v>
      </c>
      <c r="J2" t="str">
        <v>FG%</v>
      </c>
      <c r="K2" t="str">
        <v>FT%</v>
      </c>
      <c r="L2" t="str">
        <v>3PM</v>
      </c>
      <c r="M2" t="str">
        <v>PTS</v>
      </c>
      <c r="N2" t="str">
        <v>TREB</v>
      </c>
      <c r="O2" t="str">
        <v>AST</v>
      </c>
      <c r="P2" t="str">
        <v>STL</v>
      </c>
      <c r="Q2" t="str">
        <v>BLK</v>
      </c>
      <c r="R2" t="str">
        <v>TO</v>
      </c>
      <c r="S2" t="str">
        <v>PFT</v>
      </c>
      <c r="T2" t="str">
        <v>PTO</v>
      </c>
      <c r="U2" t="str">
        <v>PAst</v>
      </c>
      <c r="V2" t="str">
        <v>Normal</v>
      </c>
      <c r="W2" t="str">
        <v>Punt</v>
      </c>
      <c r="X2" t="str">
        <v>GM</v>
      </c>
      <c r="Y2" t="str">
        <v>$pent</v>
      </c>
      <c r="AG2" t="s">
        <v>2196</v>
      </c>
      <c r="AH2" t="s">
        <v>2197</v>
      </c>
      <c r="AI2" t="s">
        <v>2195</v>
      </c>
      <c r="AJ2" t="s">
        <v>1188</v>
      </c>
      <c r="AK2" t="s">
        <v>2194</v>
      </c>
      <c r="AR2" t="s">
        <v>220</v>
      </c>
      <c r="AS2" t="s">
        <v>221</v>
      </c>
    </row>
    <row r="3" spans="4:45" x14ac:dyDescent="0.35">
      <c r="D3">
        <f>1900 * AG3/(AN$7 * 1) + 1</f>
        <v>50.019598896346224</v>
      </c>
      <c r="E3">
        <f>1900 * AH3/(AO$7 * 1) + 1</f>
        <v>91.490103413204494</v>
      </c>
      <c r="F3">
        <f>1900 * AI3/(AP$7 * 1) + 1</f>
        <v>88.975360367573629</v>
      </c>
      <c r="G3">
        <f>1900 * AJ3/(AQ$7 * 1) + 1</f>
        <v>83.995205531598387</v>
      </c>
      <c r="H3">
        <f>1900 * AK3/(AR$7 * 1) + 1</f>
        <v>83.995205531598387</v>
      </c>
      <c r="I3" t="str">
        <v>Anthony Davis</v>
      </c>
      <c r="J3">
        <v>1.7062499999999998</v>
      </c>
      <c r="K3">
        <v>2.6361111111111111</v>
      </c>
      <c r="L3">
        <v>-0.2076388888888889</v>
      </c>
      <c r="M3">
        <v>1.9229166666666666</v>
      </c>
      <c r="N3">
        <v>1.7152777777777777</v>
      </c>
      <c r="O3">
        <v>0.37916666666666665</v>
      </c>
      <c r="P3">
        <v>1.3722222222222222</v>
      </c>
      <c r="Q3">
        <v>3.9541666666666666</v>
      </c>
      <c r="R3">
        <v>-1.0472222222222221</v>
      </c>
      <c r="S3">
        <v>9.7951388888888857</v>
      </c>
      <c r="T3">
        <v>13.478472222222223</v>
      </c>
      <c r="U3">
        <v>12.052083333333332</v>
      </c>
      <c r="V3">
        <v>12.43125</v>
      </c>
      <c r="W3">
        <v>12.43125</v>
      </c>
      <c r="X3" t="str">
        <v>kyle</v>
      </c>
      <c r="Y3">
        <v>80.326498463748592</v>
      </c>
      <c r="AG3">
        <f>S3 - sorted!Z$103</f>
        <v>9.2274999999999974</v>
      </c>
      <c r="AH3">
        <f>T3 - sorted!AA$103</f>
        <v>12.928472222222222</v>
      </c>
      <c r="AI3">
        <f>U3 - sorted!AB$103</f>
        <v>11.322916666666666</v>
      </c>
      <c r="AJ3">
        <f>V3 - sorted!AC$103</f>
        <v>12.43125</v>
      </c>
      <c r="AK3">
        <f>W3 - sorted!AD$103</f>
        <v>12.43125</v>
      </c>
      <c r="AP3" t="s">
        <v>296</v>
      </c>
      <c r="AR3">
        <v>20</v>
      </c>
      <c r="AS3">
        <f>200 / 13</f>
        <v>15.384615384615385</v>
      </c>
    </row>
    <row r="4" spans="4:45" x14ac:dyDescent="0.35">
      <c r="D4">
        <f>1900 * AG4/(AN$7 * 1) + 1</f>
        <v>33.104967138937255</v>
      </c>
      <c r="E4">
        <f>1900 * AH4/(AO$7 * 1) + 1</f>
        <v>89.379234738859182</v>
      </c>
      <c r="F4">
        <f>1900 * AI4/(AP$7 * 1) + 1</f>
        <v>58.382920242403543</v>
      </c>
      <c r="G4">
        <f>1900 * AJ4/(AQ$7 * 1) + 1</f>
        <v>70.813706791708057</v>
      </c>
      <c r="H4">
        <f>1900 * AK4/(AR$7 * 1) + 1</f>
        <v>70.813706791708057</v>
      </c>
      <c r="I4" t="str">
        <v>James Harden</v>
      </c>
      <c r="J4">
        <v>-0.69511111111111112</v>
      </c>
      <c r="K4">
        <v>3.8457777777777773</v>
      </c>
      <c r="L4">
        <v>2.6066666666666669</v>
      </c>
      <c r="M4">
        <v>2.4857777777777779</v>
      </c>
      <c r="N4">
        <v>0.58177777777777773</v>
      </c>
      <c r="O4">
        <v>2.342222222222222</v>
      </c>
      <c r="P4">
        <v>1.496</v>
      </c>
      <c r="Q4">
        <v>0.51377777777777789</v>
      </c>
      <c r="R4">
        <v>-2.72</v>
      </c>
      <c r="S4">
        <v>6.6111111111111098</v>
      </c>
      <c r="T4">
        <v>13.17688888888889</v>
      </c>
      <c r="U4">
        <v>8.1146666666666665</v>
      </c>
      <c r="V4">
        <v>10.456888888888889</v>
      </c>
      <c r="W4">
        <v>10.456888888888889</v>
      </c>
      <c r="X4" t="str">
        <v>rob</v>
      </c>
      <c r="Y4">
        <v>70.956430982925085</v>
      </c>
      <c r="AG4">
        <f>S4 - sorted!Z$103</f>
        <v>6.0434722222222206</v>
      </c>
      <c r="AH4">
        <f>T4 - sorted!AA$103</f>
        <v>12.626888888888889</v>
      </c>
      <c r="AI4">
        <f>U4 - sorted!AB$103</f>
        <v>7.3855000000000004</v>
      </c>
      <c r="AJ4">
        <f>V4 - sorted!AC$103</f>
        <v>10.456888888888889</v>
      </c>
      <c r="AK4">
        <f>W4 - sorted!AD$103</f>
        <v>10.456888888888889</v>
      </c>
      <c r="AP4">
        <f>SUM(BD3:BD102)</f>
        <v>0</v>
      </c>
      <c r="AR4" t="s">
        <v>222</v>
      </c>
      <c r="AS4" t="s">
        <v>223</v>
      </c>
    </row>
    <row r="5" spans="4:45" x14ac:dyDescent="0.35">
      <c r="D5">
        <f>1900 * AG5/(AN$7 * 1) + 1</f>
        <v>46.858019961537195</v>
      </c>
      <c r="E5">
        <f>1900 * AH5/(AO$7 * 1) + 1</f>
        <v>82.538791470047315</v>
      </c>
      <c r="F5">
        <f>1900 * AI5/(AP$7 * 1) + 1</f>
        <v>68.60263018199349</v>
      </c>
      <c r="G5">
        <f>1900 * AJ5/(AQ$7 * 1) + 1</f>
        <v>68.372578608003408</v>
      </c>
      <c r="H5">
        <f>1900 * AK5/(AR$7 * 1) + 1</f>
        <v>68.372578608003408</v>
      </c>
      <c r="I5" t="str">
        <v>Karl-Anthony Towns</v>
      </c>
      <c r="J5">
        <v>1.6675</v>
      </c>
      <c r="K5">
        <v>0.89124999999999999</v>
      </c>
      <c r="L5">
        <v>1.9070833333333335</v>
      </c>
      <c r="M5">
        <v>1.81125</v>
      </c>
      <c r="N5">
        <v>2.4820833333333332</v>
      </c>
      <c r="O5">
        <v>0.66125</v>
      </c>
      <c r="P5">
        <v>0.46958333333333335</v>
      </c>
      <c r="Q5">
        <v>2.3095833333333338</v>
      </c>
      <c r="R5">
        <v>-2.1083333333333334</v>
      </c>
      <c r="S5">
        <v>9.2000000000000011</v>
      </c>
      <c r="T5">
        <v>12.199583333333335</v>
      </c>
      <c r="U5">
        <v>9.4300000000000015</v>
      </c>
      <c r="V5">
        <v>10.091250000000002</v>
      </c>
      <c r="W5">
        <v>10.091250000000002</v>
      </c>
      <c r="X5" t="str">
        <v>alex</v>
      </c>
      <c r="Y5">
        <v>68.510312259945451</v>
      </c>
      <c r="AG5">
        <f>S5 - sorted!Z$103</f>
        <v>8.6323611111111127</v>
      </c>
      <c r="AH5">
        <f>T5 - sorted!AA$103</f>
        <v>11.649583333333334</v>
      </c>
      <c r="AI5">
        <f>U5 - sorted!AB$103</f>
        <v>8.7008333333333354</v>
      </c>
      <c r="AJ5">
        <f>V5 - sorted!AC$103</f>
        <v>10.091250000000002</v>
      </c>
      <c r="AK5">
        <f>W5 - sorted!AD$103</f>
        <v>10.091250000000002</v>
      </c>
      <c r="AR5">
        <f>AVs!U205*10</f>
        <v>270.17174324410735</v>
      </c>
      <c r="AS5" t="e">
        <f>AVs!V205*13</f>
        <v>#DIV/0!</v>
      </c>
    </row>
    <row r="6" spans="4:45" x14ac:dyDescent="0.35">
      <c r="D6">
        <f>1900 * AG6/(AN$7 * 1) + 1</f>
        <v>27.645064194342879</v>
      </c>
      <c r="E6">
        <f>1900 * AH6/(AO$7 * 1) + 1</f>
        <v>75.178845475081715</v>
      </c>
      <c r="F6">
        <f>1900 * AI6/(AP$7 * 1) + 1</f>
        <v>48.837445263349153</v>
      </c>
      <c r="G6">
        <f>1900 * AJ6/(AQ$7 * 1) + 1</f>
        <v>65.052955840525371</v>
      </c>
      <c r="H6">
        <f>1900 * AK6/(AR$7 * 1) + 1</f>
        <v>65.052955840525371</v>
      </c>
      <c r="I6" t="str">
        <v>Damian Lillard</v>
      </c>
      <c r="J6">
        <v>-0.12097222222222223</v>
      </c>
      <c r="K6">
        <v>4.0106944444444439</v>
      </c>
      <c r="L6">
        <v>2.6148611111111113</v>
      </c>
      <c r="M6">
        <v>2.2798611111111113</v>
      </c>
      <c r="N6">
        <v>-0.2326388888888889</v>
      </c>
      <c r="O6">
        <v>2.7079166666666667</v>
      </c>
      <c r="P6">
        <v>0.50249999999999995</v>
      </c>
      <c r="Q6">
        <v>-0.61416666666666664</v>
      </c>
      <c r="R6">
        <v>-1.5540277777777778</v>
      </c>
      <c r="S6">
        <v>5.5833333333333339</v>
      </c>
      <c r="T6">
        <v>11.148055555555556</v>
      </c>
      <c r="U6">
        <v>6.8861111111111111</v>
      </c>
      <c r="V6">
        <v>9.5940277777777787</v>
      </c>
      <c r="W6">
        <v>9.5940277777777787</v>
      </c>
      <c r="X6" t="str">
        <v>george</v>
      </c>
      <c r="Y6">
        <v>65.183902995998338</v>
      </c>
      <c r="AG6">
        <f>S6 - sorted!Z$103</f>
        <v>5.0156944444444456</v>
      </c>
      <c r="AH6">
        <f>T6 - sorted!AA$103</f>
        <v>10.598055555555556</v>
      </c>
      <c r="AI6">
        <f>U6 - sorted!AB$103</f>
        <v>6.156944444444445</v>
      </c>
      <c r="AJ6">
        <f>V6 - sorted!AC$103</f>
        <v>9.5940277777777787</v>
      </c>
      <c r="AK6">
        <f>W6 - sorted!AD$103</f>
        <v>9.5940277777777787</v>
      </c>
      <c r="AN6" t="s">
        <v>2205</v>
      </c>
      <c r="AO6" t="s">
        <v>2204</v>
      </c>
      <c r="AP6" t="s">
        <v>2203</v>
      </c>
      <c r="AQ6" t="s">
        <v>2202</v>
      </c>
      <c r="AR6" t="s">
        <v>2201</v>
      </c>
    </row>
    <row r="7" spans="4:45" x14ac:dyDescent="0.35">
      <c r="D7">
        <f>1900 * AG7/(AN$7 * 1) + 1</f>
        <v>23.642365076177388</v>
      </c>
      <c r="E7">
        <f>1900 * AH7/(AO$7 * 1) + 1</f>
        <v>74.429338360814327</v>
      </c>
      <c r="F7">
        <f>1900 * AI7/(AP$7 * 1) + 1</f>
        <v>47.170202923356506</v>
      </c>
      <c r="G7">
        <f>1900 * AJ7/(AQ$7 * 1) + 1</f>
        <v>58.801308718084869</v>
      </c>
      <c r="H7">
        <f>1900 * AK7/(AR$7 * 1) + 1</f>
        <v>58.801308718084869</v>
      </c>
      <c r="I7" t="str">
        <v>Stephen Curry</v>
      </c>
      <c r="J7">
        <v>0</v>
      </c>
      <c r="K7">
        <v>3.8277777777777779</v>
      </c>
      <c r="L7">
        <v>2.6361111111111111</v>
      </c>
      <c r="M7">
        <v>1.8687499999999997</v>
      </c>
      <c r="N7">
        <v>0.24375000000000002</v>
      </c>
      <c r="O7">
        <v>1.9861111111111112</v>
      </c>
      <c r="P7">
        <v>0.61388888888888893</v>
      </c>
      <c r="Q7">
        <v>-0.13541666666666666</v>
      </c>
      <c r="R7">
        <v>-2.3833333333333333</v>
      </c>
      <c r="S7">
        <v>4.8298611111111107</v>
      </c>
      <c r="T7">
        <v>11.040972222222223</v>
      </c>
      <c r="U7">
        <v>6.6715277777777784</v>
      </c>
      <c r="V7">
        <v>8.65763888888889</v>
      </c>
      <c r="W7">
        <v>8.65763888888889</v>
      </c>
      <c r="X7" t="str">
        <v>tom</v>
      </c>
      <c r="Y7">
        <v>58.919475270430915</v>
      </c>
      <c r="AG7">
        <f>S7 - sorted!Z$103</f>
        <v>4.2622222222222224</v>
      </c>
      <c r="AH7">
        <f>T7 - sorted!AA$103</f>
        <v>10.490972222222222</v>
      </c>
      <c r="AI7">
        <f>U7 - sorted!AB$103</f>
        <v>5.9423611111111123</v>
      </c>
      <c r="AJ7">
        <f>V7 - sorted!AC$103</f>
        <v>8.65763888888889</v>
      </c>
      <c r="AK7">
        <f>W7 - sorted!AD$103</f>
        <v>8.65763888888889</v>
      </c>
      <c r="AN7">
        <f>SUM(sorted!AB3:AB102) - sorted!AB103*100</f>
        <v>357.65796527777786</v>
      </c>
      <c r="AO7">
        <f>SUM(sorted!AA3:AA102) - sorted!AA103*100</f>
        <v>271.45617361111096</v>
      </c>
      <c r="AP7">
        <f>SUM(sorted!Z3:Z102) - sorted!Z103*100</f>
        <v>244.54053472222236</v>
      </c>
      <c r="AQ7">
        <f>SUM(sorted!Y3:Y102) - sorted!Y103*100</f>
        <v>284.58722222222224</v>
      </c>
      <c r="AR7">
        <f>SUM(sorted!X3:X102) - sorted!X103*100</f>
        <v>284.58722222222224</v>
      </c>
    </row>
    <row r="8" spans="4:45" x14ac:dyDescent="0.35">
      <c r="D8">
        <f>1900 * AG8/(AN$7 * 1) + 1</f>
        <v>28.796070761041154</v>
      </c>
      <c r="E8">
        <f>1900 * AH8/(AO$7 * 1) + 1</f>
        <v>62.710391198047176</v>
      </c>
      <c r="F8">
        <f>1900 * AI8/(AP$7 * 1) + 1</f>
        <v>51.794237503853935</v>
      </c>
      <c r="G8">
        <f>1900 * AJ8/(AQ$7 * 1) + 1</f>
        <v>56.803044175091806</v>
      </c>
      <c r="H8">
        <f>1900 * AK8/(AR$7 * 1) + 1</f>
        <v>56.803044175091806</v>
      </c>
      <c r="I8" t="str">
        <v>Kawhi Leonard</v>
      </c>
      <c r="J8">
        <v>0.6166666666666667</v>
      </c>
      <c r="K8">
        <v>2.5583333333333331</v>
      </c>
      <c r="L8">
        <v>0.6333333333333333</v>
      </c>
      <c r="M8">
        <v>1.8166666666666669</v>
      </c>
      <c r="N8">
        <v>0.73333333333333328</v>
      </c>
      <c r="O8">
        <v>1.0916666666666668</v>
      </c>
      <c r="P8">
        <v>1.7916666666666667</v>
      </c>
      <c r="Q8">
        <v>0.125</v>
      </c>
      <c r="R8">
        <v>-1.0083333333333333</v>
      </c>
      <c r="S8">
        <v>5.8000000000000007</v>
      </c>
      <c r="T8">
        <v>9.3666666666666671</v>
      </c>
      <c r="U8">
        <v>7.2666666666666666</v>
      </c>
      <c r="V8">
        <v>8.3583333333333343</v>
      </c>
      <c r="W8">
        <v>8.3583333333333343</v>
      </c>
      <c r="X8" t="str">
        <v>brandt</v>
      </c>
      <c r="Y8">
        <v>56.917125559870584</v>
      </c>
      <c r="AG8">
        <f>S8 - sorted!Z$103</f>
        <v>5.2323611111111124</v>
      </c>
      <c r="AH8">
        <f>T8 - sorted!AA$103</f>
        <v>8.8166666666666664</v>
      </c>
      <c r="AI8">
        <f>U8 - sorted!AB$103</f>
        <v>6.5375000000000005</v>
      </c>
      <c r="AJ8">
        <f>V8 - sorted!AC$103</f>
        <v>8.3583333333333343</v>
      </c>
      <c r="AK8">
        <f>W8 - sorted!AD$103</f>
        <v>8.3583333333333343</v>
      </c>
    </row>
    <row r="9" spans="4:45" x14ac:dyDescent="0.35">
      <c r="D9">
        <f>1900 * AG9/(AN$7 * 1) + 1</f>
        <v>37.08184239182426</v>
      </c>
      <c r="E9">
        <f>1900 * AH9/(AO$7 * 1) + 1</f>
        <v>68.533410153250415</v>
      </c>
      <c r="F9">
        <f>1900 * AI9/(AP$7 * 1) + 1</f>
        <v>39.146936387534232</v>
      </c>
      <c r="G9">
        <f>1900 * AJ9/(AQ$7 * 1) + 1</f>
        <v>56.107592477994437</v>
      </c>
      <c r="H9">
        <f>1900 * AK9/(AR$7 * 1) + 1</f>
        <v>56.107592477994437</v>
      </c>
      <c r="I9" t="str">
        <v>Nikola Jokic</v>
      </c>
      <c r="J9">
        <v>2.1875</v>
      </c>
      <c r="K9">
        <v>0.89444444444444449</v>
      </c>
      <c r="L9">
        <v>-0.31111111111111112</v>
      </c>
      <c r="M9">
        <v>1.1472222222222221</v>
      </c>
      <c r="N9">
        <v>2.2166666666666668</v>
      </c>
      <c r="O9">
        <v>2.6152777777777776</v>
      </c>
      <c r="P9">
        <v>0.97222222222222221</v>
      </c>
      <c r="Q9">
        <v>0.47638888888888886</v>
      </c>
      <c r="R9">
        <v>-1.9444444444444444</v>
      </c>
      <c r="S9">
        <v>7.3597222222222225</v>
      </c>
      <c r="T9">
        <v>10.198611111111111</v>
      </c>
      <c r="U9">
        <v>5.6388888888888884</v>
      </c>
      <c r="V9">
        <v>8.2541666666666664</v>
      </c>
      <c r="W9">
        <v>8.2541666666666664</v>
      </c>
      <c r="X9" t="str">
        <v>akbar</v>
      </c>
      <c r="Y9">
        <v>56.220252110719642</v>
      </c>
      <c r="AG9">
        <f>S9 - sorted!Z$103</f>
        <v>6.7920833333333341</v>
      </c>
      <c r="AH9">
        <f>T9 - sorted!AA$103</f>
        <v>9.6486111111111104</v>
      </c>
      <c r="AI9">
        <f>U9 - sorted!AB$103</f>
        <v>4.9097222222222223</v>
      </c>
      <c r="AJ9">
        <f>V9 - sorted!AC$103</f>
        <v>8.2541666666666664</v>
      </c>
      <c r="AK9">
        <f>W9 - sorted!AD$103</f>
        <v>8.2541666666666664</v>
      </c>
    </row>
    <row r="10" spans="4:45" x14ac:dyDescent="0.35">
      <c r="D10">
        <f>1900 * AG10/(AN$7 * 1) + 1</f>
        <v>31.142353377772245</v>
      </c>
      <c r="E10">
        <f>1900 * AH10/(AO$7 * 1) + 1</f>
        <v>53.834904877345053</v>
      </c>
      <c r="F10">
        <f>1900 * AI10/(AP$7 * 1) + 1</f>
        <v>43.150476246027928</v>
      </c>
      <c r="G10">
        <f>1900 * AJ10/(AQ$7 * 1) + 1</f>
        <v>48.448351120628899</v>
      </c>
      <c r="H10">
        <f>1900 * AK10/(AR$7 * 1) + 1</f>
        <v>48.448351120628899</v>
      </c>
      <c r="I10" t="str">
        <v>Jayson Tatum</v>
      </c>
      <c r="J10">
        <v>-0.20416666666666666</v>
      </c>
      <c r="K10">
        <v>0.86527777777777781</v>
      </c>
      <c r="L10">
        <v>1.7694444444444446</v>
      </c>
      <c r="M10">
        <v>1.8083333333333336</v>
      </c>
      <c r="N10">
        <v>0.93333333333333335</v>
      </c>
      <c r="O10">
        <v>0.95277777777777772</v>
      </c>
      <c r="P10">
        <v>1.2152777777777777</v>
      </c>
      <c r="Q10">
        <v>0.7583333333333333</v>
      </c>
      <c r="R10">
        <v>-0.9916666666666667</v>
      </c>
      <c r="S10">
        <v>6.2416666666666663</v>
      </c>
      <c r="T10">
        <v>8.0986111111111114</v>
      </c>
      <c r="U10">
        <v>6.1541666666666668</v>
      </c>
      <c r="V10">
        <v>7.1069444444444443</v>
      </c>
      <c r="W10">
        <v>7.1069444444444443</v>
      </c>
      <c r="X10" t="str">
        <v>zmo</v>
      </c>
      <c r="Y10">
        <v>48.545352524070736</v>
      </c>
      <c r="AG10">
        <f>S10 - sorted!Z$103</f>
        <v>5.674027777777777</v>
      </c>
      <c r="AH10">
        <f>T10 - sorted!AA$103</f>
        <v>7.5486111111111116</v>
      </c>
      <c r="AI10">
        <f>U10 - sorted!AB$103</f>
        <v>5.4250000000000007</v>
      </c>
      <c r="AJ10">
        <f>V10 - sorted!AC$103</f>
        <v>7.1069444444444443</v>
      </c>
      <c r="AK10">
        <f>W10 - sorted!AD$103</f>
        <v>7.1069444444444443</v>
      </c>
    </row>
    <row r="11" spans="4:45" x14ac:dyDescent="0.35">
      <c r="D11">
        <f>1900 * AG11/(AN$7 * 1) + 1</f>
        <v>16.046459560691002</v>
      </c>
      <c r="E11">
        <f>1900 * AH11/(AO$7 * 1) + 1</f>
        <v>64.907390002514518</v>
      </c>
      <c r="F11">
        <f>1900 * AI11/(AP$7 * 1) + 1</f>
        <v>20.797558556314083</v>
      </c>
      <c r="G11">
        <f>1900 * AJ11/(AQ$7 * 1) + 1</f>
        <v>48.038498253806189</v>
      </c>
      <c r="H11">
        <f>1900 * AK11/(AR$7 * 1) + 1</f>
        <v>48.038498253806189</v>
      </c>
      <c r="I11" t="str">
        <v>Trae Young</v>
      </c>
      <c r="J11">
        <v>-0.63277777777777777</v>
      </c>
      <c r="K11">
        <v>3.6455555555555557</v>
      </c>
      <c r="L11">
        <v>2.0872222222222221</v>
      </c>
      <c r="M11">
        <v>2.04</v>
      </c>
      <c r="N11">
        <v>-0.49111111111111111</v>
      </c>
      <c r="O11">
        <v>3.7683333333333331</v>
      </c>
      <c r="P11">
        <v>0.255</v>
      </c>
      <c r="Q11">
        <v>-0.9916666666666667</v>
      </c>
      <c r="R11">
        <v>-2.6349999999999998</v>
      </c>
      <c r="S11">
        <v>3.4</v>
      </c>
      <c r="T11">
        <v>9.6805555555555554</v>
      </c>
      <c r="U11">
        <v>3.2772222222222216</v>
      </c>
      <c r="V11">
        <v>7.0455555555555556</v>
      </c>
      <c r="W11">
        <v>7.0455555555555556</v>
      </c>
      <c r="X11" t="str">
        <v>ben</v>
      </c>
      <c r="Y11">
        <v>48.134661771371128</v>
      </c>
      <c r="AG11">
        <f>S11 - sorted!Z$103</f>
        <v>2.8323611111111111</v>
      </c>
      <c r="AH11">
        <f>T11 - sorted!AA$103</f>
        <v>9.1305555555555546</v>
      </c>
      <c r="AI11">
        <f>U11 - sorted!AB$103</f>
        <v>2.5480555555555551</v>
      </c>
      <c r="AJ11">
        <f>V11 - sorted!AC$103</f>
        <v>7.0455555555555556</v>
      </c>
      <c r="AK11">
        <f>W11 - sorted!AD$103</f>
        <v>7.0455555555555556</v>
      </c>
    </row>
    <row r="12" spans="4:45" x14ac:dyDescent="0.35">
      <c r="D12">
        <f>1900 * AG12/(AN$7 * 1) + 1</f>
        <v>10.534908885539641</v>
      </c>
      <c r="E12">
        <f>1900 * AH12/(AO$7 * 1) + 1</f>
        <v>63.565859759078684</v>
      </c>
      <c r="F12">
        <f>1900 * AI12/(AP$7 * 1) + 1</f>
        <v>32.650626428468996</v>
      </c>
      <c r="G12">
        <f>1900 * AJ12/(AQ$7 * 1) + 1</f>
        <v>47.539627569755012</v>
      </c>
      <c r="H12">
        <f>1900 * AK12/(AR$7 * 1) + 1</f>
        <v>47.539627569755012</v>
      </c>
      <c r="I12" t="str">
        <v>Devin Booker</v>
      </c>
      <c r="J12">
        <v>0.69027777777777777</v>
      </c>
      <c r="K12">
        <v>4.6083333333333334</v>
      </c>
      <c r="L12">
        <v>0.7583333333333333</v>
      </c>
      <c r="M12">
        <v>2.0805555555555557</v>
      </c>
      <c r="N12">
        <v>-0.20416666666666666</v>
      </c>
      <c r="O12">
        <v>2.1680555555555556</v>
      </c>
      <c r="P12">
        <v>-6.8055555555555564E-2</v>
      </c>
      <c r="Q12">
        <v>-0.54444444444444451</v>
      </c>
      <c r="R12">
        <v>-2.5180555555555553</v>
      </c>
      <c r="S12">
        <v>2.3625000000000007</v>
      </c>
      <c r="T12">
        <v>9.4888888888888872</v>
      </c>
      <c r="U12">
        <v>4.8027777777777771</v>
      </c>
      <c r="V12">
        <v>6.9708333333333314</v>
      </c>
      <c r="W12">
        <v>6.9708333333333314</v>
      </c>
      <c r="X12" t="str">
        <v>dylan</v>
      </c>
      <c r="Y12">
        <v>47.634771217180187</v>
      </c>
      <c r="AG12">
        <f>S12 - sorted!Z$103</f>
        <v>1.7948611111111119</v>
      </c>
      <c r="AH12">
        <f>T12 - sorted!AA$103</f>
        <v>8.9388888888888864</v>
      </c>
      <c r="AI12">
        <f>U12 - sorted!AB$103</f>
        <v>4.0736111111111111</v>
      </c>
      <c r="AJ12">
        <f>V12 - sorted!AC$103</f>
        <v>6.9708333333333314</v>
      </c>
      <c r="AK12">
        <f>W12 - sorted!AD$103</f>
        <v>6.9708333333333314</v>
      </c>
    </row>
    <row r="13" spans="4:45" x14ac:dyDescent="0.35">
      <c r="D13">
        <f>1900 * AG13/(AN$7 * 1) + 1</f>
        <v>21.22598911083325</v>
      </c>
      <c r="E13">
        <f>1900 * AH13/(AO$7 * 1) + 1</f>
        <v>51.62818483922964</v>
      </c>
      <c r="F13">
        <f>1900 * AI13/(AP$7 * 1) + 1</f>
        <v>35.218935016936662</v>
      </c>
      <c r="G13">
        <f>1900 * AJ13/(AQ$7 * 1) + 1</f>
        <v>46.399086786515376</v>
      </c>
      <c r="H13">
        <f>1900 * AK13/(AR$7 * 1) + 1</f>
        <v>46.399086786515376</v>
      </c>
      <c r="I13" t="str">
        <v>Kyrie Irving</v>
      </c>
      <c r="J13">
        <v>0.7583333333333333</v>
      </c>
      <c r="K13">
        <v>2.4250000000000003</v>
      </c>
      <c r="L13">
        <v>0.90000000000000013</v>
      </c>
      <c r="M13">
        <v>1.5083333333333335</v>
      </c>
      <c r="N13">
        <v>-0.20833333333333334</v>
      </c>
      <c r="O13">
        <v>1.6666666666666667</v>
      </c>
      <c r="P13">
        <v>0.85833333333333339</v>
      </c>
      <c r="Q13">
        <v>-0.125</v>
      </c>
      <c r="R13">
        <v>-0.98333333333333328</v>
      </c>
      <c r="S13">
        <v>4.375</v>
      </c>
      <c r="T13">
        <v>7.783333333333335</v>
      </c>
      <c r="U13">
        <v>5.1333333333333346</v>
      </c>
      <c r="V13">
        <v>6.8000000000000016</v>
      </c>
      <c r="W13">
        <v>6.8000000000000016</v>
      </c>
      <c r="X13" t="str">
        <v>_______</v>
      </c>
      <c r="Y13">
        <v>44.217303822544025</v>
      </c>
      <c r="AG13">
        <f>S13 - sorted!Z$103</f>
        <v>3.8073611111111112</v>
      </c>
      <c r="AH13">
        <f>T13 - sorted!AA$103</f>
        <v>7.2333333333333352</v>
      </c>
      <c r="AI13">
        <f>U13 - sorted!AB$103</f>
        <v>4.4041666666666686</v>
      </c>
      <c r="AJ13">
        <f>V13 - sorted!AC$103</f>
        <v>6.8000000000000016</v>
      </c>
      <c r="AK13">
        <f>W13 - sorted!AD$103</f>
        <v>6.8000000000000016</v>
      </c>
    </row>
    <row r="14" spans="4:45" x14ac:dyDescent="0.35">
      <c r="D14">
        <f>1900 * AG14/(AN$7 * 1) + 1</f>
        <v>32.408054797543116</v>
      </c>
      <c r="E14">
        <f>1900 * AH14/(AO$7 * 1) + 1</f>
        <v>45.104021907158199</v>
      </c>
      <c r="F14">
        <f>1900 * AI14/(AP$7 * 1) + 1</f>
        <v>46.505734010184661</v>
      </c>
      <c r="G14">
        <f>1900 * AJ14/(AQ$7 * 1) + 1</f>
        <v>43.258797829995487</v>
      </c>
      <c r="H14">
        <f>1900 * AK14/(AR$7 * 1) + 1</f>
        <v>43.258797829995487</v>
      </c>
      <c r="I14" t="str">
        <v>Deandre Ayton</v>
      </c>
      <c r="J14">
        <v>3.0675763888888889</v>
      </c>
      <c r="K14">
        <v>-0.15028472222222222</v>
      </c>
      <c r="L14">
        <v>-1.3348819444444444</v>
      </c>
      <c r="M14">
        <v>0.83982638888888894</v>
      </c>
      <c r="N14">
        <v>2.501798611111111</v>
      </c>
      <c r="O14">
        <v>-0.25636805555555553</v>
      </c>
      <c r="P14">
        <v>-0.17680555555555555</v>
      </c>
      <c r="Q14">
        <v>2.3603541666666663</v>
      </c>
      <c r="R14">
        <v>-0.52157638888888891</v>
      </c>
      <c r="S14">
        <v>6.4799236111111105</v>
      </c>
      <c r="T14">
        <v>6.8512152777777775</v>
      </c>
      <c r="U14">
        <v>6.5860069444444438</v>
      </c>
      <c r="V14">
        <v>6.3296388888888888</v>
      </c>
      <c r="W14">
        <v>6.3296388888888888</v>
      </c>
      <c r="X14" t="str">
        <v>_______</v>
      </c>
      <c r="Y14">
        <v>45.573884136891181</v>
      </c>
      <c r="AG14">
        <f>S14 - sorted!Z$103</f>
        <v>5.9122847222222212</v>
      </c>
      <c r="AH14">
        <f>T14 - sorted!AA$103</f>
        <v>6.3012152777777777</v>
      </c>
      <c r="AI14">
        <f>U14 - sorted!AB$103</f>
        <v>5.8568402777777777</v>
      </c>
      <c r="AJ14">
        <f>V14 - sorted!AC$103</f>
        <v>6.3296388888888888</v>
      </c>
      <c r="AK14">
        <f>W14 - sorted!AD$103</f>
        <v>6.3296388888888888</v>
      </c>
    </row>
    <row r="15" spans="4:45" x14ac:dyDescent="0.35">
      <c r="D15">
        <f>1900 * AG15/(AN$7 * 1) + 1</f>
        <v>32.193015782245546</v>
      </c>
      <c r="E15">
        <f>1900 * AH15/(AO$7 * 1) + 1</f>
        <v>61.826731059436185</v>
      </c>
      <c r="F15">
        <f>1900 * AI15/(AP$7 * 1) + 1</f>
        <v>17.820263011951802</v>
      </c>
      <c r="G15">
        <f>1900 * AJ15/(AQ$7 * 1) + 1</f>
        <v>43.184245408066651</v>
      </c>
      <c r="H15">
        <f>1900 * AK15/(AR$7 * 1) + 1</f>
        <v>43.184245408066651</v>
      </c>
      <c r="I15" t="str">
        <v>Luka Doncic</v>
      </c>
      <c r="J15">
        <v>0.28847222222222224</v>
      </c>
      <c r="K15">
        <v>-0.12097222222222223</v>
      </c>
      <c r="L15">
        <v>1.4888888888888889</v>
      </c>
      <c r="M15">
        <v>2.3822222222222225</v>
      </c>
      <c r="N15">
        <v>1.8145833333333334</v>
      </c>
      <c r="O15">
        <v>3.4244444444444446</v>
      </c>
      <c r="P15">
        <v>0.45597222222222222</v>
      </c>
      <c r="Q15">
        <v>-0.49319444444444449</v>
      </c>
      <c r="R15">
        <v>-2.9219444444444442</v>
      </c>
      <c r="S15">
        <v>6.4394444444444447</v>
      </c>
      <c r="T15">
        <v>9.2404166666666665</v>
      </c>
      <c r="U15">
        <v>2.8940277777777776</v>
      </c>
      <c r="V15">
        <v>6.3184722222222227</v>
      </c>
      <c r="W15">
        <v>6.3184722222222227</v>
      </c>
      <c r="X15" t="str">
        <v>_______</v>
      </c>
      <c r="Y15">
        <v>43.270485096297641</v>
      </c>
      <c r="AG15">
        <f>S15 - sorted!Z$103</f>
        <v>5.8718055555555555</v>
      </c>
      <c r="AH15">
        <f>T15 - sorted!AA$103</f>
        <v>8.6904166666666658</v>
      </c>
      <c r="AI15">
        <f>U15 - sorted!AB$103</f>
        <v>2.1648611111111116</v>
      </c>
      <c r="AJ15">
        <f>V15 - sorted!AC$103</f>
        <v>6.3184722222222227</v>
      </c>
      <c r="AK15">
        <f>W15 - sorted!AD$103</f>
        <v>6.3184722222222227</v>
      </c>
    </row>
    <row r="16" spans="4:45" x14ac:dyDescent="0.35">
      <c r="D16">
        <f>1900 * AG16/(AN$7 * 1) + 1</f>
        <v>24.457661394255332</v>
      </c>
      <c r="E16">
        <f>1900 * AH16/(AO$7 * 1) + 1</f>
        <v>52.969715082665431</v>
      </c>
      <c r="F16">
        <f>1900 * AI16/(AP$7 * 1) + 1</f>
        <v>42.146893478265348</v>
      </c>
      <c r="G16">
        <f>1900 * AJ16/(AQ$7 * 1) + 1</f>
        <v>43.17219091198362</v>
      </c>
      <c r="H16">
        <f>1900 * AK16/(AR$7 * 1) + 1</f>
        <v>43.17219091198362</v>
      </c>
      <c r="I16" t="str">
        <v>Joel Embiid</v>
      </c>
      <c r="J16">
        <v>0.6333333333333333</v>
      </c>
      <c r="K16">
        <v>1.3333333333333333</v>
      </c>
      <c r="L16">
        <v>-0.36666666666666664</v>
      </c>
      <c r="M16">
        <v>1.4249999999999998</v>
      </c>
      <c r="N16">
        <v>2.5249999999999999</v>
      </c>
      <c r="O16">
        <v>0.29166666666666669</v>
      </c>
      <c r="P16">
        <v>8.3333333333333329E-2</v>
      </c>
      <c r="Q16">
        <v>2.0499999999999998</v>
      </c>
      <c r="R16">
        <v>-1.6583333333333334</v>
      </c>
      <c r="S16">
        <v>4.9833333333333325</v>
      </c>
      <c r="T16">
        <v>7.9749999999999988</v>
      </c>
      <c r="U16">
        <v>6.0249999999999986</v>
      </c>
      <c r="V16">
        <v>6.3166666666666655</v>
      </c>
      <c r="W16">
        <v>6.3166666666666655</v>
      </c>
      <c r="X16" t="str">
        <v>_______</v>
      </c>
      <c r="Y16">
        <v>43.258405956512348</v>
      </c>
      <c r="AG16">
        <f>S16 - sorted!Z$103</f>
        <v>4.4156944444444441</v>
      </c>
      <c r="AH16">
        <f>T16 - sorted!AA$103</f>
        <v>7.4249999999999989</v>
      </c>
      <c r="AI16">
        <f>U16 - sorted!AB$103</f>
        <v>5.2958333333333325</v>
      </c>
      <c r="AJ16">
        <f>V16 - sorted!AC$103</f>
        <v>6.3166666666666655</v>
      </c>
      <c r="AK16">
        <f>W16 - sorted!AD$103</f>
        <v>6.3166666666666655</v>
      </c>
    </row>
    <row r="17" spans="4:37" x14ac:dyDescent="0.35">
      <c r="D17">
        <f>1900 * AG17/(AN$7 * 1) + 1</f>
        <v>55.105424706763685</v>
      </c>
      <c r="E17">
        <f>1900 * AH17/(AO$7 * 1) + 1</f>
        <v>57.653405454313059</v>
      </c>
      <c r="F17">
        <f>1900 * AI17/(AP$7 * 1) + 1</f>
        <v>29.809300162319708</v>
      </c>
      <c r="G17">
        <f>1900 * AJ17/(AQ$7 * 1) + 1</f>
        <v>42.012177481225237</v>
      </c>
      <c r="H17">
        <f>1900 * AK17/(AR$7 * 1) + 1</f>
        <v>42.012177481225237</v>
      </c>
      <c r="I17" t="str">
        <v>Giannis Antetokounmpo</v>
      </c>
      <c r="J17">
        <v>3.9962500000000003</v>
      </c>
      <c r="K17">
        <v>-4.6095833333333331</v>
      </c>
      <c r="L17">
        <v>0.11499999999999999</v>
      </c>
      <c r="M17">
        <v>2.5204166666666667</v>
      </c>
      <c r="N17">
        <v>3.5362499999999999</v>
      </c>
      <c r="O17">
        <v>1.7058333333333335</v>
      </c>
      <c r="P17">
        <v>0.25875000000000004</v>
      </c>
      <c r="Q17">
        <v>1.1212499999999999</v>
      </c>
      <c r="R17">
        <v>-2.5012500000000002</v>
      </c>
      <c r="S17">
        <v>10.7525</v>
      </c>
      <c r="T17">
        <v>8.644166666666667</v>
      </c>
      <c r="U17">
        <v>4.4370833333333337</v>
      </c>
      <c r="V17">
        <v>6.1429166666666664</v>
      </c>
      <c r="W17">
        <v>6.1429166666666664</v>
      </c>
      <c r="X17" t="str">
        <v>_______</v>
      </c>
      <c r="Y17">
        <v>42.096021043328605</v>
      </c>
      <c r="AG17">
        <f>S17 - sorted!Z$103</f>
        <v>10.184861111111111</v>
      </c>
      <c r="AH17">
        <f>T17 - sorted!AA$103</f>
        <v>8.0941666666666663</v>
      </c>
      <c r="AI17">
        <f>U17 - sorted!AB$103</f>
        <v>3.7079166666666676</v>
      </c>
      <c r="AJ17">
        <f>V17 - sorted!AC$103</f>
        <v>6.1429166666666664</v>
      </c>
      <c r="AK17">
        <f>W17 - sorted!AD$103</f>
        <v>6.1429166666666664</v>
      </c>
    </row>
    <row r="18" spans="4:37" x14ac:dyDescent="0.35">
      <c r="D18">
        <f>1900 * AG18/(AN$7 * 1) + 1</f>
        <v>29.395922260224285</v>
      </c>
      <c r="E18">
        <f>1900 * AH18/(AO$7 * 1) + 1</f>
        <v>38.603675997524583</v>
      </c>
      <c r="F18">
        <f>1900 * AI18/(AP$7 * 1) + 1</f>
        <v>38.595505425892647</v>
      </c>
      <c r="G18">
        <f>1900 * AJ18/(AQ$7 * 1) + 1</f>
        <v>41.88421436895932</v>
      </c>
      <c r="H18">
        <f>1900 * AK18/(AR$7 * 1) + 1</f>
        <v>41.88421436895932</v>
      </c>
      <c r="I18" t="str">
        <v>Nikola Vucevic</v>
      </c>
      <c r="J18">
        <v>1.0733333333333333</v>
      </c>
      <c r="K18">
        <v>0.21083333333333332</v>
      </c>
      <c r="L18">
        <v>0.26833333333333331</v>
      </c>
      <c r="M18">
        <v>0.96791666666666665</v>
      </c>
      <c r="N18">
        <v>2.2904166666666668</v>
      </c>
      <c r="O18">
        <v>0.55583333333333329</v>
      </c>
      <c r="P18">
        <v>-4.791666666666667E-2</v>
      </c>
      <c r="Q18">
        <v>0.60375000000000001</v>
      </c>
      <c r="R18">
        <v>0.20125000000000001</v>
      </c>
      <c r="S18">
        <v>5.9129166666666668</v>
      </c>
      <c r="T18">
        <v>5.9224999999999994</v>
      </c>
      <c r="U18">
        <v>5.5679166666666662</v>
      </c>
      <c r="V18">
        <v>6.1237499999999994</v>
      </c>
      <c r="W18">
        <v>6.1237499999999994</v>
      </c>
      <c r="X18" t="str">
        <v>_______</v>
      </c>
      <c r="Y18">
        <v>41.967796328684827</v>
      </c>
      <c r="AG18">
        <f>S18 - sorted!Z$103</f>
        <v>5.3452777777777776</v>
      </c>
      <c r="AH18">
        <f>T18 - sorted!AA$103</f>
        <v>5.3724999999999996</v>
      </c>
      <c r="AI18">
        <f>U18 - sorted!AB$103</f>
        <v>4.8387500000000001</v>
      </c>
      <c r="AJ18">
        <f>V18 - sorted!AC$103</f>
        <v>6.1237499999999994</v>
      </c>
      <c r="AK18">
        <f>W18 - sorted!AD$103</f>
        <v>6.1237499999999994</v>
      </c>
    </row>
    <row r="19" spans="4:37" x14ac:dyDescent="0.35">
      <c r="D19">
        <f>1900 * AG19/(AN$7 * 1) + 1</f>
        <v>18.715909405764318</v>
      </c>
      <c r="E19">
        <f>1900 * AH19/(AO$7 * 1) + 1</f>
        <v>48.595159941026942</v>
      </c>
      <c r="F19">
        <f>1900 * AI19/(AP$7 * 1) + 1</f>
        <v>36.26136614990294</v>
      </c>
      <c r="G19">
        <f>1900 * AJ19/(AQ$7 * 1) + 1</f>
        <v>40.782618880757127</v>
      </c>
      <c r="H19">
        <f>1900 * AK19/(AR$7 * 1) + 1</f>
        <v>40.782618880757127</v>
      </c>
      <c r="I19" t="str">
        <v>Paul George</v>
      </c>
      <c r="J19">
        <v>-1.0762499999999999</v>
      </c>
      <c r="K19">
        <v>2.0562500000000004</v>
      </c>
      <c r="L19">
        <v>2.17875</v>
      </c>
      <c r="M19">
        <v>1.4962500000000001</v>
      </c>
      <c r="N19">
        <v>0.56875000000000009</v>
      </c>
      <c r="O19">
        <v>0.69125000000000003</v>
      </c>
      <c r="P19">
        <v>1.6275000000000002</v>
      </c>
      <c r="Q19">
        <v>-0.1925</v>
      </c>
      <c r="R19">
        <v>-1.3912500000000001</v>
      </c>
      <c r="S19">
        <v>3.9025000000000007</v>
      </c>
      <c r="T19">
        <v>7.3500000000000014</v>
      </c>
      <c r="U19">
        <v>5.267500000000001</v>
      </c>
      <c r="V19">
        <v>5.9587500000000011</v>
      </c>
      <c r="W19">
        <v>5.9587500000000011</v>
      </c>
      <c r="X19" t="str">
        <v>_______</v>
      </c>
      <c r="Y19">
        <v>40.863948785229773</v>
      </c>
      <c r="AG19">
        <f>S19 - sorted!Z$103</f>
        <v>3.3348611111111119</v>
      </c>
      <c r="AH19">
        <f>T19 - sorted!AA$103</f>
        <v>6.8000000000000016</v>
      </c>
      <c r="AI19">
        <f>U19 - sorted!AB$103</f>
        <v>4.5383333333333349</v>
      </c>
      <c r="AJ19">
        <f>V19 - sorted!AC$103</f>
        <v>5.9587500000000011</v>
      </c>
      <c r="AK19">
        <f>W19 - sorted!AD$103</f>
        <v>5.9587500000000011</v>
      </c>
    </row>
    <row r="20" spans="4:37" x14ac:dyDescent="0.35">
      <c r="D20">
        <f>1900 * AG20/(AN$7 * 1) + 1</f>
        <v>17.014485596273143</v>
      </c>
      <c r="E20">
        <f>1900 * AH20/(AO$7 * 1) + 1</f>
        <v>44.80776731173281</v>
      </c>
      <c r="F20">
        <f>1900 * AI20/(AP$7 * 1) + 1</f>
        <v>27.794580778004956</v>
      </c>
      <c r="G20">
        <f>1900 * AJ20/(AQ$7 * 1) + 1</f>
        <v>40.345875214979991</v>
      </c>
      <c r="H20">
        <f>1900 * AK20/(AR$7 * 1) + 1</f>
        <v>40.345875214979991</v>
      </c>
      <c r="I20" t="str">
        <v>Jimmy Butler</v>
      </c>
      <c r="J20">
        <v>-0.13333333333333333</v>
      </c>
      <c r="K20">
        <v>2.3111111111111113</v>
      </c>
      <c r="L20">
        <v>-0.74666666666666659</v>
      </c>
      <c r="M20">
        <v>0.97777777777777786</v>
      </c>
      <c r="N20">
        <v>0.64</v>
      </c>
      <c r="O20">
        <v>1.7155555555555555</v>
      </c>
      <c r="P20">
        <v>1.911111111111111</v>
      </c>
      <c r="Q20">
        <v>0.13333333333333333</v>
      </c>
      <c r="R20">
        <v>-0.91555555555555557</v>
      </c>
      <c r="S20">
        <v>3.5822222222222222</v>
      </c>
      <c r="T20">
        <v>6.8088888888888901</v>
      </c>
      <c r="U20">
        <v>4.177777777777778</v>
      </c>
      <c r="V20">
        <v>5.8933333333333344</v>
      </c>
      <c r="W20">
        <v>5.8933333333333344</v>
      </c>
      <c r="X20" t="str">
        <v>_______</v>
      </c>
      <c r="Y20">
        <v>40.426312259162991</v>
      </c>
      <c r="AG20">
        <f>S20 - sorted!Z$103</f>
        <v>3.0145833333333334</v>
      </c>
      <c r="AH20">
        <f>T20 - sorted!AA$103</f>
        <v>6.2588888888888903</v>
      </c>
      <c r="AI20">
        <f>U20 - sorted!AB$103</f>
        <v>3.448611111111112</v>
      </c>
      <c r="AJ20">
        <f>V20 - sorted!AC$103</f>
        <v>5.8933333333333344</v>
      </c>
      <c r="AK20">
        <f>W20 - sorted!AD$103</f>
        <v>5.8933333333333344</v>
      </c>
    </row>
    <row r="21" spans="4:37" x14ac:dyDescent="0.35">
      <c r="D21">
        <f>1900 * AG21/(AN$7 * 1) + 1</f>
        <v>32.70654178892633</v>
      </c>
      <c r="E21">
        <f>1900 * AH21/(AO$7 * 1) + 1</f>
        <v>45.046909659475695</v>
      </c>
      <c r="F21">
        <f>1900 * AI21/(AP$7 * 1) + 1</f>
        <v>25.98705267477667</v>
      </c>
      <c r="G21">
        <f>1900 * AJ21/(AQ$7 * 1) + 1</f>
        <v>36.922398327402057</v>
      </c>
      <c r="H21">
        <f>1900 * AK21/(AR$7 * 1) + 1</f>
        <v>36.922398327402057</v>
      </c>
      <c r="I21" t="str">
        <v>Bam Adebayo</v>
      </c>
      <c r="J21">
        <v>2.8708333333333336</v>
      </c>
      <c r="K21">
        <v>-1.1555555555555557</v>
      </c>
      <c r="L21">
        <v>-1.5798611111111112</v>
      </c>
      <c r="M21">
        <v>0.67708333333333337</v>
      </c>
      <c r="N21">
        <v>2.2208333333333332</v>
      </c>
      <c r="O21">
        <v>1.4354166666666668</v>
      </c>
      <c r="P21">
        <v>0.55069444444444438</v>
      </c>
      <c r="Q21">
        <v>1.8236111111111113</v>
      </c>
      <c r="R21">
        <v>-1.4625000000000001</v>
      </c>
      <c r="S21">
        <v>6.5361111111111114</v>
      </c>
      <c r="T21">
        <v>6.843055555555555</v>
      </c>
      <c r="U21">
        <v>3.9451388888888888</v>
      </c>
      <c r="V21">
        <v>5.3805555555555546</v>
      </c>
      <c r="W21">
        <v>5.3805555555555546</v>
      </c>
      <c r="X21" t="str">
        <v>_______</v>
      </c>
      <c r="Y21">
        <v>36.995836560142664</v>
      </c>
      <c r="AG21">
        <f>S21 - sorted!Z$103</f>
        <v>5.9684722222222231</v>
      </c>
      <c r="AH21">
        <f>T21 - sorted!AA$103</f>
        <v>6.2930555555555552</v>
      </c>
      <c r="AI21">
        <f>U21 - sorted!AB$103</f>
        <v>3.2159722222222227</v>
      </c>
      <c r="AJ21">
        <f>V21 - sorted!AC$103</f>
        <v>5.3805555555555546</v>
      </c>
      <c r="AK21">
        <f>W21 - sorted!AD$103</f>
        <v>5.3805555555555546</v>
      </c>
    </row>
    <row r="22" spans="4:37" x14ac:dyDescent="0.35">
      <c r="D22">
        <f>1900 * AG22/(AN$7 * 1) + 1</f>
        <v>44.650448392587663</v>
      </c>
      <c r="E22">
        <f>1900 * AH22/(AO$7 * 1) + 1</f>
        <v>36.034353944335571</v>
      </c>
      <c r="F22">
        <f>1900 * AI22/(AP$7 * 1) + 1</f>
        <v>39.221395754174679</v>
      </c>
      <c r="G22">
        <f>1900 * AJ22/(AQ$7 * 1) + 1</f>
        <v>35.294114087264781</v>
      </c>
      <c r="H22">
        <f>1900 * AK22/(AR$7 * 1) + 1</f>
        <v>35.294114087264781</v>
      </c>
      <c r="I22" t="str">
        <v>Rudy Gobert</v>
      </c>
      <c r="J22">
        <v>4.4759722222222216</v>
      </c>
      <c r="K22">
        <v>-3.6477777777777778</v>
      </c>
      <c r="L22">
        <v>-1.6284722222222223</v>
      </c>
      <c r="M22">
        <v>0.33499999999999996</v>
      </c>
      <c r="N22">
        <v>3.4058333333333333</v>
      </c>
      <c r="O22">
        <v>-0.51180555555555562</v>
      </c>
      <c r="P22">
        <v>-0.42805555555555558</v>
      </c>
      <c r="Q22">
        <v>3.5547222222222223</v>
      </c>
      <c r="R22">
        <v>-0.41875000000000001</v>
      </c>
      <c r="S22">
        <v>8.7844444444444427</v>
      </c>
      <c r="T22">
        <v>5.555416666666666</v>
      </c>
      <c r="U22">
        <v>5.648472222222221</v>
      </c>
      <c r="V22">
        <v>5.1366666666666658</v>
      </c>
      <c r="W22">
        <v>5.1366666666666658</v>
      </c>
      <c r="X22" t="str">
        <v>_______</v>
      </c>
      <c r="Y22">
        <v>35.364223524530622</v>
      </c>
      <c r="AG22">
        <f>S22 - sorted!Z$103</f>
        <v>8.2168055555555544</v>
      </c>
      <c r="AH22">
        <f>T22 - sorted!AA$103</f>
        <v>5.0054166666666662</v>
      </c>
      <c r="AI22">
        <f>U22 - sorted!AB$103</f>
        <v>4.9193055555555549</v>
      </c>
      <c r="AJ22">
        <f>V22 - sorted!AC$103</f>
        <v>5.1366666666666658</v>
      </c>
      <c r="AK22">
        <f>W22 - sorted!AD$103</f>
        <v>5.1366666666666658</v>
      </c>
    </row>
    <row r="23" spans="4:37" x14ac:dyDescent="0.35">
      <c r="D23">
        <f>1900 * AG23/(AN$7 * 1) + 1</f>
        <v>24.026033931743481</v>
      </c>
      <c r="E23">
        <f>1900 * AH23/(AO$7 * 1) + 1</f>
        <v>35.315954777742043</v>
      </c>
      <c r="F23">
        <f>1900 * AI23/(AP$7 * 1) + 1</f>
        <v>38.893342892454442</v>
      </c>
      <c r="G23">
        <f>1900 * AJ23/(AQ$7 * 1) + 1</f>
        <v>35.053951434533829</v>
      </c>
      <c r="H23">
        <f>1900 * AK23/(AR$7 * 1) + 1</f>
        <v>35.053951434533829</v>
      </c>
      <c r="I23" t="str">
        <v>John Collins</v>
      </c>
      <c r="J23">
        <v>2.7625000000000002</v>
      </c>
      <c r="K23">
        <v>0.19861111111111113</v>
      </c>
      <c r="L23">
        <v>-0.11736111111111112</v>
      </c>
      <c r="M23">
        <v>0.79444444444444451</v>
      </c>
      <c r="N23">
        <v>1.3361111111111112</v>
      </c>
      <c r="O23">
        <v>-0.50555555555555565</v>
      </c>
      <c r="P23">
        <v>-0.30694444444444446</v>
      </c>
      <c r="Q23">
        <v>1.2909722222222222</v>
      </c>
      <c r="R23">
        <v>-0.35208333333333336</v>
      </c>
      <c r="S23">
        <v>4.9020833333333336</v>
      </c>
      <c r="T23">
        <v>5.4527777777777775</v>
      </c>
      <c r="U23">
        <v>5.6062500000000002</v>
      </c>
      <c r="V23">
        <v>5.1006944444444438</v>
      </c>
      <c r="W23">
        <v>5.1006944444444438</v>
      </c>
      <c r="X23" t="str">
        <v>_______</v>
      </c>
      <c r="Y23">
        <v>35.123569893423841</v>
      </c>
      <c r="AG23">
        <f>S23 - sorted!Z$103</f>
        <v>4.3344444444444452</v>
      </c>
      <c r="AH23">
        <f>T23 - sorted!AA$103</f>
        <v>4.9027777777777777</v>
      </c>
      <c r="AI23">
        <f>U23 - sorted!AB$103</f>
        <v>4.8770833333333341</v>
      </c>
      <c r="AJ23">
        <f>V23 - sorted!AC$103</f>
        <v>5.1006944444444438</v>
      </c>
      <c r="AK23">
        <f>W23 - sorted!AD$103</f>
        <v>5.1006944444444438</v>
      </c>
    </row>
    <row r="24" spans="4:37" x14ac:dyDescent="0.35">
      <c r="D24">
        <f>1900 * AG24/(AN$7 * 1) + 1</f>
        <v>13.803472405073849</v>
      </c>
      <c r="E24">
        <f>1900 * AH24/(AO$7 * 1) + 1</f>
        <v>38.574512296580323</v>
      </c>
      <c r="F24">
        <f>1900 * AI24/(AP$7 * 1) + 1</f>
        <v>26.930204652222343</v>
      </c>
      <c r="G24">
        <f>1900 * AJ24/(AQ$7 * 1) + 1</f>
        <v>35.045606014168655</v>
      </c>
      <c r="H24">
        <f>1900 * AK24/(AR$7 * 1) + 1</f>
        <v>35.045606014168655</v>
      </c>
      <c r="I24" t="str">
        <v>Khris Middleton</v>
      </c>
      <c r="J24">
        <v>0.49319444444444449</v>
      </c>
      <c r="K24">
        <v>2.1216666666666666</v>
      </c>
      <c r="L24">
        <v>1.0515277777777776</v>
      </c>
      <c r="M24">
        <v>1.1259722222222222</v>
      </c>
      <c r="N24">
        <v>0.64208333333333334</v>
      </c>
      <c r="O24">
        <v>1.0329166666666667</v>
      </c>
      <c r="P24">
        <v>0.42805555555555558</v>
      </c>
      <c r="Q24">
        <v>-0.97708333333333341</v>
      </c>
      <c r="R24">
        <v>-0.81888888888888889</v>
      </c>
      <c r="S24">
        <v>2.9777777777777779</v>
      </c>
      <c r="T24">
        <v>5.9183333333333321</v>
      </c>
      <c r="U24">
        <v>4.0665277777777762</v>
      </c>
      <c r="V24">
        <v>5.0994444444444431</v>
      </c>
      <c r="W24">
        <v>5.0994444444444431</v>
      </c>
      <c r="X24" t="str">
        <v>_______</v>
      </c>
      <c r="Y24">
        <v>35.115207412034025</v>
      </c>
      <c r="AG24">
        <f>S24 - sorted!Z$103</f>
        <v>2.4101388888888891</v>
      </c>
      <c r="AH24">
        <f>T24 - sorted!AA$103</f>
        <v>5.3683333333333323</v>
      </c>
      <c r="AI24">
        <f>U24 - sorted!AB$103</f>
        <v>3.3373611111111101</v>
      </c>
      <c r="AJ24">
        <f>V24 - sorted!AC$103</f>
        <v>5.0994444444444431</v>
      </c>
      <c r="AK24">
        <f>W24 - sorted!AD$103</f>
        <v>5.0994444444444431</v>
      </c>
    </row>
    <row r="25" spans="4:37" x14ac:dyDescent="0.35">
      <c r="D25">
        <f>1900 * AG25/(AN$7 * 1) + 1</f>
        <v>22.697949431707013</v>
      </c>
      <c r="E25">
        <f>1900 * AH25/(AO$7 * 1) + 1</f>
        <v>33.133537823746842</v>
      </c>
      <c r="F25">
        <f>1900 * AI25/(AP$7 * 1) + 1</f>
        <v>36.999485088773469</v>
      </c>
      <c r="G25">
        <f>1900 * AJ25/(AQ$7 * 1) + 1</f>
        <v>34.863861303993893</v>
      </c>
      <c r="H25">
        <f>1900 * AK25/(AR$7 * 1) + 1</f>
        <v>34.863861303993893</v>
      </c>
      <c r="I25" t="str">
        <v>Kristaps Porzingis</v>
      </c>
      <c r="J25">
        <v>-0.64166666666666661</v>
      </c>
      <c r="K25">
        <v>0.42013888888888895</v>
      </c>
      <c r="L25">
        <v>0.9472222222222223</v>
      </c>
      <c r="M25">
        <v>0.90902777777777777</v>
      </c>
      <c r="N25">
        <v>1.4361111111111109</v>
      </c>
      <c r="O25">
        <v>-0.29027777777777775</v>
      </c>
      <c r="P25">
        <v>-0.38958333333333334</v>
      </c>
      <c r="Q25">
        <v>2.75</v>
      </c>
      <c r="R25">
        <v>-6.8750000000000006E-2</v>
      </c>
      <c r="S25">
        <v>4.6520833333333336</v>
      </c>
      <c r="T25">
        <v>5.1409722222222225</v>
      </c>
      <c r="U25">
        <v>5.3624999999999998</v>
      </c>
      <c r="V25">
        <v>5.0722222222222229</v>
      </c>
      <c r="W25">
        <v>5.0722222222222229</v>
      </c>
      <c r="X25" t="str">
        <v>_______</v>
      </c>
      <c r="Y25">
        <v>34.933091150655926</v>
      </c>
      <c r="AG25">
        <f>S25 - sorted!Z$103</f>
        <v>4.0844444444444452</v>
      </c>
      <c r="AH25">
        <f>T25 - sorted!AA$103</f>
        <v>4.5909722222222227</v>
      </c>
      <c r="AI25">
        <f>U25 - sorted!AB$103</f>
        <v>4.6333333333333337</v>
      </c>
      <c r="AJ25">
        <f>V25 - sorted!AC$103</f>
        <v>5.0722222222222229</v>
      </c>
      <c r="AK25">
        <f>W25 - sorted!AD$103</f>
        <v>5.0722222222222229</v>
      </c>
    </row>
    <row r="26" spans="4:37" x14ac:dyDescent="0.35">
      <c r="D26">
        <f>1900 * AG26/(AN$7 * 1) + 1</f>
        <v>22.686882060873366</v>
      </c>
      <c r="E26">
        <f>1900 * AH26/(AO$7 * 1) + 1</f>
        <v>35.29651231044587</v>
      </c>
      <c r="F26">
        <f>1900 * AI26/(AP$7 * 1) + 1</f>
        <v>29.391680236379791</v>
      </c>
      <c r="G26">
        <f>1900 * AJ26/(AQ$7 * 1) + 1</f>
        <v>33.547139424156228</v>
      </c>
      <c r="H26">
        <f>1900 * AK26/(AR$7 * 1) + 1</f>
        <v>33.547139424156228</v>
      </c>
      <c r="I26" t="str">
        <v>Jusuf Nurkic</v>
      </c>
      <c r="J26">
        <v>0.97499999999999987</v>
      </c>
      <c r="K26">
        <v>0.22500000000000003</v>
      </c>
      <c r="L26">
        <v>-1.0750000000000002</v>
      </c>
      <c r="M26">
        <v>0.36666666666666664</v>
      </c>
      <c r="N26">
        <v>1.708333333333333</v>
      </c>
      <c r="O26">
        <v>0.49166666666666664</v>
      </c>
      <c r="P26">
        <v>0.69166666666666665</v>
      </c>
      <c r="Q26">
        <v>2.0666666666666669</v>
      </c>
      <c r="R26">
        <v>-0.57499999999999996</v>
      </c>
      <c r="S26">
        <v>4.6499999999999995</v>
      </c>
      <c r="T26">
        <v>5.4499999999999993</v>
      </c>
      <c r="U26">
        <v>4.3833333333333329</v>
      </c>
      <c r="V26">
        <v>4.8749999999999991</v>
      </c>
      <c r="W26">
        <v>4.8749999999999991</v>
      </c>
      <c r="X26" t="str">
        <v>_______</v>
      </c>
      <c r="Y26">
        <v>33.613677420263485</v>
      </c>
      <c r="AG26">
        <f>S26 - sorted!Z$103</f>
        <v>4.0823611111111102</v>
      </c>
      <c r="AH26">
        <f>T26 - sorted!AA$103</f>
        <v>4.8999999999999995</v>
      </c>
      <c r="AI26">
        <f>U26 - sorted!AB$103</f>
        <v>3.6541666666666668</v>
      </c>
      <c r="AJ26">
        <f>V26 - sorted!AC$103</f>
        <v>4.8749999999999991</v>
      </c>
      <c r="AK26">
        <f>W26 - sorted!AD$103</f>
        <v>4.8749999999999991</v>
      </c>
    </row>
    <row r="27" spans="4:37" x14ac:dyDescent="0.35">
      <c r="D27">
        <f>1900 * AG27/(AN$7 * 1) + 1</f>
        <v>25.618259682342767</v>
      </c>
      <c r="E27">
        <f>1900 * AH27/(AO$7 * 1) + 1</f>
        <v>32.126418017805179</v>
      </c>
      <c r="F27">
        <f>1900 * AI27/(AP$7 * 1) + 1</f>
        <v>34.883328306426804</v>
      </c>
      <c r="G27">
        <f>1900 * AJ27/(AQ$7 * 1) + 1</f>
        <v>31.690747027371028</v>
      </c>
      <c r="H27">
        <f>1900 * AK27/(AR$7 * 1) + 1</f>
        <v>31.690747027371028</v>
      </c>
      <c r="I27" t="str">
        <v>Christian Wood</v>
      </c>
      <c r="J27">
        <v>2.1961111111111111</v>
      </c>
      <c r="K27">
        <v>-0.60486111111111118</v>
      </c>
      <c r="L27">
        <v>-0.11166666666666665</v>
      </c>
      <c r="M27">
        <v>0.85611111111111116</v>
      </c>
      <c r="N27">
        <v>1.8890277777777778</v>
      </c>
      <c r="O27">
        <v>-0.49319444444444449</v>
      </c>
      <c r="P27">
        <v>-0.50249999999999995</v>
      </c>
      <c r="Q27">
        <v>1.7680555555555555</v>
      </c>
      <c r="R27">
        <v>-0.40013888888888888</v>
      </c>
      <c r="S27">
        <v>5.2018055555555556</v>
      </c>
      <c r="T27">
        <v>4.9970833333333333</v>
      </c>
      <c r="U27">
        <v>5.0901388888888892</v>
      </c>
      <c r="V27">
        <v>4.5969444444444445</v>
      </c>
      <c r="W27">
        <v>4.5969444444444445</v>
      </c>
      <c r="X27" t="str">
        <v>_______</v>
      </c>
      <c r="Y27">
        <v>31.753489893329952</v>
      </c>
      <c r="AG27">
        <f>S27 - sorted!Z$103</f>
        <v>4.6341666666666672</v>
      </c>
      <c r="AH27">
        <f>T27 - sorted!AA$103</f>
        <v>4.4470833333333335</v>
      </c>
      <c r="AI27">
        <f>U27 - sorted!AB$103</f>
        <v>4.3609722222222231</v>
      </c>
      <c r="AJ27">
        <f>V27 - sorted!AC$103</f>
        <v>4.5969444444444445</v>
      </c>
      <c r="AK27">
        <f>W27 - sorted!AD$103</f>
        <v>4.5969444444444445</v>
      </c>
    </row>
    <row r="28" spans="4:37" x14ac:dyDescent="0.35">
      <c r="D28">
        <f>1900 * AG28/(AN$7 * 1) + 1</f>
        <v>31.112102564160306</v>
      </c>
      <c r="E28">
        <f>1900 * AH28/(AO$7 * 1) + 1</f>
        <v>44.35378570036719</v>
      </c>
      <c r="F28">
        <f>1900 * AI28/(AP$7 * 1) + 1</f>
        <v>3.6114734386940008</v>
      </c>
      <c r="G28">
        <f>1900 * AJ28/(AQ$7 * 1) + 1</f>
        <v>31.199294494755549</v>
      </c>
      <c r="H28">
        <f>1900 * AK28/(AR$7 * 1) + 1</f>
        <v>31.199294494755549</v>
      </c>
      <c r="I28" t="str">
        <v>LeBron James</v>
      </c>
      <c r="J28">
        <v>1.3520833333333333</v>
      </c>
      <c r="K28">
        <v>-1.7126388888888888</v>
      </c>
      <c r="L28">
        <v>0.61458333333333337</v>
      </c>
      <c r="M28">
        <v>1.5405555555555555</v>
      </c>
      <c r="N28">
        <v>1.016111111111111</v>
      </c>
      <c r="O28">
        <v>3.4580555555555552</v>
      </c>
      <c r="P28">
        <v>0.55722222222222229</v>
      </c>
      <c r="Q28">
        <v>-8.1944444444444445E-2</v>
      </c>
      <c r="R28">
        <v>-2.2206944444444443</v>
      </c>
      <c r="S28">
        <v>6.2359722222222214</v>
      </c>
      <c r="T28">
        <v>6.7440277777777764</v>
      </c>
      <c r="U28">
        <v>1.0652777777777778</v>
      </c>
      <c r="V28">
        <v>4.5233333333333317</v>
      </c>
      <c r="W28">
        <v>4.5233333333333317</v>
      </c>
      <c r="X28" t="str">
        <v>_______</v>
      </c>
      <c r="Y28">
        <v>31.261032655929949</v>
      </c>
      <c r="AG28">
        <f>S28 - sorted!Z$103</f>
        <v>5.668333333333333</v>
      </c>
      <c r="AH28">
        <f>T28 - sorted!AA$103</f>
        <v>6.1940277777777766</v>
      </c>
      <c r="AI28">
        <f>U28 - sorted!AB$103</f>
        <v>0.33611111111111147</v>
      </c>
      <c r="AJ28">
        <f>V28 - sorted!AC$103</f>
        <v>4.5233333333333317</v>
      </c>
      <c r="AK28">
        <f>W28 - sorted!AD$103</f>
        <v>4.5233333333333317</v>
      </c>
    </row>
    <row r="29" spans="4:37" x14ac:dyDescent="0.35">
      <c r="D29">
        <f>1900 * AG29/(AN$7 * 1) + 1</f>
        <v>17.952998642965586</v>
      </c>
      <c r="E29">
        <f>1900 * AH29/(AO$7 * 1) + 1</f>
        <v>35.424832594600609</v>
      </c>
      <c r="F29">
        <f>1900 * AI29/(AP$7 * 1) + 1</f>
        <v>20.79755855631409</v>
      </c>
      <c r="G29">
        <f>1900 * AJ29/(AQ$7 * 1) + 1</f>
        <v>31.139949283269921</v>
      </c>
      <c r="H29">
        <f>1900 * AK29/(AR$7 * 1) + 1</f>
        <v>31.139949283269921</v>
      </c>
      <c r="I29" t="str">
        <v>Shai Gilgeous-Alexander</v>
      </c>
      <c r="J29">
        <v>0.16055555555555556</v>
      </c>
      <c r="K29">
        <v>0.75555555555555565</v>
      </c>
      <c r="L29">
        <v>6.611111111111112E-2</v>
      </c>
      <c r="M29">
        <v>1.2088888888888889</v>
      </c>
      <c r="N29">
        <v>0.5855555555555555</v>
      </c>
      <c r="O29">
        <v>1.2372222222222222</v>
      </c>
      <c r="P29">
        <v>0.97277777777777785</v>
      </c>
      <c r="Q29">
        <v>0.48166666666666669</v>
      </c>
      <c r="R29">
        <v>-0.95388888888888901</v>
      </c>
      <c r="S29">
        <v>3.7588888888888894</v>
      </c>
      <c r="T29">
        <v>5.4683333333333337</v>
      </c>
      <c r="U29">
        <v>3.277222222222222</v>
      </c>
      <c r="V29">
        <v>4.5144444444444449</v>
      </c>
      <c r="W29">
        <v>4.5144444444444449</v>
      </c>
      <c r="X29" t="str">
        <v>_______</v>
      </c>
      <c r="Y29">
        <v>31.201566121602415</v>
      </c>
      <c r="AG29">
        <f>S29 - sorted!Z$103</f>
        <v>3.1912500000000006</v>
      </c>
      <c r="AH29">
        <f>T29 - sorted!AA$103</f>
        <v>4.9183333333333339</v>
      </c>
      <c r="AI29">
        <f>U29 - sorted!AB$103</f>
        <v>2.548055555555556</v>
      </c>
      <c r="AJ29">
        <f>V29 - sorted!AC$103</f>
        <v>4.5144444444444449</v>
      </c>
      <c r="AK29">
        <f>W29 - sorted!AD$103</f>
        <v>4.5144444444444449</v>
      </c>
    </row>
    <row r="30" spans="4:37" x14ac:dyDescent="0.35">
      <c r="D30">
        <f>1900 * AG30/(AN$7 * 1) + 1</f>
        <v>15.978579686244695</v>
      </c>
      <c r="E30">
        <f>1900 * AH30/(AO$7 * 1) + 1</f>
        <v>33.819856919301671</v>
      </c>
      <c r="F30">
        <f>1900 * AI30/(AP$7 * 1) + 1</f>
        <v>12.180775329879555</v>
      </c>
      <c r="G30">
        <f>1900 * AJ30/(AQ$7 * 1) + 1</f>
        <v>30.634587716712502</v>
      </c>
      <c r="H30">
        <f>1900 * AK30/(AR$7 * 1) + 1</f>
        <v>30.634587716712502</v>
      </c>
      <c r="I30" t="str">
        <v>Fred VanVleet</v>
      </c>
      <c r="J30">
        <v>-1.5540277777777778</v>
      </c>
      <c r="K30">
        <v>1.0515277777777776</v>
      </c>
      <c r="L30">
        <v>1.3679166666666667</v>
      </c>
      <c r="M30">
        <v>0.75375000000000003</v>
      </c>
      <c r="N30">
        <v>-0.36291666666666672</v>
      </c>
      <c r="O30">
        <v>2.2705555555555552</v>
      </c>
      <c r="P30">
        <v>2.2054166666666668</v>
      </c>
      <c r="Q30">
        <v>-0.49319444444444449</v>
      </c>
      <c r="R30">
        <v>-0.80027777777777775</v>
      </c>
      <c r="S30">
        <v>3.3872222222222224</v>
      </c>
      <c r="T30">
        <v>5.2390277777777765</v>
      </c>
      <c r="U30">
        <v>2.1681944444444445</v>
      </c>
      <c r="V30">
        <v>4.4387499999999989</v>
      </c>
      <c r="W30">
        <v>4.4387499999999989</v>
      </c>
      <c r="X30" t="str">
        <v>_______</v>
      </c>
      <c r="Y30">
        <v>30.695171415219395</v>
      </c>
      <c r="AG30">
        <f>S30 - sorted!Z$103</f>
        <v>2.8195833333333336</v>
      </c>
      <c r="AH30">
        <f>T30 - sorted!AA$103</f>
        <v>4.6890277777777767</v>
      </c>
      <c r="AI30">
        <f>U30 - sorted!AB$103</f>
        <v>1.4390277777777782</v>
      </c>
      <c r="AJ30">
        <f>V30 - sorted!AC$103</f>
        <v>4.4387499999999989</v>
      </c>
      <c r="AK30">
        <f>W30 - sorted!AD$103</f>
        <v>4.4387499999999989</v>
      </c>
    </row>
    <row r="31" spans="4:37" x14ac:dyDescent="0.35">
      <c r="D31">
        <f>1900 * AG31/(AN$7 * 1) + 1</f>
        <v>16.799040777378337</v>
      </c>
      <c r="E31">
        <f>1900 * AH31/(AO$7 * 1) + 1</f>
        <v>24.120982108606711</v>
      </c>
      <c r="F31">
        <f>1900 * AI31/(AP$7 * 1) + 1</f>
        <v>33.492341007882771</v>
      </c>
      <c r="G31">
        <f>1900 * AJ31/(AQ$7 * 1) + 1</f>
        <v>30.509406411234984</v>
      </c>
      <c r="H31">
        <f>1900 * AK31/(AR$7 * 1) + 1</f>
        <v>30.509406411234984</v>
      </c>
      <c r="I31" t="str">
        <v>Brook Lopez</v>
      </c>
      <c r="J31">
        <v>-0.55722222222222217</v>
      </c>
      <c r="K31">
        <v>0.87833333333333341</v>
      </c>
      <c r="L31">
        <v>0.26444444444444448</v>
      </c>
      <c r="M31">
        <v>-4.7222222222222228E-2</v>
      </c>
      <c r="N31">
        <v>-4.7222222222222228E-2</v>
      </c>
      <c r="O31">
        <v>-0.49111111111111111</v>
      </c>
      <c r="P31">
        <v>-0.39666666666666667</v>
      </c>
      <c r="Q31">
        <v>4.25</v>
      </c>
      <c r="R31">
        <v>0.56666666666666665</v>
      </c>
      <c r="S31">
        <v>3.541666666666667</v>
      </c>
      <c r="T31">
        <v>3.8533333333333335</v>
      </c>
      <c r="U31">
        <v>4.9111111111111114</v>
      </c>
      <c r="V31">
        <v>4.42</v>
      </c>
      <c r="W31">
        <v>4.42</v>
      </c>
      <c r="X31" t="str">
        <v>_______</v>
      </c>
      <c r="Y31">
        <v>30.569734194372234</v>
      </c>
      <c r="AG31">
        <f>S31 - sorted!Z$103</f>
        <v>2.9740277777777782</v>
      </c>
      <c r="AH31">
        <f>T31 - sorted!AA$103</f>
        <v>3.3033333333333337</v>
      </c>
      <c r="AI31">
        <f>U31 - sorted!AB$103</f>
        <v>4.1819444444444454</v>
      </c>
      <c r="AJ31">
        <f>V31 - sorted!AC$103</f>
        <v>4.42</v>
      </c>
      <c r="AK31">
        <f>W31 - sorted!AD$103</f>
        <v>4.42</v>
      </c>
    </row>
    <row r="32" spans="4:37" x14ac:dyDescent="0.35">
      <c r="D32">
        <f>1900 * AG32/(AN$7 * 1) + 1</f>
        <v>12.836922018936191</v>
      </c>
      <c r="E32">
        <f>1900 * AH32/(AO$7 * 1) + 1</f>
        <v>31.425517071778206</v>
      </c>
      <c r="F32">
        <f>1900 * AI32/(AP$7 * 1) + 1</f>
        <v>13.76600445444215</v>
      </c>
      <c r="G32">
        <f>1900 * AJ32/(AQ$7 * 1) + 1</f>
        <v>29.281702348625782</v>
      </c>
      <c r="H32">
        <f>1900 * AK32/(AR$7 * 1) + 1</f>
        <v>29.281702348625782</v>
      </c>
      <c r="I32" t="str">
        <v>Chris Paul</v>
      </c>
      <c r="J32">
        <v>0.65236111111111106</v>
      </c>
      <c r="K32">
        <v>1.4402777777777778</v>
      </c>
      <c r="L32">
        <v>0.12708333333333333</v>
      </c>
      <c r="M32">
        <v>0.45750000000000007</v>
      </c>
      <c r="N32">
        <v>-5.9305555555555563E-2</v>
      </c>
      <c r="O32">
        <v>1.8638888888888892</v>
      </c>
      <c r="P32">
        <v>1.1352777777777778</v>
      </c>
      <c r="Q32">
        <v>-0.72013888888888888</v>
      </c>
      <c r="R32">
        <v>-0.66083333333333327</v>
      </c>
      <c r="S32">
        <v>2.7958333333333334</v>
      </c>
      <c r="T32">
        <v>4.8969444444444443</v>
      </c>
      <c r="U32">
        <v>2.3722222222222222</v>
      </c>
      <c r="V32">
        <v>4.2361111111111107</v>
      </c>
      <c r="W32">
        <v>4.2361111111111107</v>
      </c>
      <c r="X32" t="str">
        <v>_______</v>
      </c>
      <c r="Y32">
        <v>29.339520265471126</v>
      </c>
      <c r="AG32">
        <f>S32 - sorted!Z$103</f>
        <v>2.2281944444444446</v>
      </c>
      <c r="AH32">
        <f>T32 - sorted!AA$103</f>
        <v>4.3469444444444445</v>
      </c>
      <c r="AI32">
        <f>U32 - sorted!AB$103</f>
        <v>1.6430555555555559</v>
      </c>
      <c r="AJ32">
        <f>V32 - sorted!AC$103</f>
        <v>4.2361111111111107</v>
      </c>
      <c r="AK32">
        <f>W32 - sorted!AD$103</f>
        <v>4.2361111111111107</v>
      </c>
    </row>
    <row r="33" spans="4:37" x14ac:dyDescent="0.35">
      <c r="D33">
        <f>1900 * AG33/(AN$7 * 1) + 1</f>
        <v>15.344050425116153</v>
      </c>
      <c r="E33">
        <f>1900 * AH33/(AO$7 * 1) + 1</f>
        <v>40.118244199896324</v>
      </c>
      <c r="F33">
        <f>1900 * AI33/(AP$7 * 1) + 1</f>
        <v>19.9903758570814</v>
      </c>
      <c r="G33">
        <f>1900 * AJ33/(AQ$7 * 1) + 1</f>
        <v>28.176397784705728</v>
      </c>
      <c r="H33">
        <f>1900 * AK33/(AR$7 * 1) + 1</f>
        <v>28.176397784705728</v>
      </c>
      <c r="I33" t="str">
        <v>Zach LaVine</v>
      </c>
      <c r="J33">
        <v>-0.24555555555555555</v>
      </c>
      <c r="K33">
        <v>0.8027777777777777</v>
      </c>
      <c r="L33">
        <v>1.7283333333333333</v>
      </c>
      <c r="M33">
        <v>1.8511111111111112</v>
      </c>
      <c r="N33">
        <v>1.8888888888888889E-2</v>
      </c>
      <c r="O33">
        <v>0.89722222222222214</v>
      </c>
      <c r="P33">
        <v>1.152222222222222</v>
      </c>
      <c r="Q33">
        <v>-6.611111111111112E-2</v>
      </c>
      <c r="R33">
        <v>-2.0683333333333334</v>
      </c>
      <c r="S33">
        <v>3.267777777777777</v>
      </c>
      <c r="T33">
        <v>6.1388888888888893</v>
      </c>
      <c r="U33">
        <v>3.1733333333333333</v>
      </c>
      <c r="V33">
        <v>4.0705555555555559</v>
      </c>
      <c r="W33">
        <v>4.0705555555555559</v>
      </c>
      <c r="X33" t="str">
        <v>_______</v>
      </c>
      <c r="Y33">
        <v>28.231956063620586</v>
      </c>
      <c r="AG33">
        <f>S33 - sorted!Z$103</f>
        <v>2.7001388888888882</v>
      </c>
      <c r="AH33">
        <f>T33 - sorted!AA$103</f>
        <v>5.5888888888888895</v>
      </c>
      <c r="AI33">
        <f>U33 - sorted!AB$103</f>
        <v>2.4441666666666668</v>
      </c>
      <c r="AJ33">
        <f>V33 - sorted!AC$103</f>
        <v>4.0705555555555559</v>
      </c>
      <c r="AK33">
        <f>W33 - sorted!AD$103</f>
        <v>4.0705555555555559</v>
      </c>
    </row>
    <row r="34" spans="4:37" x14ac:dyDescent="0.35">
      <c r="D34">
        <f>1900 * AG34/(AN$7 * 1) + 1</f>
        <v>7.6426359743490959</v>
      </c>
      <c r="E34">
        <f>1900 * AH34/(AO$7 * 1) + 1</f>
        <v>31.855195599023588</v>
      </c>
      <c r="F34">
        <f>1900 * AI34/(AP$7 * 1) + 1</f>
        <v>14.974620260779874</v>
      </c>
      <c r="G34">
        <f>1900 * AJ34/(AQ$7 * 1) + 1</f>
        <v>27.872253575841814</v>
      </c>
      <c r="H34">
        <f>1900 * AK34/(AR$7 * 1) + 1</f>
        <v>27.872253575841814</v>
      </c>
      <c r="I34" t="str">
        <v>DeMar DeRozan</v>
      </c>
      <c r="J34">
        <v>1.7013888888888888</v>
      </c>
      <c r="K34">
        <v>2.2069444444444444</v>
      </c>
      <c r="L34">
        <v>-1.5847222222222221</v>
      </c>
      <c r="M34">
        <v>1.2055555555555555</v>
      </c>
      <c r="N34">
        <v>0.26250000000000001</v>
      </c>
      <c r="O34">
        <v>1.4972222222222222</v>
      </c>
      <c r="P34">
        <v>0.21388888888888891</v>
      </c>
      <c r="Q34">
        <v>-0.54444444444444451</v>
      </c>
      <c r="R34">
        <v>-0.93333333333333335</v>
      </c>
      <c r="S34">
        <v>1.8180555555555555</v>
      </c>
      <c r="T34">
        <v>4.9583333333333339</v>
      </c>
      <c r="U34">
        <v>2.5277777777777781</v>
      </c>
      <c r="V34">
        <v>4.0250000000000004</v>
      </c>
      <c r="W34">
        <v>4.0250000000000004</v>
      </c>
      <c r="X34" t="str">
        <v>_______</v>
      </c>
      <c r="Y34">
        <v>27.927190075191916</v>
      </c>
      <c r="AG34">
        <f>S34 - sorted!Z$103</f>
        <v>1.2504166666666667</v>
      </c>
      <c r="AH34">
        <f>T34 - sorted!AA$103</f>
        <v>4.4083333333333341</v>
      </c>
      <c r="AI34">
        <f>U34 - sorted!AB$103</f>
        <v>1.7986111111111118</v>
      </c>
      <c r="AJ34">
        <f>V34 - sorted!AC$103</f>
        <v>4.0250000000000004</v>
      </c>
      <c r="AK34">
        <f>W34 - sorted!AD$103</f>
        <v>4.0250000000000004</v>
      </c>
    </row>
    <row r="35" spans="4:37" x14ac:dyDescent="0.35">
      <c r="D35">
        <f>1900 * AG35/(AN$7 * 1) + 1</f>
        <v>7.6824785093501902</v>
      </c>
      <c r="E35">
        <f>1900 * AH35/(AO$7 * 1) + 1</f>
        <v>38.376199130159399</v>
      </c>
      <c r="F35">
        <f>1900 * AI35/(AP$7 * 1) + 1</f>
        <v>20.424182601856199</v>
      </c>
      <c r="G35">
        <f>1900 * AJ35/(AQ$7 * 1) + 1</f>
        <v>27.503200541915493</v>
      </c>
      <c r="H35">
        <f>1900 * AK35/(AR$7 * 1) + 1</f>
        <v>27.503200541915493</v>
      </c>
      <c r="I35" t="str">
        <v>Kevin Durant</v>
      </c>
      <c r="J35">
        <v>0.65444444444444438</v>
      </c>
      <c r="K35">
        <v>2.144166666666667</v>
      </c>
      <c r="L35">
        <v>0.67166666666666663</v>
      </c>
      <c r="M35">
        <v>1.5069444444444444</v>
      </c>
      <c r="N35">
        <v>0.38750000000000001</v>
      </c>
      <c r="O35">
        <v>0.74055555555555552</v>
      </c>
      <c r="P35">
        <v>-0.46500000000000008</v>
      </c>
      <c r="Q35">
        <v>0.24972222222222223</v>
      </c>
      <c r="R35">
        <v>-1.9202777777777778</v>
      </c>
      <c r="S35">
        <v>1.8255555555555556</v>
      </c>
      <c r="T35">
        <v>5.8900000000000015</v>
      </c>
      <c r="U35">
        <v>3.2291666666666679</v>
      </c>
      <c r="V35">
        <v>3.9697222222222237</v>
      </c>
      <c r="W35">
        <v>3.9697222222222237</v>
      </c>
      <c r="X35" t="str">
        <v>_______</v>
      </c>
      <c r="Y35">
        <v>27.557382564842495</v>
      </c>
      <c r="AG35">
        <f>S35 - sorted!Z$103</f>
        <v>1.2579166666666668</v>
      </c>
      <c r="AH35">
        <f>T35 - sorted!AA$103</f>
        <v>5.3400000000000016</v>
      </c>
      <c r="AI35">
        <f>U35 - sorted!AB$103</f>
        <v>2.5000000000000018</v>
      </c>
      <c r="AJ35">
        <f>V35 - sorted!AC$103</f>
        <v>3.9697222222222237</v>
      </c>
      <c r="AK35">
        <f>W35 - sorted!AD$103</f>
        <v>3.9697222222222237</v>
      </c>
    </row>
    <row r="36" spans="4:37" x14ac:dyDescent="0.35">
      <c r="D36">
        <f>1900 * AG36/(AN$7 * 1) + 1</f>
        <v>9.9151361188559441</v>
      </c>
      <c r="E36">
        <f>1900 * AH36/(AO$7 * 1) + 1</f>
        <v>36.346405544439115</v>
      </c>
      <c r="F36">
        <f>1900 * AI36/(AP$7 * 1) + 1</f>
        <v>16.560928506598124</v>
      </c>
      <c r="G36">
        <f>1900 * AJ36/(AQ$7 * 1) + 1</f>
        <v>27.41789180040487</v>
      </c>
      <c r="H36">
        <f>1900 * AK36/(AR$7 * 1) + 1</f>
        <v>27.41789180040487</v>
      </c>
      <c r="I36" t="str">
        <v>Donovan Mitchell</v>
      </c>
      <c r="J36">
        <v>-0.28194444444444439</v>
      </c>
      <c r="K36">
        <v>1.7111111111111112</v>
      </c>
      <c r="L36">
        <v>1.3902777777777777</v>
      </c>
      <c r="M36">
        <v>1.9055555555555554</v>
      </c>
      <c r="N36">
        <v>-6.8055555555555564E-2</v>
      </c>
      <c r="O36">
        <v>1.2250000000000001</v>
      </c>
      <c r="P36">
        <v>0.47638888888888886</v>
      </c>
      <c r="Q36">
        <v>-0.7583333333333333</v>
      </c>
      <c r="R36">
        <v>-1.6430555555555555</v>
      </c>
      <c r="S36">
        <v>2.2458333333333322</v>
      </c>
      <c r="T36">
        <v>5.6</v>
      </c>
      <c r="U36">
        <v>2.7319444444444443</v>
      </c>
      <c r="V36">
        <v>3.9569444444444439</v>
      </c>
      <c r="W36">
        <v>3.9569444444444439</v>
      </c>
      <c r="X36" t="str">
        <v>_______</v>
      </c>
      <c r="Y36">
        <v>27.471899421746635</v>
      </c>
      <c r="AG36">
        <f>S36 - sorted!Z$103</f>
        <v>1.6781944444444434</v>
      </c>
      <c r="AH36">
        <f>T36 - sorted!AA$103</f>
        <v>5.05</v>
      </c>
      <c r="AI36">
        <f>U36 - sorted!AB$103</f>
        <v>2.0027777777777782</v>
      </c>
      <c r="AJ36">
        <f>V36 - sorted!AC$103</f>
        <v>3.9569444444444439</v>
      </c>
      <c r="AK36">
        <f>W36 - sorted!AD$103</f>
        <v>3.9569444444444439</v>
      </c>
    </row>
    <row r="37" spans="4:37" x14ac:dyDescent="0.35">
      <c r="D37">
        <f>1900 * AG37/(AN$7 * 1) + 1</f>
        <v>20.554568613592586</v>
      </c>
      <c r="E37">
        <f>1900 * AH37/(AO$7 * 1) + 1</f>
        <v>23.213018885875517</v>
      </c>
      <c r="F37">
        <f>1900 * AI37/(AP$7 * 1) + 1</f>
        <v>30.6110872552741</v>
      </c>
      <c r="G37">
        <f>1900 * AJ37/(AQ$7 * 1) + 1</f>
        <v>26.703894724718253</v>
      </c>
      <c r="H37">
        <f>1900 * AK37/(AR$7 * 1) + 1</f>
        <v>26.703894724718253</v>
      </c>
      <c r="I37" t="str">
        <v>Myles Turner</v>
      </c>
      <c r="J37">
        <v>0.36944444444444446</v>
      </c>
      <c r="K37">
        <v>-0.39861111111111108</v>
      </c>
      <c r="L37">
        <v>1.9444444444444445E-2</v>
      </c>
      <c r="M37">
        <v>-2.9166666666666667E-2</v>
      </c>
      <c r="N37">
        <v>0.79722222222222217</v>
      </c>
      <c r="O37">
        <v>-0.69027777777777777</v>
      </c>
      <c r="P37">
        <v>-0.19444444444444445</v>
      </c>
      <c r="Q37">
        <v>3.8499999999999996</v>
      </c>
      <c r="R37">
        <v>0.12638888888888888</v>
      </c>
      <c r="S37">
        <v>4.2486111111111109</v>
      </c>
      <c r="T37">
        <v>3.7236111111111105</v>
      </c>
      <c r="U37">
        <v>4.5402777777777779</v>
      </c>
      <c r="V37">
        <v>3.8499999999999996</v>
      </c>
      <c r="W37">
        <v>3.8499999999999996</v>
      </c>
      <c r="X37" t="str">
        <v>_______</v>
      </c>
      <c r="Y37">
        <v>26.756442680618346</v>
      </c>
      <c r="AG37">
        <f>S37 - sorted!Z$103</f>
        <v>3.6809722222222221</v>
      </c>
      <c r="AH37">
        <f>T37 - sorted!AA$103</f>
        <v>3.1736111111111107</v>
      </c>
      <c r="AI37">
        <f>U37 - sorted!AB$103</f>
        <v>3.8111111111111118</v>
      </c>
      <c r="AJ37">
        <f>V37 - sorted!AC$103</f>
        <v>3.8499999999999996</v>
      </c>
      <c r="AK37">
        <f>W37 - sorted!AD$103</f>
        <v>3.8499999999999996</v>
      </c>
    </row>
    <row r="38" spans="4:37" x14ac:dyDescent="0.35">
      <c r="D38">
        <f>1900 * AG38/(AN$7 * 1) + 1</f>
        <v>7.9008746271339669</v>
      </c>
      <c r="E38">
        <f>1900 * AH38/(AO$7 * 1) + 1</f>
        <v>34.946547899114805</v>
      </c>
      <c r="F38">
        <f>1900 * AI38/(AP$7 * 1) + 1</f>
        <v>15.406268763043345</v>
      </c>
      <c r="G38">
        <f>1900 * AJ38/(AQ$7 * 1) + 1</f>
        <v>26.036261095504802</v>
      </c>
      <c r="H38">
        <f>1900 * AK38/(AR$7 * 1) + 1</f>
        <v>26.036261095504802</v>
      </c>
      <c r="I38" t="str">
        <v>Bradley Beal</v>
      </c>
      <c r="J38">
        <v>-0.49166666666666664</v>
      </c>
      <c r="K38">
        <v>1.8833333333333333</v>
      </c>
      <c r="L38">
        <v>1.2666666666666666</v>
      </c>
      <c r="M38">
        <v>1.7749999999999999</v>
      </c>
      <c r="N38">
        <v>-0.36666666666666664</v>
      </c>
      <c r="O38">
        <v>1.1666666666666667</v>
      </c>
      <c r="P38">
        <v>0.46666666666666667</v>
      </c>
      <c r="Q38">
        <v>-0.3</v>
      </c>
      <c r="R38">
        <v>-1.65</v>
      </c>
      <c r="S38">
        <v>1.8666666666666671</v>
      </c>
      <c r="T38">
        <v>5.4000000000000012</v>
      </c>
      <c r="U38">
        <v>2.5833333333333339</v>
      </c>
      <c r="V38">
        <v>3.7500000000000013</v>
      </c>
      <c r="W38">
        <v>3.7500000000000013</v>
      </c>
      <c r="X38" t="str">
        <v>_______</v>
      </c>
      <c r="Y38">
        <v>26.087444169433468</v>
      </c>
      <c r="AG38">
        <f>S38 - sorted!Z$103</f>
        <v>1.2990277777777783</v>
      </c>
      <c r="AH38">
        <f>T38 - sorted!AA$103</f>
        <v>4.8500000000000014</v>
      </c>
      <c r="AI38">
        <f>U38 - sorted!AB$103</f>
        <v>1.8541666666666676</v>
      </c>
      <c r="AJ38">
        <f>V38 - sorted!AC$103</f>
        <v>3.7500000000000013</v>
      </c>
      <c r="AK38">
        <f>W38 - sorted!AD$103</f>
        <v>3.7500000000000013</v>
      </c>
    </row>
    <row r="39" spans="4:37" x14ac:dyDescent="0.35">
      <c r="D39">
        <f>1900 * AG39/(AN$7 * 1) + 1</f>
        <v>9.0518811938322425</v>
      </c>
      <c r="E39">
        <f>1900 * AH39/(AO$7 * 1) + 1</f>
        <v>32.496797019797242</v>
      </c>
      <c r="F39">
        <f>1900 * AI39/(AP$7 * 1) + 1</f>
        <v>6.9891229689056598</v>
      </c>
      <c r="G39">
        <f>1900 * AJ39/(AQ$7 * 1) + 1</f>
        <v>25.702444280898067</v>
      </c>
      <c r="H39">
        <f>1900 * AK39/(AR$7 * 1) + 1</f>
        <v>25.702444280898067</v>
      </c>
      <c r="I39" t="str">
        <v>Kyle Lowry</v>
      </c>
      <c r="J39">
        <v>-1.2333333333333334</v>
      </c>
      <c r="K39">
        <v>1.6166666666666665</v>
      </c>
      <c r="L39">
        <v>1.0750000000000002</v>
      </c>
      <c r="M39">
        <v>0.66666666666666663</v>
      </c>
      <c r="N39">
        <v>-5.8333333333333334E-2</v>
      </c>
      <c r="O39">
        <v>2.2000000000000002</v>
      </c>
      <c r="P39">
        <v>1.0833333333333333</v>
      </c>
      <c r="Q39">
        <v>-0.3</v>
      </c>
      <c r="R39">
        <v>-1.35</v>
      </c>
      <c r="S39">
        <v>2.0833333333333335</v>
      </c>
      <c r="T39">
        <v>5.0500000000000007</v>
      </c>
      <c r="U39">
        <v>1.5</v>
      </c>
      <c r="V39">
        <v>3.7000000000000006</v>
      </c>
      <c r="W39">
        <v>3.7000000000000006</v>
      </c>
      <c r="X39" t="str">
        <v>_______</v>
      </c>
      <c r="Y39">
        <v>25.752944913841016</v>
      </c>
      <c r="AG39">
        <f>S39 - sorted!Z$103</f>
        <v>1.5156944444444447</v>
      </c>
      <c r="AH39">
        <f>T39 - sorted!AA$103</f>
        <v>4.5000000000000009</v>
      </c>
      <c r="AI39">
        <f>U39 - sorted!AB$103</f>
        <v>0.7708333333333337</v>
      </c>
      <c r="AJ39">
        <f>V39 - sorted!AC$103</f>
        <v>3.7000000000000006</v>
      </c>
      <c r="AK39">
        <f>W39 - sorted!AD$103</f>
        <v>3.7000000000000006</v>
      </c>
    </row>
    <row r="40" spans="4:37" x14ac:dyDescent="0.35">
      <c r="D40">
        <f>1900 * AG40/(AN$7 * 1) + 1</f>
        <v>14.594420507317789</v>
      </c>
      <c r="E40">
        <f>1900 * AH40/(AO$7 * 1) + 1</f>
        <v>29.195466072907376</v>
      </c>
      <c r="F40">
        <f>1900 * AI40/(AP$7 * 1) + 1</f>
        <v>20.278501232342265</v>
      </c>
      <c r="G40">
        <f>1900 * AJ40/(AQ$7 * 1) + 1</f>
        <v>25.167410108597828</v>
      </c>
      <c r="H40">
        <f>1900 * AK40/(AR$7 * 1) + 1</f>
        <v>25.167410108597828</v>
      </c>
      <c r="I40" t="str">
        <v>Pascal Siakam</v>
      </c>
      <c r="J40">
        <v>-0.31638888888888889</v>
      </c>
      <c r="K40">
        <v>0.49319444444444449</v>
      </c>
      <c r="L40">
        <v>0.84680555555555559</v>
      </c>
      <c r="M40">
        <v>1.3399999999999999</v>
      </c>
      <c r="N40">
        <v>0.87472222222222218</v>
      </c>
      <c r="O40">
        <v>0.40944444444444444</v>
      </c>
      <c r="P40">
        <v>0.15819444444444444</v>
      </c>
      <c r="Q40">
        <v>0.77236111111111105</v>
      </c>
      <c r="R40">
        <v>-0.95847222222222228</v>
      </c>
      <c r="S40">
        <v>3.1266666666666665</v>
      </c>
      <c r="T40">
        <v>4.5783333333333331</v>
      </c>
      <c r="U40">
        <v>3.2104166666666663</v>
      </c>
      <c r="V40">
        <v>3.6198611111111108</v>
      </c>
      <c r="W40">
        <v>3.6198611111111108</v>
      </c>
      <c r="X40" t="str">
        <v>_______</v>
      </c>
      <c r="Y40">
        <v>25.216816940294226</v>
      </c>
      <c r="AG40">
        <f>S40 - sorted!Z$103</f>
        <v>2.5590277777777777</v>
      </c>
      <c r="AH40">
        <f>T40 - sorted!AA$103</f>
        <v>4.0283333333333333</v>
      </c>
      <c r="AI40">
        <f>U40 - sorted!AB$103</f>
        <v>2.4812500000000002</v>
      </c>
      <c r="AJ40">
        <f>V40 - sorted!AC$103</f>
        <v>3.6198611111111108</v>
      </c>
      <c r="AK40">
        <f>W40 - sorted!AD$103</f>
        <v>3.6198611111111108</v>
      </c>
    </row>
    <row r="41" spans="4:37" x14ac:dyDescent="0.35">
      <c r="D41">
        <f>1900 * AG41/(AN$7 * 1) + 1</f>
        <v>32.70654178892633</v>
      </c>
      <c r="E41">
        <f>1900 * AH41/(AO$7 * 1) + 1</f>
        <v>37.085219301693627</v>
      </c>
      <c r="F41">
        <f>1900 * AI41/(AP$7 * 1) + 1</f>
        <v>1.2967583453061446</v>
      </c>
      <c r="G41">
        <f>1900 * AJ41/(AQ$7 * 1) + 1</f>
        <v>24.98844720521145</v>
      </c>
      <c r="H41">
        <f>1900 * AK41/(AR$7 * 1) + 1</f>
        <v>24.98844720521145</v>
      </c>
      <c r="I41" t="str">
        <v>Ben Simmons</v>
      </c>
      <c r="J41">
        <v>2.7895833333333333</v>
      </c>
      <c r="K41">
        <v>-2.9430555555555551</v>
      </c>
      <c r="L41">
        <v>-1.5618055555555557</v>
      </c>
      <c r="M41">
        <v>0.54166666666666663</v>
      </c>
      <c r="N41">
        <v>1.1916666666666667</v>
      </c>
      <c r="O41">
        <v>2.8256944444444443</v>
      </c>
      <c r="P41">
        <v>2.6902777777777778</v>
      </c>
      <c r="Q41">
        <v>0.17152777777777778</v>
      </c>
      <c r="R41">
        <v>-2.1124999999999998</v>
      </c>
      <c r="S41">
        <v>6.5361111111111114</v>
      </c>
      <c r="T41">
        <v>5.7055555555555557</v>
      </c>
      <c r="U41">
        <v>0.76736111111111183</v>
      </c>
      <c r="V41">
        <v>3.5930555555555559</v>
      </c>
      <c r="W41">
        <v>3.5930555555555559</v>
      </c>
      <c r="X41" t="str">
        <v>_______</v>
      </c>
      <c r="Y41">
        <v>25.037488172712727</v>
      </c>
      <c r="AG41">
        <f>S41 - sorted!Z$103</f>
        <v>5.9684722222222231</v>
      </c>
      <c r="AH41">
        <f>T41 - sorted!AA$103</f>
        <v>5.1555555555555559</v>
      </c>
      <c r="AI41">
        <f>U41 - sorted!AB$103</f>
        <v>3.819444444444553E-2</v>
      </c>
      <c r="AJ41">
        <f>V41 - sorted!AC$103</f>
        <v>3.5930555555555559</v>
      </c>
      <c r="AK41">
        <f>W41 - sorted!AD$103</f>
        <v>3.5930555555555559</v>
      </c>
    </row>
    <row r="42" spans="4:37" x14ac:dyDescent="0.35">
      <c r="D42">
        <f>1900 * AG42/(AN$7 * 1) + 1</f>
        <v>12.876764553937287</v>
      </c>
      <c r="E42">
        <f>1900 * AH42/(AO$7 * 1) + 1</f>
        <v>22.015362900431381</v>
      </c>
      <c r="F42">
        <f>1900 * AI42/(AP$7 * 1) + 1</f>
        <v>23.875212377452645</v>
      </c>
      <c r="G42">
        <f>1900 * AJ42/(AQ$7 * 1) + 1</f>
        <v>24.825247873625933</v>
      </c>
      <c r="H42">
        <f>1900 * AK42/(AR$7 * 1) + 1</f>
        <v>24.825247873625933</v>
      </c>
      <c r="I42" t="str">
        <v>LaMarcus Aldridge</v>
      </c>
      <c r="J42">
        <v>0.57194444444444448</v>
      </c>
      <c r="K42">
        <v>0.76527777777777772</v>
      </c>
      <c r="L42">
        <v>-0.19333333333333333</v>
      </c>
      <c r="M42">
        <v>0.45111111111111118</v>
      </c>
      <c r="N42">
        <v>0.73305555555555557</v>
      </c>
      <c r="O42">
        <v>-0.10472222222222222</v>
      </c>
      <c r="P42">
        <v>-0.47527777777777774</v>
      </c>
      <c r="Q42">
        <v>1.8044444444444447</v>
      </c>
      <c r="R42">
        <v>1.6111111111111111E-2</v>
      </c>
      <c r="S42">
        <v>2.8033333333333337</v>
      </c>
      <c r="T42">
        <v>3.5525000000000002</v>
      </c>
      <c r="U42">
        <v>3.6733333333333338</v>
      </c>
      <c r="V42">
        <v>3.5686111111111112</v>
      </c>
      <c r="W42">
        <v>3.5686111111111112</v>
      </c>
      <c r="X42" t="str">
        <v>_______</v>
      </c>
      <c r="Y42">
        <v>24.873955203311972</v>
      </c>
      <c r="AG42">
        <f>S42 - sorted!Z$103</f>
        <v>2.2356944444444449</v>
      </c>
      <c r="AH42">
        <f>T42 - sorted!AA$103</f>
        <v>3.0025000000000004</v>
      </c>
      <c r="AI42">
        <f>U42 - sorted!AB$103</f>
        <v>2.9441666666666677</v>
      </c>
      <c r="AJ42">
        <f>V42 - sorted!AC$103</f>
        <v>3.5686111111111112</v>
      </c>
      <c r="AK42">
        <f>W42 - sorted!AD$103</f>
        <v>3.5686111111111112</v>
      </c>
    </row>
    <row r="43" spans="4:37" x14ac:dyDescent="0.35">
      <c r="D43">
        <f>1900 * AG43/(AN$7 * 1) + 1</f>
        <v>14.606225702873669</v>
      </c>
      <c r="E43">
        <f>1900 * AH43/(AO$7 * 1) + 1</f>
        <v>22.223397300500405</v>
      </c>
      <c r="F43">
        <f>1900 * AI43/(AP$7 * 1) + 1</f>
        <v>25.584540446415975</v>
      </c>
      <c r="G43">
        <f>1900 * AJ43/(AQ$7 * 1) + 1</f>
        <v>23.373144730086651</v>
      </c>
      <c r="H43">
        <f>1900 * AK43/(AR$7 * 1) + 1</f>
        <v>23.373144730086651</v>
      </c>
      <c r="I43" t="str">
        <v>Robert Covington</v>
      </c>
      <c r="J43">
        <v>-0.73777777777777775</v>
      </c>
      <c r="K43">
        <v>0.22222222222222221</v>
      </c>
      <c r="L43">
        <v>0.96000000000000008</v>
      </c>
      <c r="M43">
        <v>-0.10666666666666666</v>
      </c>
      <c r="N43">
        <v>0.7911111111111111</v>
      </c>
      <c r="O43">
        <v>-0.54222222222222216</v>
      </c>
      <c r="P43">
        <v>1.5022222222222221</v>
      </c>
      <c r="Q43">
        <v>1.4933333333333332</v>
      </c>
      <c r="R43">
        <v>-0.23111111111111113</v>
      </c>
      <c r="S43">
        <v>3.1288888888888882</v>
      </c>
      <c r="T43">
        <v>3.5822222222222222</v>
      </c>
      <c r="U43">
        <v>3.8933333333333331</v>
      </c>
      <c r="V43">
        <v>3.3511111111111109</v>
      </c>
      <c r="W43">
        <v>3.3511111111111109</v>
      </c>
      <c r="X43" t="str">
        <v>_______</v>
      </c>
      <c r="Y43">
        <v>23.41888344148483</v>
      </c>
      <c r="AG43">
        <f>S43 - sorted!Z$103</f>
        <v>2.5612499999999994</v>
      </c>
      <c r="AH43">
        <f>T43 - sorted!AA$103</f>
        <v>3.0322222222222219</v>
      </c>
      <c r="AI43">
        <f>U43 - sorted!AB$103</f>
        <v>3.1641666666666666</v>
      </c>
      <c r="AJ43">
        <f>V43 - sorted!AC$103</f>
        <v>3.3511111111111109</v>
      </c>
      <c r="AK43">
        <f>W43 - sorted!AD$103</f>
        <v>3.3511111111111109</v>
      </c>
    </row>
    <row r="44" spans="4:37" x14ac:dyDescent="0.35">
      <c r="D44">
        <f>1900 * AG44/(AN$7 * 1) + 1</f>
        <v>7.7680661771303186</v>
      </c>
      <c r="E44">
        <f>1900 * AH44/(AO$7 * 1) + 1</f>
        <v>28.54997615867449</v>
      </c>
      <c r="F44">
        <f>1900 * AI44/(AP$7 * 1) + 1</f>
        <v>10.744464938597856</v>
      </c>
      <c r="G44">
        <f>1900 * AJ44/(AQ$7 * 1) + 1</f>
        <v>23.321217670036713</v>
      </c>
      <c r="H44">
        <f>1900 * AK44/(AR$7 * 1) + 1</f>
        <v>23.321217670036713</v>
      </c>
      <c r="I44" t="str">
        <v>Jamal Murray</v>
      </c>
      <c r="J44">
        <v>-9.4444444444444456E-2</v>
      </c>
      <c r="K44">
        <v>1.5016666666666667</v>
      </c>
      <c r="L44">
        <v>0.92555555555555558</v>
      </c>
      <c r="M44">
        <v>0.95388888888888901</v>
      </c>
      <c r="N44">
        <v>-0.18888888888888891</v>
      </c>
      <c r="O44">
        <v>1.36</v>
      </c>
      <c r="P44">
        <v>0.57611111111111102</v>
      </c>
      <c r="Q44">
        <v>-0.5477777777777777</v>
      </c>
      <c r="R44">
        <v>-1.1427777777777779</v>
      </c>
      <c r="S44">
        <v>1.8416666666666668</v>
      </c>
      <c r="T44">
        <v>4.4861111111111107</v>
      </c>
      <c r="U44">
        <v>1.9833333333333334</v>
      </c>
      <c r="V44">
        <v>3.3433333333333328</v>
      </c>
      <c r="W44">
        <v>3.3433333333333328</v>
      </c>
      <c r="X44" t="str">
        <v>_______</v>
      </c>
      <c r="Y44">
        <v>23.366850223948227</v>
      </c>
      <c r="AG44">
        <f>S44 - sorted!Z$103</f>
        <v>1.274027777777778</v>
      </c>
      <c r="AH44">
        <f>T44 - sorted!AA$103</f>
        <v>3.9361111111111109</v>
      </c>
      <c r="AI44">
        <f>U44 - sorted!AB$103</f>
        <v>1.2541666666666671</v>
      </c>
      <c r="AJ44">
        <f>V44 - sorted!AC$103</f>
        <v>3.3433333333333328</v>
      </c>
      <c r="AK44">
        <f>W44 - sorted!AD$103</f>
        <v>3.3433333333333328</v>
      </c>
    </row>
    <row r="45" spans="4:37" x14ac:dyDescent="0.35">
      <c r="D45">
        <f>1900 * AG45/(AN$7 * 1) + 1</f>
        <v>26.682940756538677</v>
      </c>
      <c r="E45">
        <f>1900 * AH45/(AO$7 * 1) + 1</f>
        <v>13.676488677103581</v>
      </c>
      <c r="F45">
        <f>1900 * AI45/(AP$7 * 1) + 1</f>
        <v>29.162906530180155</v>
      </c>
      <c r="G45">
        <f>1900 * AJ45/(AQ$7 * 1) + 1</f>
        <v>23.258163382833231</v>
      </c>
      <c r="H45">
        <f>1900 * AK45/(AR$7 * 1) + 1</f>
        <v>23.258163382833231</v>
      </c>
      <c r="I45" t="str">
        <v>Mitchell Robinson</v>
      </c>
      <c r="J45">
        <v>3.3338888888888887</v>
      </c>
      <c r="K45">
        <v>-2.0683333333333334</v>
      </c>
      <c r="L45">
        <v>-1.6527777777777777</v>
      </c>
      <c r="M45">
        <v>-0.50055555555555553</v>
      </c>
      <c r="N45">
        <v>0.96333333333333337</v>
      </c>
      <c r="O45">
        <v>-1.02</v>
      </c>
      <c r="P45">
        <v>4.7222222222222228E-2</v>
      </c>
      <c r="Q45">
        <v>3.2583333333333337</v>
      </c>
      <c r="R45">
        <v>0.97277777777777785</v>
      </c>
      <c r="S45">
        <v>5.4022222222222229</v>
      </c>
      <c r="T45">
        <v>2.3611111111111116</v>
      </c>
      <c r="U45">
        <v>4.3538888888888891</v>
      </c>
      <c r="V45">
        <v>3.3338888888888896</v>
      </c>
      <c r="W45">
        <v>3.3338888888888896</v>
      </c>
      <c r="X45" t="str">
        <v>_______</v>
      </c>
      <c r="Y45">
        <v>23.303667031225217</v>
      </c>
      <c r="AG45">
        <f>S45 - sorted!Z$103</f>
        <v>4.8345833333333346</v>
      </c>
      <c r="AH45">
        <f>T45 - sorted!AA$103</f>
        <v>1.8111111111111116</v>
      </c>
      <c r="AI45">
        <f>U45 - sorted!AB$103</f>
        <v>3.6247222222222231</v>
      </c>
      <c r="AJ45">
        <f>V45 - sorted!AC$103</f>
        <v>3.3338888888888896</v>
      </c>
      <c r="AK45">
        <f>W45 - sorted!AD$103</f>
        <v>3.3338888888888896</v>
      </c>
    </row>
    <row r="46" spans="4:37" x14ac:dyDescent="0.35">
      <c r="D46">
        <f>1900 * AG46/(AN$7 * 1) + 1</f>
        <v>16.096631641803491</v>
      </c>
      <c r="E46">
        <f>1900 * AH46/(AO$7 * 1) + 1</f>
        <v>17.444438839101547</v>
      </c>
      <c r="F46">
        <f>1900 * AI46/(AP$7 * 1) + 1</f>
        <v>25.053612788631916</v>
      </c>
      <c r="G46">
        <f>1900 * AJ46/(AQ$7 * 1) + 1</f>
        <v>23.258163382833228</v>
      </c>
      <c r="H46">
        <f>1900 * AK46/(AR$7 * 1) + 1</f>
        <v>23.258163382833228</v>
      </c>
      <c r="I46" t="str">
        <v>Brandon Clarke</v>
      </c>
      <c r="J46">
        <v>3.0883333333333334</v>
      </c>
      <c r="K46">
        <v>-7.5555555555555556E-2</v>
      </c>
      <c r="L46">
        <v>-1.1994444444444445</v>
      </c>
      <c r="M46">
        <v>8.5000000000000006E-2</v>
      </c>
      <c r="N46">
        <v>0.78388888888888886</v>
      </c>
      <c r="O46">
        <v>-0.49111111111111111</v>
      </c>
      <c r="P46">
        <v>-0.51</v>
      </c>
      <c r="Q46">
        <v>1.2183333333333333</v>
      </c>
      <c r="R46">
        <v>0.43444444444444447</v>
      </c>
      <c r="S46">
        <v>3.4094444444444445</v>
      </c>
      <c r="T46">
        <v>2.8994444444444447</v>
      </c>
      <c r="U46">
        <v>3.8250000000000002</v>
      </c>
      <c r="V46">
        <v>3.3338888888888891</v>
      </c>
      <c r="W46">
        <v>3.3338888888888891</v>
      </c>
      <c r="X46" t="str">
        <v>_______</v>
      </c>
      <c r="Y46">
        <v>23.303667031225213</v>
      </c>
      <c r="AG46">
        <f>S46 - sorted!Z$103</f>
        <v>2.8418055555555557</v>
      </c>
      <c r="AH46">
        <f>T46 - sorted!AA$103</f>
        <v>2.3494444444444449</v>
      </c>
      <c r="AI46">
        <f>U46 - sorted!AB$103</f>
        <v>3.0958333333333341</v>
      </c>
      <c r="AJ46">
        <f>V46 - sorted!AC$103</f>
        <v>3.3338888888888891</v>
      </c>
      <c r="AK46">
        <f>W46 - sorted!AD$103</f>
        <v>3.3338888888888891</v>
      </c>
    </row>
    <row r="47" spans="4:37" x14ac:dyDescent="0.35">
      <c r="D47">
        <f>1900 * AG47/(AN$7 * 1) + 1</f>
        <v>13.375534066173204</v>
      </c>
      <c r="E47">
        <f>1900 * AH47/(AO$7 * 1) + 1</f>
        <v>19.062052118142976</v>
      </c>
      <c r="F47">
        <f>1900 * AI47/(AP$7 * 1) + 1</f>
        <v>17.61846733714362</v>
      </c>
      <c r="G47">
        <f>1900 * AJ47/(AQ$7 * 1) + 1</f>
        <v>22.874274046035481</v>
      </c>
      <c r="H47">
        <f>1900 * AK47/(AR$7 * 1) + 1</f>
        <v>22.874274046035481</v>
      </c>
      <c r="I47" t="str">
        <v>Tobias Harris</v>
      </c>
      <c r="J47">
        <v>0.42777777777777781</v>
      </c>
      <c r="K47">
        <v>0.37916666666666665</v>
      </c>
      <c r="L47">
        <v>0.34027777777777779</v>
      </c>
      <c r="M47">
        <v>1.0208333333333333</v>
      </c>
      <c r="N47">
        <v>0.81666666666666665</v>
      </c>
      <c r="O47">
        <v>0.40833333333333333</v>
      </c>
      <c r="P47">
        <v>-0.44722222222222224</v>
      </c>
      <c r="Q47">
        <v>0.18472222222222223</v>
      </c>
      <c r="R47">
        <v>0.14583333333333334</v>
      </c>
      <c r="S47">
        <v>2.8972222222222221</v>
      </c>
      <c r="T47">
        <v>3.1305555555555546</v>
      </c>
      <c r="U47">
        <v>2.8680555555555549</v>
      </c>
      <c r="V47">
        <v>3.2763888888888881</v>
      </c>
      <c r="W47">
        <v>3.2763888888888881</v>
      </c>
      <c r="X47" t="str">
        <v>_______</v>
      </c>
      <c r="Y47">
        <v>22.918992887293896</v>
      </c>
      <c r="AG47">
        <f>S47 - sorted!Z$103</f>
        <v>2.3295833333333333</v>
      </c>
      <c r="AH47">
        <f>T47 - sorted!AA$103</f>
        <v>2.5805555555555548</v>
      </c>
      <c r="AI47">
        <f>U47 - sorted!AB$103</f>
        <v>2.1388888888888884</v>
      </c>
      <c r="AJ47">
        <f>V47 - sorted!AC$103</f>
        <v>3.2763888888888881</v>
      </c>
      <c r="AK47">
        <f>W47 - sorted!AD$103</f>
        <v>3.2763888888888881</v>
      </c>
    </row>
    <row r="48" spans="4:37" x14ac:dyDescent="0.35">
      <c r="D48">
        <f>1900 * AG48/(AN$7 * 1) + 1</f>
        <v>17.969230786854915</v>
      </c>
      <c r="E48">
        <f>1900 * AH48/(AO$7 * 1) + 1</f>
        <v>21.451531348842416</v>
      </c>
      <c r="F48">
        <f>1900 * AI48/(AP$7 * 1) + 1</f>
        <v>23.437089147655222</v>
      </c>
      <c r="G48">
        <f>1900 * AJ48/(AQ$7 * 1) + 1</f>
        <v>22.082386380273963</v>
      </c>
      <c r="H48">
        <f>1900 * AK48/(AR$7 * 1) + 1</f>
        <v>22.082386380273963</v>
      </c>
      <c r="I48" t="str">
        <v>Jaren Jackson Jr.</v>
      </c>
      <c r="J48">
        <v>0.29805555555555557</v>
      </c>
      <c r="K48">
        <v>-0.60416666666666663</v>
      </c>
      <c r="L48">
        <v>1.1519444444444444</v>
      </c>
      <c r="M48">
        <v>0.72500000000000009</v>
      </c>
      <c r="N48">
        <v>8.8611111111111113E-2</v>
      </c>
      <c r="O48">
        <v>-0.45916666666666661</v>
      </c>
      <c r="P48">
        <v>-0.16111111111111112</v>
      </c>
      <c r="Q48">
        <v>2.4327777777777779</v>
      </c>
      <c r="R48">
        <v>-0.31416666666666671</v>
      </c>
      <c r="S48">
        <v>3.7619444444444441</v>
      </c>
      <c r="T48">
        <v>3.4719444444444445</v>
      </c>
      <c r="U48">
        <v>3.616944444444445</v>
      </c>
      <c r="V48">
        <v>3.1577777777777776</v>
      </c>
      <c r="W48">
        <v>3.1577777777777776</v>
      </c>
      <c r="X48" t="str">
        <v>_______</v>
      </c>
      <c r="Y48">
        <v>22.125486319860705</v>
      </c>
      <c r="AG48">
        <f>S48 - sorted!Z$103</f>
        <v>3.1943055555555553</v>
      </c>
      <c r="AH48">
        <f>T48 - sorted!AA$103</f>
        <v>2.9219444444444447</v>
      </c>
      <c r="AI48">
        <f>U48 - sorted!AB$103</f>
        <v>2.8877777777777789</v>
      </c>
      <c r="AJ48">
        <f>V48 - sorted!AC$103</f>
        <v>3.1577777777777776</v>
      </c>
      <c r="AK48">
        <f>W48 - sorted!AD$103</f>
        <v>3.1577777777777776</v>
      </c>
    </row>
    <row r="49" spans="4:37" x14ac:dyDescent="0.35">
      <c r="D49">
        <f>1900 * AG49/(AN$7 * 1) + 1</f>
        <v>16.164511516249803</v>
      </c>
      <c r="E49">
        <f>1900 * AH49/(AO$7 * 1) + 1</f>
        <v>21.647900268533743</v>
      </c>
      <c r="F49">
        <f>1900 * AI49/(AP$7 * 1) + 1</f>
        <v>21.546468707741212</v>
      </c>
      <c r="G49">
        <f>1900 * AJ49/(AQ$7 * 1) + 1</f>
        <v>21.705915194911928</v>
      </c>
      <c r="H49">
        <f>1900 * AK49/(AR$7 * 1) + 1</f>
        <v>21.705915194911928</v>
      </c>
      <c r="I49" t="str">
        <v>Jonas Valanciunas</v>
      </c>
      <c r="J49">
        <v>2.7027777777777775</v>
      </c>
      <c r="K49">
        <v>-0.32083333333333336</v>
      </c>
      <c r="L49">
        <v>-1.1083333333333334</v>
      </c>
      <c r="M49">
        <v>0.25277777777777777</v>
      </c>
      <c r="N49">
        <v>2.2263888888888892</v>
      </c>
      <c r="O49">
        <v>-0.27222222222222225</v>
      </c>
      <c r="P49">
        <v>-1.1375</v>
      </c>
      <c r="Q49">
        <v>1.1569444444444443</v>
      </c>
      <c r="R49">
        <v>-0.39861111111111108</v>
      </c>
      <c r="S49">
        <v>3.4222222222222225</v>
      </c>
      <c r="T49">
        <v>3.5</v>
      </c>
      <c r="U49">
        <v>3.3736111111111109</v>
      </c>
      <c r="V49">
        <v>3.1013888888888888</v>
      </c>
      <c r="W49">
        <v>3.1013888888888888</v>
      </c>
      <c r="X49" t="str">
        <v>_______</v>
      </c>
      <c r="Y49">
        <v>21.748245492720336</v>
      </c>
      <c r="AG49">
        <f>S49 - sorted!Z$103</f>
        <v>2.8545833333333337</v>
      </c>
      <c r="AH49">
        <f>T49 - sorted!AA$103</f>
        <v>2.95</v>
      </c>
      <c r="AI49">
        <f>U49 - sorted!AB$103</f>
        <v>2.6444444444444448</v>
      </c>
      <c r="AJ49">
        <f>V49 - sorted!AC$103</f>
        <v>3.1013888888888888</v>
      </c>
      <c r="AK49">
        <f>W49 - sorted!AD$103</f>
        <v>3.1013888888888888</v>
      </c>
    </row>
    <row r="50" spans="4:37" x14ac:dyDescent="0.35">
      <c r="D50">
        <f>1900 * AG50/(AN$7 * 1) + 1</f>
        <v>17.817238894072965</v>
      </c>
      <c r="E50">
        <f>1900 * AH50/(AO$7 * 1) + 1</f>
        <v>26.018566916713006</v>
      </c>
      <c r="F50">
        <f>1900 * AI50/(AP$7 * 1) + 1</f>
        <v>11.08115077036336</v>
      </c>
      <c r="G50">
        <f>1900 * AJ50/(AQ$7 * 1) + 1</f>
        <v>20.880645847689728</v>
      </c>
      <c r="H50">
        <f>1900 * AK50/(AR$7 * 1) + 1</f>
        <v>20.880645847689728</v>
      </c>
      <c r="I50" t="str">
        <v>Domantas Sabonis</v>
      </c>
      <c r="J50">
        <v>2.391111111111111</v>
      </c>
      <c r="K50">
        <v>-0.75555555555555554</v>
      </c>
      <c r="L50">
        <v>-1.0666666666666667</v>
      </c>
      <c r="M50">
        <v>0.71111111111111114</v>
      </c>
      <c r="N50">
        <v>2.5511111111111111</v>
      </c>
      <c r="O50">
        <v>0.95111111111111113</v>
      </c>
      <c r="P50">
        <v>-0.52444444444444438</v>
      </c>
      <c r="Q50">
        <v>-0.13333333333333333</v>
      </c>
      <c r="R50">
        <v>-1.1466666666666667</v>
      </c>
      <c r="S50">
        <v>3.7333333333333334</v>
      </c>
      <c r="T50">
        <v>4.1244444444444435</v>
      </c>
      <c r="U50">
        <v>2.0266666666666664</v>
      </c>
      <c r="V50">
        <v>2.977777777777777</v>
      </c>
      <c r="W50">
        <v>2.977777777777777</v>
      </c>
      <c r="X50" t="str">
        <v>_______</v>
      </c>
      <c r="Y50">
        <v>20.921288999727896</v>
      </c>
      <c r="AG50">
        <f>S50 - sorted!Z$103</f>
        <v>3.1656944444444446</v>
      </c>
      <c r="AH50">
        <f>T50 - sorted!AA$103</f>
        <v>3.5744444444444436</v>
      </c>
      <c r="AI50">
        <f>U50 - sorted!AB$103</f>
        <v>1.2975000000000001</v>
      </c>
      <c r="AJ50">
        <f>V50 - sorted!AC$103</f>
        <v>2.977777777777777</v>
      </c>
      <c r="AK50">
        <f>W50 - sorted!AD$103</f>
        <v>2.977777777777777</v>
      </c>
    </row>
    <row r="51" spans="4:37" x14ac:dyDescent="0.35">
      <c r="D51">
        <f>1900 * AG51/(AN$7 * 1) + 1</f>
        <v>34.860989977874382</v>
      </c>
      <c r="E51">
        <f>1900 * AH51/(AO$7 * 1) + 1</f>
        <v>34.645189656024144</v>
      </c>
      <c r="F51">
        <f>1900 * AI51/(AP$7 * 1) + 1</f>
        <v>19.204775582961883</v>
      </c>
      <c r="G51">
        <f>1900 * AJ51/(AQ$7 * 1) + 1</f>
        <v>20.148103393413848</v>
      </c>
      <c r="H51">
        <f>1900 * AK51/(AR$7 * 1) + 1</f>
        <v>20.148103393413848</v>
      </c>
      <c r="I51" t="str">
        <v>Andre Drummond</v>
      </c>
      <c r="J51">
        <v>2.8291666666666671</v>
      </c>
      <c r="K51">
        <v>-4.0736111111111111</v>
      </c>
      <c r="L51">
        <v>-1.3513888888888888</v>
      </c>
      <c r="M51">
        <v>0.66111111111111109</v>
      </c>
      <c r="N51">
        <v>2.9458333333333333</v>
      </c>
      <c r="O51">
        <v>-0.20416666666666666</v>
      </c>
      <c r="P51">
        <v>1.9055555555555554</v>
      </c>
      <c r="Q51">
        <v>2.6444444444444444</v>
      </c>
      <c r="R51">
        <v>-2.4888888888888889</v>
      </c>
      <c r="S51">
        <v>6.9416666666666664</v>
      </c>
      <c r="T51">
        <v>5.3569444444444443</v>
      </c>
      <c r="U51">
        <v>3.0722222222222224</v>
      </c>
      <c r="V51">
        <v>2.8680555555555554</v>
      </c>
      <c r="W51">
        <v>2.8680555555555554</v>
      </c>
      <c r="X51" t="str">
        <v>_______</v>
      </c>
      <c r="Y51">
        <v>20.187248966622253</v>
      </c>
      <c r="AG51">
        <f>S51 - sorted!Z$103</f>
        <v>6.3740277777777781</v>
      </c>
      <c r="AH51">
        <f>T51 - sorted!AA$103</f>
        <v>4.8069444444444445</v>
      </c>
      <c r="AI51">
        <f>U51 - sorted!AB$103</f>
        <v>2.3430555555555559</v>
      </c>
      <c r="AJ51">
        <f>V51 - sorted!AC$103</f>
        <v>2.8680555555555554</v>
      </c>
      <c r="AK51">
        <f>W51 - sorted!AD$103</f>
        <v>2.8680555555555554</v>
      </c>
    </row>
    <row r="52" spans="4:37" x14ac:dyDescent="0.35">
      <c r="D52">
        <f>1900 * AG52/(AN$7 * 1) + 1</f>
        <v>8.563441227707715</v>
      </c>
      <c r="E52">
        <f>1900 * AH52/(AO$7 * 1) + 1</f>
        <v>27.567159436853046</v>
      </c>
      <c r="F52">
        <f>1900 * AI52/(AP$7 * 1) + 1</f>
        <v>2.9262314413507426</v>
      </c>
      <c r="G52">
        <f>1900 * AJ52/(AQ$7 * 1) + 1</f>
        <v>19.886613555305249</v>
      </c>
      <c r="H52">
        <f>1900 * AK52/(AR$7 * 1) + 1</f>
        <v>19.886613555305249</v>
      </c>
      <c r="I52" t="str">
        <v>D'Angelo Russell</v>
      </c>
      <c r="J52">
        <v>-1.1259722222222222</v>
      </c>
      <c r="K52">
        <v>0.83750000000000002</v>
      </c>
      <c r="L52">
        <v>2.0286111111111111</v>
      </c>
      <c r="M52">
        <v>1.1445833333333333</v>
      </c>
      <c r="N52">
        <v>-0.4466666666666666</v>
      </c>
      <c r="O52">
        <v>1.8518055555555557</v>
      </c>
      <c r="P52">
        <v>0.59555555555555562</v>
      </c>
      <c r="Q52">
        <v>-0.53972222222222221</v>
      </c>
      <c r="R52">
        <v>-1.5168055555555555</v>
      </c>
      <c r="S52">
        <v>1.9913888888888887</v>
      </c>
      <c r="T52">
        <v>4.3456944444444447</v>
      </c>
      <c r="U52">
        <v>0.97708333333333353</v>
      </c>
      <c r="V52">
        <v>2.8288888888888892</v>
      </c>
      <c r="W52">
        <v>2.8288888888888892</v>
      </c>
      <c r="X52" t="str">
        <v>_______</v>
      </c>
      <c r="Y52">
        <v>19.925224549741507</v>
      </c>
      <c r="AG52">
        <f>S52 - sorted!Z$103</f>
        <v>1.4237499999999998</v>
      </c>
      <c r="AH52">
        <f>T52 - sorted!AA$103</f>
        <v>3.7956944444444449</v>
      </c>
      <c r="AI52">
        <f>U52 - sorted!AB$103</f>
        <v>0.24791666666666723</v>
      </c>
      <c r="AJ52">
        <f>V52 - sorted!AC$103</f>
        <v>2.8288888888888892</v>
      </c>
      <c r="AK52">
        <f>W52 - sorted!AD$103</f>
        <v>2.8288888888888892</v>
      </c>
    </row>
    <row r="53" spans="4:37" x14ac:dyDescent="0.35">
      <c r="D53">
        <f>1900 * AG53/(AN$7 * 1) + 1</f>
        <v>7.9835109960251218</v>
      </c>
      <c r="E53">
        <f>1900 * AH53/(AO$7 * 1) + 1</f>
        <v>17.510543227908528</v>
      </c>
      <c r="F53">
        <f>1900 * AI53/(AP$7 * 1) + 1</f>
        <v>10.563172567647197</v>
      </c>
      <c r="G53">
        <f>1900 * AJ53/(AQ$7 * 1) + 1</f>
        <v>19.434106317727235</v>
      </c>
      <c r="H53">
        <f>1900 * AK53/(AR$7 * 1) + 1</f>
        <v>19.434106317727235</v>
      </c>
      <c r="I53" t="str">
        <v>Derrick White</v>
      </c>
      <c r="J53">
        <v>0.1788888888888889</v>
      </c>
      <c r="K53">
        <v>0.87888888888888883</v>
      </c>
      <c r="L53">
        <v>-2.3333333333333331E-2</v>
      </c>
      <c r="M53">
        <v>0.12444444444444445</v>
      </c>
      <c r="N53">
        <v>-0.25666666666666665</v>
      </c>
      <c r="O53">
        <v>0.80111111111111111</v>
      </c>
      <c r="P53">
        <v>0.22555555555555554</v>
      </c>
      <c r="Q53">
        <v>0.98</v>
      </c>
      <c r="R53">
        <v>-0.14777777777777779</v>
      </c>
      <c r="S53">
        <v>1.882222222222222</v>
      </c>
      <c r="T53">
        <v>2.9088888888888889</v>
      </c>
      <c r="U53">
        <v>1.9599999999999997</v>
      </c>
      <c r="V53">
        <v>2.7611111111111111</v>
      </c>
      <c r="W53">
        <v>2.7611111111111111</v>
      </c>
      <c r="X53" t="str">
        <v>_______</v>
      </c>
      <c r="Y53">
        <v>19.471792225493967</v>
      </c>
      <c r="AG53">
        <f>S53 - sorted!Z$103</f>
        <v>1.3145833333333332</v>
      </c>
      <c r="AH53">
        <f>T53 - sorted!AA$103</f>
        <v>2.358888888888889</v>
      </c>
      <c r="AI53">
        <f>U53 - sorted!AB$103</f>
        <v>1.2308333333333334</v>
      </c>
      <c r="AJ53">
        <f>V53 - sorted!AC$103</f>
        <v>2.7611111111111111</v>
      </c>
      <c r="AK53">
        <f>W53 - sorted!AD$103</f>
        <v>2.7611111111111111</v>
      </c>
    </row>
    <row r="54" spans="4:37" x14ac:dyDescent="0.35">
      <c r="D54">
        <f>1900 * AG54/(AN$7 * 1) + 1</f>
        <v>12.419313226146944</v>
      </c>
      <c r="E54">
        <f>1900 * AH54/(AO$7 * 1) + 1</f>
        <v>12.586738385153184</v>
      </c>
      <c r="F54">
        <f>1900 * AI54/(AP$7 * 1) + 1</f>
        <v>23.098245073378383</v>
      </c>
      <c r="G54">
        <f>1900 * AJ54/(AQ$7 * 1) + 1</f>
        <v>19.265343372564939</v>
      </c>
      <c r="H54">
        <f>1900 * AK54/(AR$7 * 1) + 1</f>
        <v>19.265343372564939</v>
      </c>
      <c r="I54" t="str">
        <v>Richaun Holmes</v>
      </c>
      <c r="J54">
        <v>2.8195833333333331</v>
      </c>
      <c r="K54">
        <v>1.8611111111111113E-2</v>
      </c>
      <c r="L54">
        <v>-1.6284722222222223</v>
      </c>
      <c r="M54">
        <v>-0.30708333333333332</v>
      </c>
      <c r="N54">
        <v>0.93986111111111115</v>
      </c>
      <c r="O54">
        <v>-0.83750000000000002</v>
      </c>
      <c r="P54">
        <v>-0.2233333333333333</v>
      </c>
      <c r="Q54">
        <v>1.4237500000000001</v>
      </c>
      <c r="R54">
        <v>0.53041666666666665</v>
      </c>
      <c r="S54">
        <v>2.717222222222222</v>
      </c>
      <c r="T54">
        <v>2.2054166666666664</v>
      </c>
      <c r="U54">
        <v>3.5733333333333328</v>
      </c>
      <c r="V54">
        <v>2.7358333333333329</v>
      </c>
      <c r="W54">
        <v>2.7358333333333329</v>
      </c>
      <c r="X54" t="str">
        <v>_______</v>
      </c>
      <c r="Y54">
        <v>19.302684268500006</v>
      </c>
      <c r="AG54">
        <f>S54 - sorted!Z$103</f>
        <v>2.1495833333333332</v>
      </c>
      <c r="AH54">
        <f>T54 - sorted!AA$103</f>
        <v>1.6554166666666663</v>
      </c>
      <c r="AI54">
        <f>U54 - sorted!AB$103</f>
        <v>2.8441666666666663</v>
      </c>
      <c r="AJ54">
        <f>V54 - sorted!AC$103</f>
        <v>2.7358333333333329</v>
      </c>
      <c r="AK54">
        <f>W54 - sorted!AD$103</f>
        <v>2.7358333333333329</v>
      </c>
    </row>
    <row r="55" spans="4:37" x14ac:dyDescent="0.35">
      <c r="D55">
        <f>1900 * AG55/(AN$7 * 1) + 1</f>
        <v>14.142871777305391</v>
      </c>
      <c r="E55">
        <f>1900 * AH55/(AO$7 * 1) + 1</f>
        <v>13.598718807918891</v>
      </c>
      <c r="F55">
        <f>1900 * AI55/(AP$7 * 1) + 1</f>
        <v>19.096863457396015</v>
      </c>
      <c r="G55">
        <f>1900 * AJ55/(AQ$7 * 1) + 1</f>
        <v>19.137380260299025</v>
      </c>
      <c r="H55">
        <f>1900 * AK55/(AR$7 * 1) + 1</f>
        <v>19.137380260299025</v>
      </c>
      <c r="I55" t="str">
        <v>Thomas Bryant</v>
      </c>
      <c r="J55">
        <v>2.5666666666666669</v>
      </c>
      <c r="K55">
        <v>-0.32500000000000001</v>
      </c>
      <c r="L55">
        <v>-0.7</v>
      </c>
      <c r="M55">
        <v>7.4999999999999997E-2</v>
      </c>
      <c r="N55">
        <v>0.79166666666666663</v>
      </c>
      <c r="O55">
        <v>-0.34166666666666662</v>
      </c>
      <c r="P55">
        <v>-0.83333333333333337</v>
      </c>
      <c r="Q55">
        <v>1.1166666666666667</v>
      </c>
      <c r="R55">
        <v>0.36666666666666664</v>
      </c>
      <c r="S55">
        <v>3.041666666666667</v>
      </c>
      <c r="T55">
        <v>2.3499999999999996</v>
      </c>
      <c r="U55">
        <v>3.0583333333333331</v>
      </c>
      <c r="V55">
        <v>2.7166666666666663</v>
      </c>
      <c r="W55">
        <v>2.7166666666666663</v>
      </c>
      <c r="X55" t="str">
        <v>_______</v>
      </c>
      <c r="Y55">
        <v>19.174459553856238</v>
      </c>
      <c r="AG55">
        <f>S55 - sorted!Z$103</f>
        <v>2.4740277777777782</v>
      </c>
      <c r="AH55">
        <f>T55 - sorted!AA$103</f>
        <v>1.7999999999999996</v>
      </c>
      <c r="AI55">
        <f>U55 - sorted!AB$103</f>
        <v>2.3291666666666666</v>
      </c>
      <c r="AJ55">
        <f>V55 - sorted!AC$103</f>
        <v>2.7166666666666663</v>
      </c>
      <c r="AK55">
        <f>W55 - sorted!AD$103</f>
        <v>2.7166666666666663</v>
      </c>
    </row>
    <row r="56" spans="4:37" x14ac:dyDescent="0.35">
      <c r="D56">
        <f>1900 * AG56/(AN$7 * 1) + 1</f>
        <v>16.081875147358637</v>
      </c>
      <c r="E56">
        <f>1900 * AH56/(AO$7 * 1) + 1</f>
        <v>33.080071038682362</v>
      </c>
      <c r="F56">
        <f>1900 * AI56/(AP$7 * 1) + 1</f>
        <v>-5.0884021244262518</v>
      </c>
      <c r="G56">
        <f>1900 * AJ56/(AQ$7 * 1) + 1</f>
        <v>19.018689837327742</v>
      </c>
      <c r="H56">
        <f>1900 * AK56/(AR$7 * 1) + 1</f>
        <v>19.018689837327742</v>
      </c>
      <c r="I56" t="str">
        <v>Russell Westbrook</v>
      </c>
      <c r="J56">
        <v>0.14000000000000001</v>
      </c>
      <c r="K56">
        <v>-0.70777777777777784</v>
      </c>
      <c r="L56">
        <v>-0.52888888888888896</v>
      </c>
      <c r="M56">
        <v>1.5088888888888889</v>
      </c>
      <c r="N56">
        <v>1.151111111111111</v>
      </c>
      <c r="O56">
        <v>2.7533333333333334</v>
      </c>
      <c r="P56">
        <v>1.1200000000000001</v>
      </c>
      <c r="Q56">
        <v>-0.30333333333333334</v>
      </c>
      <c r="R56">
        <v>-2.4344444444444444</v>
      </c>
      <c r="S56">
        <v>3.4066666666666663</v>
      </c>
      <c r="T56">
        <v>5.1333333333333329</v>
      </c>
      <c r="U56">
        <v>-5.4444444444444295E-2</v>
      </c>
      <c r="V56">
        <v>2.6988888888888884</v>
      </c>
      <c r="W56">
        <v>2.6988888888888884</v>
      </c>
      <c r="X56" t="str">
        <v>_______</v>
      </c>
      <c r="Y56">
        <v>19.055526485201142</v>
      </c>
      <c r="AG56">
        <f>S56 - sorted!Z$103</f>
        <v>2.8390277777777775</v>
      </c>
      <c r="AH56">
        <f>T56 - sorted!AA$103</f>
        <v>4.583333333333333</v>
      </c>
      <c r="AI56">
        <f>U56 - sorted!AB$103</f>
        <v>-0.78361111111111059</v>
      </c>
      <c r="AJ56">
        <f>V56 - sorted!AC$103</f>
        <v>2.6988888888888884</v>
      </c>
      <c r="AK56">
        <f>W56 - sorted!AD$103</f>
        <v>2.6988888888888884</v>
      </c>
    </row>
    <row r="57" spans="4:37" x14ac:dyDescent="0.35">
      <c r="D57">
        <f>1900 * AG57/(AN$7 * 1) + 1</f>
        <v>11.508837518899719</v>
      </c>
      <c r="E57">
        <f>1900 * AH57/(AO$7 * 1) + 1</f>
        <v>18.950257931189995</v>
      </c>
      <c r="F57">
        <f>1900 * AI57/(AP$7 * 1) + 1</f>
        <v>9.2229039681191178</v>
      </c>
      <c r="G57">
        <f>1900 * AJ57/(AQ$7 * 1) + 1</f>
        <v>18.780381722455722</v>
      </c>
      <c r="H57">
        <f>1900 * AK57/(AR$7 * 1) + 1</f>
        <v>18.780381722455722</v>
      </c>
      <c r="I57" t="str">
        <v>CJ McCollum</v>
      </c>
      <c r="J57">
        <v>-0.14444444444444446</v>
      </c>
      <c r="K57">
        <v>0.11736111111111112</v>
      </c>
      <c r="L57">
        <v>1.2999999999999998</v>
      </c>
      <c r="M57">
        <v>1.2729166666666665</v>
      </c>
      <c r="N57">
        <v>-0.23472222222222225</v>
      </c>
      <c r="O57">
        <v>0.87569444444444444</v>
      </c>
      <c r="P57">
        <v>-0.18055555555555555</v>
      </c>
      <c r="Q57">
        <v>0.10833333333333334</v>
      </c>
      <c r="R57">
        <v>-0.4513888888888889</v>
      </c>
      <c r="S57">
        <v>2.5458333333333334</v>
      </c>
      <c r="T57">
        <v>3.1145833333333335</v>
      </c>
      <c r="U57">
        <v>1.7874999999999996</v>
      </c>
      <c r="V57">
        <v>2.6631944444444446</v>
      </c>
      <c r="W57">
        <v>2.6631944444444446</v>
      </c>
      <c r="X57" t="str">
        <v>_______</v>
      </c>
      <c r="Y57">
        <v>18.816731183292099</v>
      </c>
      <c r="AG57">
        <f>S57 - sorted!Z$103</f>
        <v>1.9781944444444446</v>
      </c>
      <c r="AH57">
        <f>T57 - sorted!AA$103</f>
        <v>2.5645833333333332</v>
      </c>
      <c r="AI57">
        <f>U57 - sorted!AB$103</f>
        <v>1.0583333333333333</v>
      </c>
      <c r="AJ57">
        <f>V57 - sorted!AC$103</f>
        <v>2.6631944444444446</v>
      </c>
      <c r="AK57">
        <f>W57 - sorted!AD$103</f>
        <v>2.6631944444444446</v>
      </c>
    </row>
    <row r="58" spans="4:37" x14ac:dyDescent="0.35">
      <c r="D58">
        <f>1900 * AG58/(AN$7 * 1) + 1</f>
        <v>9.0961506771667917</v>
      </c>
      <c r="E58">
        <f>1900 * AH58/(AO$7 * 1) + 1</f>
        <v>13.832028415472946</v>
      </c>
      <c r="F58">
        <f>1900 * AI58/(AP$7 * 1) + 1</f>
        <v>17.996159776624168</v>
      </c>
      <c r="G58">
        <f>1900 * AJ58/(AQ$7 * 1) + 1</f>
        <v>18.581018902621143</v>
      </c>
      <c r="H58">
        <f>1900 * AK58/(AR$7 * 1) + 1</f>
        <v>18.581018902621143</v>
      </c>
      <c r="I58" t="str">
        <v>T.J. Warren</v>
      </c>
      <c r="J58">
        <v>0.72500000000000009</v>
      </c>
      <c r="K58">
        <v>0.54166666666666663</v>
      </c>
      <c r="L58">
        <v>1.6666666666666666E-2</v>
      </c>
      <c r="M58">
        <v>0.71666666666666667</v>
      </c>
      <c r="N58">
        <v>-9.166666666666666E-2</v>
      </c>
      <c r="O58">
        <v>-0.28333333333333338</v>
      </c>
      <c r="P58">
        <v>0.81666666666666665</v>
      </c>
      <c r="Q58">
        <v>-5.8333333333333334E-2</v>
      </c>
      <c r="R58">
        <v>0.25</v>
      </c>
      <c r="S58">
        <v>2.0916666666666668</v>
      </c>
      <c r="T58">
        <v>2.3833333333333333</v>
      </c>
      <c r="U58">
        <v>2.916666666666667</v>
      </c>
      <c r="V58">
        <v>2.6333333333333333</v>
      </c>
      <c r="W58">
        <v>2.6333333333333333</v>
      </c>
      <c r="X58" t="str">
        <v>_______</v>
      </c>
      <c r="Y58">
        <v>18.616960794535494</v>
      </c>
      <c r="AG58">
        <f>S58 - sorted!Z$103</f>
        <v>1.524027777777778</v>
      </c>
      <c r="AH58">
        <f>T58 - sorted!AA$103</f>
        <v>1.8333333333333333</v>
      </c>
      <c r="AI58">
        <f>U58 - sorted!AB$103</f>
        <v>2.1875000000000009</v>
      </c>
      <c r="AJ58">
        <f>V58 - sorted!AC$103</f>
        <v>2.6333333333333333</v>
      </c>
      <c r="AK58">
        <f>W58 - sorted!AD$103</f>
        <v>2.6333333333333333</v>
      </c>
    </row>
    <row r="59" spans="4:37" x14ac:dyDescent="0.35">
      <c r="D59">
        <f>1900 * AG59/(AN$7 * 1) + 1</f>
        <v>8.2786408849221154</v>
      </c>
      <c r="E59">
        <f>1900 * AH59/(AO$7 * 1) + 1</f>
        <v>26.018566916713013</v>
      </c>
      <c r="F59">
        <f>1900 * AI59/(AP$7 * 1) + 1</f>
        <v>12.048043415433542</v>
      </c>
      <c r="G59">
        <f>1900 * AJ59/(AQ$7 * 1) + 1</f>
        <v>18.566182599749734</v>
      </c>
      <c r="H59">
        <f>1900 * AK59/(AR$7 * 1) + 1</f>
        <v>18.566182599749734</v>
      </c>
      <c r="I59" t="str">
        <v>Brandon Ingram</v>
      </c>
      <c r="J59">
        <v>0.16888888888888889</v>
      </c>
      <c r="K59">
        <v>0.69333333333333336</v>
      </c>
      <c r="L59">
        <v>1.1466666666666667</v>
      </c>
      <c r="M59">
        <v>1.1200000000000001</v>
      </c>
      <c r="N59">
        <v>6.2222222222222227E-2</v>
      </c>
      <c r="O59">
        <v>0.48000000000000004</v>
      </c>
      <c r="P59">
        <v>0.19555555555555557</v>
      </c>
      <c r="Q59">
        <v>0.25777777777777777</v>
      </c>
      <c r="R59">
        <v>-1.4933333333333332</v>
      </c>
      <c r="S59">
        <v>1.9377777777777776</v>
      </c>
      <c r="T59">
        <v>4.1244444444444444</v>
      </c>
      <c r="U59">
        <v>2.1511111111111116</v>
      </c>
      <c r="V59">
        <v>2.6311111111111112</v>
      </c>
      <c r="W59">
        <v>2.6311111111111112</v>
      </c>
      <c r="X59" t="str">
        <v>_______</v>
      </c>
      <c r="Y59">
        <v>18.602094160953609</v>
      </c>
      <c r="AG59">
        <f>S59 - sorted!Z$103</f>
        <v>1.3701388888888888</v>
      </c>
      <c r="AH59">
        <f>T59 - sorted!AA$103</f>
        <v>3.5744444444444445</v>
      </c>
      <c r="AI59">
        <f>U59 - sorted!AB$103</f>
        <v>1.4219444444444453</v>
      </c>
      <c r="AJ59">
        <f>V59 - sorted!AC$103</f>
        <v>2.6311111111111112</v>
      </c>
      <c r="AK59">
        <f>W59 - sorted!AD$103</f>
        <v>2.6311111111111112</v>
      </c>
    </row>
    <row r="60" spans="4:37" x14ac:dyDescent="0.35">
      <c r="D60">
        <f>1900 * AG60/(AN$7 * 1) + 1</f>
        <v>10.655912139987407</v>
      </c>
      <c r="E60">
        <f>1900 * AH60/(AO$7 * 1) + 1</f>
        <v>13.122378359162701</v>
      </c>
      <c r="F60">
        <f>1900 * AI60/(AP$7 * 1) + 1</f>
        <v>9.317866638617085</v>
      </c>
      <c r="G60">
        <f>1900 * AJ60/(AQ$7 * 1) + 1</f>
        <v>17.787276699000696</v>
      </c>
      <c r="H60">
        <f>1900 * AK60/(AR$7 * 1) + 1</f>
        <v>17.787276699000696</v>
      </c>
      <c r="I60" t="str">
        <v>Al Horford</v>
      </c>
      <c r="J60">
        <v>0.33583333333333332</v>
      </c>
      <c r="K60">
        <v>0.12916666666666665</v>
      </c>
      <c r="L60">
        <v>-0.2583333333333333</v>
      </c>
      <c r="M60">
        <v>-0.11194444444444446</v>
      </c>
      <c r="N60">
        <v>0.86111111111111116</v>
      </c>
      <c r="O60">
        <v>0.71472222222222226</v>
      </c>
      <c r="P60">
        <v>-0.20666666666666667</v>
      </c>
      <c r="Q60">
        <v>0.81805555555555554</v>
      </c>
      <c r="R60">
        <v>0.23250000000000004</v>
      </c>
      <c r="S60">
        <v>2.3852777777777781</v>
      </c>
      <c r="T60">
        <v>2.2819444444444446</v>
      </c>
      <c r="U60">
        <v>1.7997222222222222</v>
      </c>
      <c r="V60">
        <v>2.5144444444444445</v>
      </c>
      <c r="W60">
        <v>2.5144444444444445</v>
      </c>
      <c r="X60" t="str">
        <v>_______</v>
      </c>
      <c r="Y60">
        <v>17.821595897904569</v>
      </c>
      <c r="AG60">
        <f>S60 - sorted!Z$103</f>
        <v>1.8176388888888892</v>
      </c>
      <c r="AH60">
        <f>T60 - sorted!AA$103</f>
        <v>1.7319444444444445</v>
      </c>
      <c r="AI60">
        <f>U60 - sorted!AB$103</f>
        <v>1.0705555555555559</v>
      </c>
      <c r="AJ60">
        <f>V60 - sorted!AC$103</f>
        <v>2.5144444444444445</v>
      </c>
      <c r="AK60">
        <f>W60 - sorted!AD$103</f>
        <v>2.5144444444444445</v>
      </c>
    </row>
    <row r="61" spans="4:37" x14ac:dyDescent="0.35">
      <c r="D61">
        <f>1900 * AG61/(AN$7 * 1) + 1</f>
        <v>11.567863496679117</v>
      </c>
      <c r="E61">
        <f>1900 * AH61/(AO$7 * 1) + 1</f>
        <v>9.3991458719459295</v>
      </c>
      <c r="F61">
        <f>1900 * AI61/(AP$7 * 1) + 1</f>
        <v>17.694005825039742</v>
      </c>
      <c r="G61">
        <f>1900 * AJ61/(AQ$7 * 1) + 1</f>
        <v>17.292115090667377</v>
      </c>
      <c r="H61">
        <f>1900 * AK61/(AR$7 * 1) + 1</f>
        <v>17.292115090667377</v>
      </c>
      <c r="I61" t="str">
        <v>Daniel Theis</v>
      </c>
      <c r="J61">
        <v>1.6625000000000001</v>
      </c>
      <c r="K61">
        <v>-0.11666666666666667</v>
      </c>
      <c r="L61">
        <v>-1.088888888888889</v>
      </c>
      <c r="M61">
        <v>-0.45694444444444443</v>
      </c>
      <c r="N61">
        <v>0.86527777777777781</v>
      </c>
      <c r="O61">
        <v>-0.4375</v>
      </c>
      <c r="P61">
        <v>-0.57361111111111107</v>
      </c>
      <c r="Q61">
        <v>1.8958333333333333</v>
      </c>
      <c r="R61">
        <v>0.69027777777777777</v>
      </c>
      <c r="S61">
        <v>2.5569444444444445</v>
      </c>
      <c r="T61">
        <v>1.75</v>
      </c>
      <c r="U61">
        <v>2.8777777777777782</v>
      </c>
      <c r="V61">
        <v>2.4402777777777778</v>
      </c>
      <c r="W61">
        <v>2.4402777777777778</v>
      </c>
      <c r="X61" t="str">
        <v>_______</v>
      </c>
      <c r="Y61">
        <v>17.325422002109104</v>
      </c>
      <c r="AG61">
        <f>S61 - sorted!Z$103</f>
        <v>1.9893055555555557</v>
      </c>
      <c r="AH61">
        <f>T61 - sorted!AA$103</f>
        <v>1.2</v>
      </c>
      <c r="AI61">
        <f>U61 - sorted!AB$103</f>
        <v>2.1486111111111121</v>
      </c>
      <c r="AJ61">
        <f>V61 - sorted!AC$103</f>
        <v>2.4402777777777778</v>
      </c>
      <c r="AK61">
        <f>W61 - sorted!AD$103</f>
        <v>2.4402777777777778</v>
      </c>
    </row>
    <row r="62" spans="4:37" x14ac:dyDescent="0.35">
      <c r="D62">
        <f>1900 * AG62/(AN$7 * 1) + 1</f>
        <v>8.7774103971580395</v>
      </c>
      <c r="E62">
        <f>1900 * AH62/(AO$7 * 1) + 1</f>
        <v>13.785366493962137</v>
      </c>
      <c r="F62">
        <f>1900 * AI62/(AP$7 * 1) + 1</f>
        <v>16.10877670047714</v>
      </c>
      <c r="G62">
        <f>1900 * AJ62/(AQ$7 * 1) + 1</f>
        <v>17.187333701638046</v>
      </c>
      <c r="H62">
        <f>1900 * AK62/(AR$7 * 1) + 1</f>
        <v>17.187333701638046</v>
      </c>
      <c r="I62" t="str">
        <v>Mikal Bridges</v>
      </c>
      <c r="J62">
        <v>0.47916666666666669</v>
      </c>
      <c r="K62">
        <v>0.39291666666666664</v>
      </c>
      <c r="L62">
        <v>9.5833333333333343E-3</v>
      </c>
      <c r="M62">
        <v>-0.34499999999999997</v>
      </c>
      <c r="N62">
        <v>-0.10541666666666666</v>
      </c>
      <c r="O62">
        <v>-0.24916666666666668</v>
      </c>
      <c r="P62">
        <v>1.7537500000000001</v>
      </c>
      <c r="Q62">
        <v>0.44083333333333335</v>
      </c>
      <c r="R62">
        <v>4.791666666666667E-2</v>
      </c>
      <c r="S62">
        <v>2.0316666666666667</v>
      </c>
      <c r="T62">
        <v>2.3766666666666669</v>
      </c>
      <c r="U62">
        <v>2.6737500000000001</v>
      </c>
      <c r="V62">
        <v>2.4245833333333335</v>
      </c>
      <c r="W62">
        <v>2.4245833333333335</v>
      </c>
      <c r="X62" t="str">
        <v>_______</v>
      </c>
      <c r="Y62">
        <v>17.220426402437035</v>
      </c>
      <c r="AG62">
        <f>S62 - sorted!Z$103</f>
        <v>1.4640277777777779</v>
      </c>
      <c r="AH62">
        <f>T62 - sorted!AA$103</f>
        <v>1.8266666666666669</v>
      </c>
      <c r="AI62">
        <f>U62 - sorted!AB$103</f>
        <v>1.9445833333333338</v>
      </c>
      <c r="AJ62">
        <f>V62 - sorted!AC$103</f>
        <v>2.4245833333333335</v>
      </c>
      <c r="AK62">
        <f>W62 - sorted!AD$103</f>
        <v>2.4245833333333335</v>
      </c>
    </row>
    <row r="63" spans="4:37" x14ac:dyDescent="0.35">
      <c r="D63">
        <f>1900 * AG63/(AN$7 * 1) + 1</f>
        <v>1.6514992297401114</v>
      </c>
      <c r="E63">
        <f>1900 * AH63/(AO$7 * 1) + 1</f>
        <v>23.008872979265718</v>
      </c>
      <c r="F63">
        <f>1900 * AI63/(AP$7 * 1) + 1</f>
        <v>8.553848789610738</v>
      </c>
      <c r="G63">
        <f>1900 * AJ63/(AQ$7 * 1) + 1</f>
        <v>16.772844490168019</v>
      </c>
      <c r="H63">
        <f>1900 * AK63/(AR$7 * 1) + 1</f>
        <v>16.772844490168019</v>
      </c>
      <c r="I63" t="str">
        <v>Collin Sexton</v>
      </c>
      <c r="J63">
        <v>0.57361111111111107</v>
      </c>
      <c r="K63">
        <v>1.6722222222222221</v>
      </c>
      <c r="L63">
        <v>0.31111111111111112</v>
      </c>
      <c r="M63">
        <v>1.4583333333333333</v>
      </c>
      <c r="N63">
        <v>-0.4861111111111111</v>
      </c>
      <c r="O63">
        <v>0.66111111111111109</v>
      </c>
      <c r="P63">
        <v>0.49583333333333335</v>
      </c>
      <c r="Q63">
        <v>-0.9916666666666667</v>
      </c>
      <c r="R63">
        <v>-1.3319444444444446</v>
      </c>
      <c r="S63">
        <v>0.6902777777777771</v>
      </c>
      <c r="T63">
        <v>3.6944444444444442</v>
      </c>
      <c r="U63">
        <v>1.7013888888888884</v>
      </c>
      <c r="V63">
        <v>2.3624999999999998</v>
      </c>
      <c r="W63">
        <v>2.3624999999999998</v>
      </c>
      <c r="X63" t="str">
        <v>_______</v>
      </c>
      <c r="Y63">
        <v>16.805089826743078</v>
      </c>
      <c r="AG63">
        <f>S63 - sorted!Z$103</f>
        <v>0.1226388888888883</v>
      </c>
      <c r="AH63">
        <f>T63 - sorted!AA$103</f>
        <v>3.1444444444444439</v>
      </c>
      <c r="AI63">
        <f>U63 - sorted!AB$103</f>
        <v>0.9722222222222221</v>
      </c>
      <c r="AJ63">
        <f>V63 - sorted!AC$103</f>
        <v>2.3624999999999998</v>
      </c>
      <c r="AK63">
        <f>W63 - sorted!AD$103</f>
        <v>2.3624999999999998</v>
      </c>
    </row>
    <row r="64" spans="4:37" x14ac:dyDescent="0.35">
      <c r="D64">
        <f>1900 * AG64/(AN$7 * 1) + 1</f>
        <v>8.4151384585369744</v>
      </c>
      <c r="E64">
        <f>1900 * AH64/(AO$7 * 1) + 1</f>
        <v>18.709171336717475</v>
      </c>
      <c r="F64">
        <f>1900 * AI64/(AP$7 * 1) + 1</f>
        <v>5.3844696617412051</v>
      </c>
      <c r="G64">
        <f>1900 * AJ64/(AQ$7 * 1) + 1</f>
        <v>16.718135623329694</v>
      </c>
      <c r="H64">
        <f>1900 * AK64/(AR$7 * 1) + 1</f>
        <v>16.718135623329694</v>
      </c>
      <c r="I64" t="str">
        <v>Dejounte Murray</v>
      </c>
      <c r="J64">
        <v>0.13958333333333331</v>
      </c>
      <c r="K64">
        <v>0.39083333333333337</v>
      </c>
      <c r="L64">
        <v>-0.80027777777777775</v>
      </c>
      <c r="M64">
        <v>-0.11166666666666665</v>
      </c>
      <c r="N64">
        <v>0.62347222222222221</v>
      </c>
      <c r="O64">
        <v>1.0608333333333333</v>
      </c>
      <c r="P64">
        <v>2.2333333333333329</v>
      </c>
      <c r="Q64">
        <v>-0.45597222222222222</v>
      </c>
      <c r="R64">
        <v>-0.72583333333333344</v>
      </c>
      <c r="S64">
        <v>1.9634722222222218</v>
      </c>
      <c r="T64">
        <v>3.0801388888888885</v>
      </c>
      <c r="U64">
        <v>1.2934722222222219</v>
      </c>
      <c r="V64">
        <v>2.354305555555555</v>
      </c>
      <c r="W64">
        <v>2.354305555555555</v>
      </c>
      <c r="X64" t="str">
        <v>_______</v>
      </c>
      <c r="Y64">
        <v>16.750269115409871</v>
      </c>
      <c r="AG64">
        <f>S64 - sorted!Z$103</f>
        <v>1.395833333333333</v>
      </c>
      <c r="AH64">
        <f>T64 - sorted!AA$103</f>
        <v>2.5301388888888887</v>
      </c>
      <c r="AI64">
        <f>U64 - sorted!AB$103</f>
        <v>0.56430555555555562</v>
      </c>
      <c r="AJ64">
        <f>V64 - sorted!AC$103</f>
        <v>2.354305555555555</v>
      </c>
      <c r="AK64">
        <f>W64 - sorted!AD$103</f>
        <v>2.354305555555555</v>
      </c>
    </row>
    <row r="65" spans="4:37" x14ac:dyDescent="0.35">
      <c r="D65">
        <f>1900 * AG65/(AN$7 * 1) + 1</f>
        <v>13.272238605059254</v>
      </c>
      <c r="E65">
        <f>1900 * AH65/(AO$7 * 1) + 1</f>
        <v>20.286927557801764</v>
      </c>
      <c r="F65">
        <f>1900 * AI65/(AP$7 * 1) + 1</f>
        <v>14.974620260779869</v>
      </c>
      <c r="G65">
        <f>1900 * AJ65/(AQ$7 * 1) + 1</f>
        <v>16.448300364855921</v>
      </c>
      <c r="H65">
        <f>1900 * AK65/(AR$7 * 1) + 1</f>
        <v>16.448300364855921</v>
      </c>
      <c r="I65" t="str">
        <v>Jaylen Brown</v>
      </c>
      <c r="J65">
        <v>0.69027777777777777</v>
      </c>
      <c r="K65">
        <v>-0.56388888888888877</v>
      </c>
      <c r="L65">
        <v>0.98194444444444451</v>
      </c>
      <c r="M65">
        <v>1.2152777777777777</v>
      </c>
      <c r="N65">
        <v>0.73888888888888893</v>
      </c>
      <c r="O65">
        <v>-0.21388888888888891</v>
      </c>
      <c r="P65">
        <v>0.73888888888888893</v>
      </c>
      <c r="Q65">
        <v>-0.28194444444444439</v>
      </c>
      <c r="R65">
        <v>-0.9916666666666667</v>
      </c>
      <c r="S65">
        <v>2.8777777777777773</v>
      </c>
      <c r="T65">
        <v>3.3055555555555554</v>
      </c>
      <c r="U65">
        <v>2.5277777777777777</v>
      </c>
      <c r="V65">
        <v>2.3138888888888887</v>
      </c>
      <c r="W65">
        <v>2.3138888888888887</v>
      </c>
      <c r="X65" t="str">
        <v>_______</v>
      </c>
      <c r="Y65">
        <v>16.479882217139313</v>
      </c>
      <c r="AG65">
        <f>S65 - sorted!Z$103</f>
        <v>2.3101388888888885</v>
      </c>
      <c r="AH65">
        <f>T65 - sorted!AA$103</f>
        <v>2.7555555555555555</v>
      </c>
      <c r="AI65">
        <f>U65 - sorted!AB$103</f>
        <v>1.7986111111111114</v>
      </c>
      <c r="AJ65">
        <f>V65 - sorted!AC$103</f>
        <v>2.3138888888888887</v>
      </c>
      <c r="AK65">
        <f>W65 - sorted!AD$103</f>
        <v>2.3138888888888887</v>
      </c>
    </row>
    <row r="66" spans="4:37" x14ac:dyDescent="0.35">
      <c r="D66">
        <f>1900 * AG66/(AN$7 * 1) + 1</f>
        <v>5.1738744537257411</v>
      </c>
      <c r="E66">
        <f>1900 * AH66/(AO$7 * 1) + 1</f>
        <v>14.85470219525155</v>
      </c>
      <c r="F66">
        <f>1900 * AI66/(AP$7 * 1) + 1</f>
        <v>8.478310301714636</v>
      </c>
      <c r="G66">
        <f>1900 * AJ66/(AQ$7 * 1) + 1</f>
        <v>15.951284218663677</v>
      </c>
      <c r="H66">
        <f>1900 * AK66/(AR$7 * 1) + 1</f>
        <v>15.951284218663677</v>
      </c>
      <c r="I66" t="str">
        <v>Gordon Hayward</v>
      </c>
      <c r="J66">
        <v>0.435</v>
      </c>
      <c r="K66">
        <v>0.88611111111111118</v>
      </c>
      <c r="L66">
        <v>7.2499999999999995E-2</v>
      </c>
      <c r="M66">
        <v>0.81361111111111106</v>
      </c>
      <c r="N66">
        <v>0.42694444444444446</v>
      </c>
      <c r="O66">
        <v>0.54777777777777781</v>
      </c>
      <c r="P66">
        <v>-0.3947222222222222</v>
      </c>
      <c r="Q66">
        <v>-0.25777777777777777</v>
      </c>
      <c r="R66">
        <v>-0.28999999999999998</v>
      </c>
      <c r="S66">
        <v>1.3533333333333335</v>
      </c>
      <c r="T66">
        <v>2.5294444444444446</v>
      </c>
      <c r="U66">
        <v>1.6916666666666669</v>
      </c>
      <c r="V66">
        <v>2.2394444444444446</v>
      </c>
      <c r="W66">
        <v>2.2394444444444446</v>
      </c>
      <c r="X66" t="str">
        <v>_______</v>
      </c>
      <c r="Y66">
        <v>15.981849992146113</v>
      </c>
      <c r="AG66">
        <f>S66 - sorted!Z$103</f>
        <v>0.7856944444444447</v>
      </c>
      <c r="AH66">
        <f>T66 - sorted!AA$103</f>
        <v>1.9794444444444446</v>
      </c>
      <c r="AI66">
        <f>U66 - sorted!AB$103</f>
        <v>0.96250000000000058</v>
      </c>
      <c r="AJ66">
        <f>V66 - sorted!AC$103</f>
        <v>2.2394444444444446</v>
      </c>
      <c r="AK66">
        <f>W66 - sorted!AD$103</f>
        <v>2.2394444444444446</v>
      </c>
    </row>
    <row r="67" spans="4:37" x14ac:dyDescent="0.35">
      <c r="D67">
        <f>1900 * AG67/(AN$7 * 1) + 1</f>
        <v>7.2294541298933028</v>
      </c>
      <c r="E67">
        <f>1900 * AH67/(AO$7 * 1) + 1</f>
        <v>17.701079407411004</v>
      </c>
      <c r="F67">
        <f>1900 * AI67/(AP$7 * 1) + 1</f>
        <v>11.348772841766721</v>
      </c>
      <c r="G67">
        <f>1900 * AJ67/(AQ$7 * 1) + 1</f>
        <v>15.929029764356565</v>
      </c>
      <c r="H67">
        <f>1900 * AK67/(AR$7 * 1) + 1</f>
        <v>15.929029764356565</v>
      </c>
      <c r="I67" t="str">
        <v>Buddy Hield</v>
      </c>
      <c r="J67">
        <v>-7.7777777777777779E-2</v>
      </c>
      <c r="K67">
        <v>0.49583333333333335</v>
      </c>
      <c r="L67">
        <v>2.5083333333333333</v>
      </c>
      <c r="M67">
        <v>0.93333333333333335</v>
      </c>
      <c r="N67">
        <v>-0.17499999999999999</v>
      </c>
      <c r="O67">
        <v>0.17499999999999999</v>
      </c>
      <c r="P67">
        <v>-0.11666666666666667</v>
      </c>
      <c r="Q67">
        <v>-0.80694444444444435</v>
      </c>
      <c r="R67">
        <v>-0.7</v>
      </c>
      <c r="S67">
        <v>1.7402777777777776</v>
      </c>
      <c r="T67">
        <v>2.9361111111111113</v>
      </c>
      <c r="U67">
        <v>2.0611111111111118</v>
      </c>
      <c r="V67">
        <v>2.2361111111111116</v>
      </c>
      <c r="W67">
        <v>2.2361111111111116</v>
      </c>
      <c r="X67" t="str">
        <v>_______</v>
      </c>
      <c r="Y67">
        <v>15.959550041773287</v>
      </c>
      <c r="AG67">
        <f>S67 - sorted!Z$103</f>
        <v>1.1726388888888888</v>
      </c>
      <c r="AH67">
        <f>T67 - sorted!AA$103</f>
        <v>2.3861111111111111</v>
      </c>
      <c r="AI67">
        <f>U67 - sorted!AB$103</f>
        <v>1.3319444444444455</v>
      </c>
      <c r="AJ67">
        <f>V67 - sorted!AC$103</f>
        <v>2.2361111111111116</v>
      </c>
      <c r="AK67">
        <f>W67 - sorted!AD$103</f>
        <v>2.2361111111111116</v>
      </c>
    </row>
    <row r="68" spans="4:37" x14ac:dyDescent="0.35">
      <c r="D68">
        <f>1900 * AG68/(AN$7 * 1) + 1</f>
        <v>17.119994531553811</v>
      </c>
      <c r="E68">
        <f>1900 * AH68/(AO$7 * 1) + 1</f>
        <v>25.016307727595386</v>
      </c>
      <c r="F68">
        <f>1900 * AI68/(AP$7 * 1) + 1</f>
        <v>-7.2606732120671733</v>
      </c>
      <c r="G68">
        <f>1900 * AJ68/(AQ$7 * 1) + 1</f>
        <v>15.405122819209884</v>
      </c>
      <c r="H68">
        <f>1900 * AK68/(AR$7 * 1) + 1</f>
        <v>15.405122819209884</v>
      </c>
      <c r="I68" t="str">
        <v>De'Aaron Fox</v>
      </c>
      <c r="J68">
        <v>0.74930555555555545</v>
      </c>
      <c r="K68">
        <v>-1.4444444444444444</v>
      </c>
      <c r="L68">
        <v>-0.37013888888888885</v>
      </c>
      <c r="M68">
        <v>1.2999999999999998</v>
      </c>
      <c r="N68">
        <v>-0.24375000000000002</v>
      </c>
      <c r="O68">
        <v>2.4916666666666663</v>
      </c>
      <c r="P68">
        <v>1.4986111111111109</v>
      </c>
      <c r="Q68">
        <v>0</v>
      </c>
      <c r="R68">
        <v>-1.8236111111111113</v>
      </c>
      <c r="S68">
        <v>3.6020833333333324</v>
      </c>
      <c r="T68">
        <v>3.9812499999999993</v>
      </c>
      <c r="U68">
        <v>-0.33402777777777837</v>
      </c>
      <c r="V68">
        <v>2.1576388888888882</v>
      </c>
      <c r="W68">
        <v>2.1576388888888882</v>
      </c>
      <c r="X68" t="str">
        <v>_______</v>
      </c>
      <c r="Y68">
        <v>15.434572043412913</v>
      </c>
      <c r="AG68">
        <f>S68 - sorted!Z$103</f>
        <v>3.0344444444444436</v>
      </c>
      <c r="AH68">
        <f>T68 - sorted!AA$103</f>
        <v>3.4312499999999995</v>
      </c>
      <c r="AI68">
        <f>U68 - sorted!AB$103</f>
        <v>-1.0631944444444446</v>
      </c>
      <c r="AJ68">
        <f>V68 - sorted!AC$103</f>
        <v>2.1576388888888882</v>
      </c>
      <c r="AK68">
        <f>W68 - sorted!AD$103</f>
        <v>2.1576388888888882</v>
      </c>
    </row>
    <row r="69" spans="4:37" x14ac:dyDescent="0.35">
      <c r="D69">
        <f>1900 * AG69/(AN$7 * 1) + 1</f>
        <v>18.591954852427573</v>
      </c>
      <c r="E69">
        <f>1900 * AH69/(AO$7 * 1) + 1</f>
        <v>9.1949999653361303</v>
      </c>
      <c r="F69">
        <f>1900 * AI69/(AP$7 * 1) + 1</f>
        <v>16.485390018702013</v>
      </c>
      <c r="G69">
        <f>1900 * AJ69/(AQ$7 * 1) + 1</f>
        <v>15.150123863607524</v>
      </c>
      <c r="H69">
        <f>1900 * AK69/(AR$7 * 1) + 1</f>
        <v>15.150123863607524</v>
      </c>
      <c r="I69" t="str">
        <v>Jarrett Allen</v>
      </c>
      <c r="J69">
        <v>2.9555555555555557</v>
      </c>
      <c r="K69">
        <v>-1.7597222222222222</v>
      </c>
      <c r="L69">
        <v>-1.6916666666666667</v>
      </c>
      <c r="M69">
        <v>-0.30138888888888887</v>
      </c>
      <c r="N69">
        <v>1.9249999999999998</v>
      </c>
      <c r="O69">
        <v>-0.60277777777777775</v>
      </c>
      <c r="P69">
        <v>-0.95277777777777772</v>
      </c>
      <c r="Q69">
        <v>2.1486111111111108</v>
      </c>
      <c r="R69">
        <v>0.39861111111111108</v>
      </c>
      <c r="S69">
        <v>3.8791666666666664</v>
      </c>
      <c r="T69">
        <v>1.7208333333333332</v>
      </c>
      <c r="U69">
        <v>2.7222222222222219</v>
      </c>
      <c r="V69">
        <v>2.1194444444444445</v>
      </c>
      <c r="W69">
        <v>2.1194444444444445</v>
      </c>
      <c r="X69" t="str">
        <v>_______</v>
      </c>
      <c r="Y69">
        <v>15.179051778724244</v>
      </c>
      <c r="AG69">
        <f>S69 - sorted!Z$103</f>
        <v>3.3115277777777776</v>
      </c>
      <c r="AH69">
        <f>T69 - sorted!AA$103</f>
        <v>1.1708333333333332</v>
      </c>
      <c r="AI69">
        <f>U69 - sorted!AB$103</f>
        <v>1.9930555555555556</v>
      </c>
      <c r="AJ69">
        <f>V69 - sorted!AC$103</f>
        <v>2.1194444444444445</v>
      </c>
      <c r="AK69">
        <f>W69 - sorted!AD$103</f>
        <v>2.1194444444444445</v>
      </c>
    </row>
    <row r="70" spans="4:37" x14ac:dyDescent="0.35">
      <c r="D70">
        <f>1900 * AG70/(AN$7 * 1) + 1</f>
        <v>5.1672340312255569</v>
      </c>
      <c r="E70">
        <f>1900 * AH70/(AO$7 * 1) + 1</f>
        <v>11.319089517442826</v>
      </c>
      <c r="F70">
        <f>1900 * AI70/(AP$7 * 1) + 1</f>
        <v>14.089740831139753</v>
      </c>
      <c r="G70">
        <f>1900 * AJ70/(AQ$7 * 1) + 1</f>
        <v>14.973942767009527</v>
      </c>
      <c r="H70">
        <f>1900 * AK70/(AR$7 * 1) + 1</f>
        <v>14.973942767009527</v>
      </c>
      <c r="I70" t="str">
        <v>Norman Powell</v>
      </c>
      <c r="J70">
        <v>0.78680555555555554</v>
      </c>
      <c r="K70">
        <v>0.74097222222222225</v>
      </c>
      <c r="L70">
        <v>0.62638888888888877</v>
      </c>
      <c r="M70">
        <v>0.33611111111111108</v>
      </c>
      <c r="N70">
        <v>-0.38958333333333334</v>
      </c>
      <c r="O70">
        <v>-0.3208333333333333</v>
      </c>
      <c r="P70">
        <v>0.50416666666666676</v>
      </c>
      <c r="Q70">
        <v>-0.25972222222222224</v>
      </c>
      <c r="R70">
        <v>6.8750000000000006E-2</v>
      </c>
      <c r="S70">
        <v>1.3520833333333333</v>
      </c>
      <c r="T70">
        <v>2.0243055555555554</v>
      </c>
      <c r="U70">
        <v>2.4138888888888888</v>
      </c>
      <c r="V70">
        <v>2.0930555555555554</v>
      </c>
      <c r="W70">
        <v>2.0930555555555554</v>
      </c>
      <c r="X70" t="str">
        <v>_______</v>
      </c>
      <c r="Y70">
        <v>15.002510504939339</v>
      </c>
      <c r="AG70">
        <f>S70 - sorted!Z$103</f>
        <v>0.7844444444444445</v>
      </c>
      <c r="AH70">
        <f>T70 - sorted!AA$103</f>
        <v>1.4743055555555553</v>
      </c>
      <c r="AI70">
        <f>U70 - sorted!AB$103</f>
        <v>1.6847222222222225</v>
      </c>
      <c r="AJ70">
        <f>V70 - sorted!AC$103</f>
        <v>2.0930555555555554</v>
      </c>
      <c r="AK70">
        <f>W70 - sorted!AD$103</f>
        <v>2.0930555555555554</v>
      </c>
    </row>
    <row r="71" spans="4:37" x14ac:dyDescent="0.35">
      <c r="D71">
        <f>1900 * AG71/(AN$7 * 1) + 1</f>
        <v>10.395460013035803</v>
      </c>
      <c r="E71">
        <f>1900 * AH71/(AO$7 * 1) + 1</f>
        <v>21.096706320687289</v>
      </c>
      <c r="F71">
        <f>1900 * AI71/(AP$7 * 1) + 1</f>
        <v>1.5892002055896417</v>
      </c>
      <c r="G71">
        <f>1900 * AJ71/(AQ$7 * 1) + 1</f>
        <v>14.845052385814148</v>
      </c>
      <c r="H71">
        <f>1900 * AK71/(AR$7 * 1) + 1</f>
        <v>14.845052385814148</v>
      </c>
      <c r="I71" t="str">
        <v>Jrue Holiday</v>
      </c>
      <c r="J71">
        <v>6.1249999999999999E-2</v>
      </c>
      <c r="K71">
        <v>-0.26249999999999996</v>
      </c>
      <c r="L71">
        <v>0.28875000000000006</v>
      </c>
      <c r="M71">
        <v>0.51624999999999988</v>
      </c>
      <c r="N71">
        <v>-0.1575</v>
      </c>
      <c r="O71">
        <v>1.2687499999999998</v>
      </c>
      <c r="P71">
        <v>1.26</v>
      </c>
      <c r="Q71">
        <v>0.44625000000000004</v>
      </c>
      <c r="R71">
        <v>-1.3474999999999999</v>
      </c>
      <c r="S71">
        <v>2.3362499999999993</v>
      </c>
      <c r="T71">
        <v>3.4212499999999997</v>
      </c>
      <c r="U71">
        <v>0.80500000000000016</v>
      </c>
      <c r="V71">
        <v>2.0737499999999995</v>
      </c>
      <c r="W71">
        <v>2.0737499999999995</v>
      </c>
      <c r="X71" t="str">
        <v>_______</v>
      </c>
      <c r="Y71">
        <v>14.873356625696699</v>
      </c>
      <c r="AG71">
        <f>S71 - sorted!Z$103</f>
        <v>1.7686111111111105</v>
      </c>
      <c r="AH71">
        <f>T71 - sorted!AA$103</f>
        <v>2.8712499999999999</v>
      </c>
      <c r="AI71">
        <f>U71 - sorted!AB$103</f>
        <v>7.5833333333333863E-2</v>
      </c>
      <c r="AJ71">
        <f>V71 - sorted!AC$103</f>
        <v>2.0737499999999995</v>
      </c>
      <c r="AK71">
        <f>W71 - sorted!AD$103</f>
        <v>2.0737499999999995</v>
      </c>
    </row>
    <row r="72" spans="4:37" x14ac:dyDescent="0.35">
      <c r="D72">
        <f>1900 * AG72/(AN$7 * 1) + 1</f>
        <v>5.7833176742980328</v>
      </c>
      <c r="E72">
        <f>1900 * AH72/(AO$7 * 1) + 1</f>
        <v>6.1328113661891814</v>
      </c>
      <c r="F72">
        <f>1900 * AI72/(AP$7 * 1) + 1</f>
        <v>14.219235381818798</v>
      </c>
      <c r="G72">
        <f>1900 * AJ72/(AQ$7 * 1) + 1</f>
        <v>14.436126787920907</v>
      </c>
      <c r="H72">
        <f>1900 * AK72/(AR$7 * 1) + 1</f>
        <v>14.436126787920907</v>
      </c>
      <c r="I72" t="str">
        <v>Duncan Robinson</v>
      </c>
      <c r="J72">
        <v>0.23333333333333334</v>
      </c>
      <c r="K72">
        <v>0.54444444444444451</v>
      </c>
      <c r="L72">
        <v>2.5763888888888888</v>
      </c>
      <c r="M72">
        <v>9.7222222222222224E-2</v>
      </c>
      <c r="N72">
        <v>-0.64166666666666672</v>
      </c>
      <c r="O72">
        <v>-0.41805555555555551</v>
      </c>
      <c r="P72">
        <v>-0.59305555555555545</v>
      </c>
      <c r="Q72">
        <v>-0.51527777777777783</v>
      </c>
      <c r="R72">
        <v>0.72916666666666663</v>
      </c>
      <c r="S72">
        <v>1.4680555555555557</v>
      </c>
      <c r="T72">
        <v>1.2833333333333337</v>
      </c>
      <c r="U72">
        <v>2.4305555555555558</v>
      </c>
      <c r="V72">
        <v>2.0125000000000002</v>
      </c>
      <c r="W72">
        <v>2.0125000000000002</v>
      </c>
      <c r="X72" t="str">
        <v>_______</v>
      </c>
      <c r="Y72">
        <v>14.463595037595958</v>
      </c>
      <c r="AG72">
        <f>S72 - sorted!Z$103</f>
        <v>0.90041666666666687</v>
      </c>
      <c r="AH72">
        <f>T72 - sorted!AA$103</f>
        <v>0.73333333333333361</v>
      </c>
      <c r="AI72">
        <f>U72 - sorted!AB$103</f>
        <v>1.7013888888888895</v>
      </c>
      <c r="AJ72">
        <f>V72 - sorted!AC$103</f>
        <v>2.0125000000000002</v>
      </c>
      <c r="AK72">
        <f>W72 - sorted!AD$103</f>
        <v>2.0125000000000002</v>
      </c>
    </row>
    <row r="73" spans="4:37" x14ac:dyDescent="0.35">
      <c r="D73">
        <f>1900 * AG73/(AN$7 * 1) + 1</f>
        <v>20.88216279026825</v>
      </c>
      <c r="E73">
        <f>1900 * AH73/(AO$7 * 1) + 1</f>
        <v>11.087724156618393</v>
      </c>
      <c r="F73">
        <f>1900 * AI73/(AP$7 * 1) + 1</f>
        <v>14.116718862531222</v>
      </c>
      <c r="G73">
        <f>1900 * AJ73/(AQ$7 * 1) + 1</f>
        <v>13.692457106491467</v>
      </c>
      <c r="H73">
        <f>1900 * AK73/(AR$7 * 1) + 1</f>
        <v>13.692457106491467</v>
      </c>
      <c r="I73" t="str">
        <v>Clint Capela</v>
      </c>
      <c r="J73">
        <v>2.5894444444444442</v>
      </c>
      <c r="K73">
        <v>-2.4091666666666667</v>
      </c>
      <c r="L73">
        <v>-1.4340277777777777</v>
      </c>
      <c r="M73">
        <v>-0.14749999999999999</v>
      </c>
      <c r="N73">
        <v>1.9994444444444446</v>
      </c>
      <c r="O73">
        <v>-0.51624999999999999</v>
      </c>
      <c r="P73">
        <v>-0.13930555555555557</v>
      </c>
      <c r="Q73">
        <v>2.0486111111111112</v>
      </c>
      <c r="R73">
        <v>-9.0138888888888893E-2</v>
      </c>
      <c r="S73">
        <v>4.3102777777777774</v>
      </c>
      <c r="T73">
        <v>1.99125</v>
      </c>
      <c r="U73">
        <v>2.4173611111111111</v>
      </c>
      <c r="V73">
        <v>1.901111111111111</v>
      </c>
      <c r="W73">
        <v>1.901111111111111</v>
      </c>
      <c r="X73" t="str">
        <v>_______</v>
      </c>
      <c r="Y73">
        <v>13.718405029303895</v>
      </c>
      <c r="AG73">
        <f>S73 - sorted!Z$103</f>
        <v>3.7426388888888886</v>
      </c>
      <c r="AH73">
        <f>T73 - sorted!AA$103</f>
        <v>1.4412499999999999</v>
      </c>
      <c r="AI73">
        <f>U73 - sorted!AB$103</f>
        <v>1.6881944444444448</v>
      </c>
      <c r="AJ73">
        <f>V73 - sorted!AC$103</f>
        <v>1.901111111111111</v>
      </c>
      <c r="AK73">
        <f>W73 - sorted!AD$103</f>
        <v>1.901111111111111</v>
      </c>
    </row>
    <row r="74" spans="4:37" x14ac:dyDescent="0.35">
      <c r="D74">
        <f>1900 * AG74/(AN$7 * 1) + 1</f>
        <v>6.6642803926555603</v>
      </c>
      <c r="E74">
        <f>1900 * AH74/(AO$7 * 1) + 1</f>
        <v>26.302426939237112</v>
      </c>
      <c r="F74">
        <f>1900 * AI74/(AP$7 * 1) + 1</f>
        <v>-12.663833339150164</v>
      </c>
      <c r="G74">
        <f>1900 * AJ74/(AQ$7 * 1) + 1</f>
        <v>13.484748866291724</v>
      </c>
      <c r="H74">
        <f>1900 * AK74/(AR$7 * 1) + 1</f>
        <v>13.484748866291724</v>
      </c>
      <c r="I74" t="str">
        <v>Ja Morant</v>
      </c>
      <c r="J74">
        <v>0.52888888888888896</v>
      </c>
      <c r="K74">
        <v>0.2361111111111111</v>
      </c>
      <c r="L74">
        <v>-0.2361111111111111</v>
      </c>
      <c r="M74">
        <v>0.98222222222222222</v>
      </c>
      <c r="N74">
        <v>-0.24555555555555555</v>
      </c>
      <c r="O74">
        <v>2.8994444444444443</v>
      </c>
      <c r="P74">
        <v>0.46277777777777779</v>
      </c>
      <c r="Q74">
        <v>-0.46277777777777779</v>
      </c>
      <c r="R74">
        <v>-2.2949999999999999</v>
      </c>
      <c r="S74">
        <v>1.6338888888888889</v>
      </c>
      <c r="T74">
        <v>4.165</v>
      </c>
      <c r="U74">
        <v>-1.0294444444444444</v>
      </c>
      <c r="V74">
        <v>1.87</v>
      </c>
      <c r="W74">
        <v>1.87</v>
      </c>
      <c r="X74" t="str">
        <v>_______</v>
      </c>
      <c r="Y74">
        <v>13.510272159157484</v>
      </c>
      <c r="AG74">
        <f>S74 - sorted!Z$103</f>
        <v>1.0662500000000001</v>
      </c>
      <c r="AH74">
        <f>T74 - sorted!AA$103</f>
        <v>3.6150000000000002</v>
      </c>
      <c r="AI74">
        <f>U74 - sorted!AB$103</f>
        <v>-1.7586111111111107</v>
      </c>
      <c r="AJ74">
        <f>V74 - sorted!AC$103</f>
        <v>1.87</v>
      </c>
      <c r="AK74">
        <f>W74 - sorted!AD$103</f>
        <v>1.87</v>
      </c>
    </row>
    <row r="75" spans="4:37" x14ac:dyDescent="0.35">
      <c r="D75">
        <f>1900 * AG75/(AN$7 * 1) + 1</f>
        <v>12.726248310599816</v>
      </c>
      <c r="E75">
        <f>1900 * AH75/(AO$7 * 1) + 1</f>
        <v>7.2993594039594445</v>
      </c>
      <c r="F75">
        <f>1900 * AI75/(AP$7 * 1) + 1</f>
        <v>16.118488791778063</v>
      </c>
      <c r="G75">
        <f>1900 * AJ75/(AQ$7 * 1) + 1</f>
        <v>13.406858276216818</v>
      </c>
      <c r="H75">
        <f>1900 * AK75/(AR$7 * 1) + 1</f>
        <v>13.406858276216818</v>
      </c>
      <c r="I75" t="str">
        <v>Hassan Whiteside</v>
      </c>
      <c r="J75">
        <v>2.1749999999999998</v>
      </c>
      <c r="K75">
        <v>-0.91666666666666663</v>
      </c>
      <c r="L75">
        <v>-1.4</v>
      </c>
      <c r="M75">
        <v>-0.33333333333333331</v>
      </c>
      <c r="N75">
        <v>1.4083333333333332</v>
      </c>
      <c r="O75">
        <v>-0.81666666666666665</v>
      </c>
      <c r="P75">
        <v>-1.3250000000000002</v>
      </c>
      <c r="Q75">
        <v>2.6583333333333332</v>
      </c>
      <c r="R75">
        <v>0.40833333333333333</v>
      </c>
      <c r="S75">
        <v>2.7749999999999995</v>
      </c>
      <c r="T75">
        <v>1.4499999999999997</v>
      </c>
      <c r="U75">
        <v>2.6749999999999998</v>
      </c>
      <c r="V75">
        <v>1.8583333333333329</v>
      </c>
      <c r="W75">
        <v>1.8583333333333329</v>
      </c>
      <c r="X75" t="str">
        <v>_______</v>
      </c>
      <c r="Y75">
        <v>13.432222332852577</v>
      </c>
      <c r="AG75">
        <f>S75 - sorted!Z$103</f>
        <v>2.2073611111111107</v>
      </c>
      <c r="AH75">
        <f>T75 - sorted!AA$103</f>
        <v>0.89999999999999969</v>
      </c>
      <c r="AI75">
        <f>U75 - sorted!AB$103</f>
        <v>1.9458333333333335</v>
      </c>
      <c r="AJ75">
        <f>V75 - sorted!AC$103</f>
        <v>1.8583333333333329</v>
      </c>
      <c r="AK75">
        <f>W75 - sorted!AD$103</f>
        <v>1.8583333333333329</v>
      </c>
    </row>
    <row r="76" spans="4:37" x14ac:dyDescent="0.35">
      <c r="D76">
        <f>1900 * AG76/(AN$7 * 1) + 1</f>
        <v>-1.3750577808985609</v>
      </c>
      <c r="E76">
        <f>1900 * AH76/(AO$7 * 1) + 1</f>
        <v>15.533244303887924</v>
      </c>
      <c r="F76">
        <f>1900 * AI76/(AP$7 * 1) + 1</f>
        <v>-7.8768514490482726</v>
      </c>
      <c r="G76">
        <f>1900 * AJ76/(AQ$7 * 1) + 1</f>
        <v>12.900569440729948</v>
      </c>
      <c r="H76">
        <f>1900 * AK76/(AR$7 * 1) + 1</f>
        <v>12.900569440729948</v>
      </c>
      <c r="I76" t="str">
        <v>Malcolm Brogdon</v>
      </c>
      <c r="J76">
        <v>-0.43055555555555558</v>
      </c>
      <c r="K76">
        <v>1.6619444444444444</v>
      </c>
      <c r="L76">
        <v>7.7499999999999999E-2</v>
      </c>
      <c r="M76">
        <v>0.40472222222222221</v>
      </c>
      <c r="N76">
        <v>3.4444444444444444E-2</v>
      </c>
      <c r="O76">
        <v>2.1958333333333333</v>
      </c>
      <c r="P76">
        <v>-0.62861111111111112</v>
      </c>
      <c r="Q76">
        <v>-0.68888888888888888</v>
      </c>
      <c r="R76">
        <v>-0.84388888888888891</v>
      </c>
      <c r="S76">
        <v>0.1205555555555553</v>
      </c>
      <c r="T76">
        <v>2.6263888888888891</v>
      </c>
      <c r="U76">
        <v>-0.41333333333333333</v>
      </c>
      <c r="V76">
        <v>1.7825000000000002</v>
      </c>
      <c r="W76">
        <v>1.7825000000000002</v>
      </c>
      <c r="X76" t="str">
        <v>_______</v>
      </c>
      <c r="Y76">
        <v>12.924898461870706</v>
      </c>
      <c r="AG76">
        <f>S76 - sorted!Z$103</f>
        <v>-0.4470833333333335</v>
      </c>
      <c r="AH76">
        <f>T76 - sorted!AA$103</f>
        <v>2.0763888888888893</v>
      </c>
      <c r="AI76">
        <f>U76 - sorted!AB$103</f>
        <v>-1.1424999999999996</v>
      </c>
      <c r="AJ76">
        <f>V76 - sorted!AC$103</f>
        <v>1.7825000000000002</v>
      </c>
      <c r="AK76">
        <f>W76 - sorted!AD$103</f>
        <v>1.7825000000000002</v>
      </c>
    </row>
    <row r="77" spans="4:37" x14ac:dyDescent="0.35">
      <c r="D77">
        <f>1900 * AG77/(AN$7 * 1) + 1</f>
        <v>7.7592122804634096</v>
      </c>
      <c r="E77">
        <f>1900 * AH77/(AO$7 * 1) + 1</f>
        <v>9.34470696351665</v>
      </c>
      <c r="F77">
        <f>1900 * AI77/(AP$7 * 1) + 1</f>
        <v>12.462425977606468</v>
      </c>
      <c r="G77">
        <f>1900 * AJ77/(AQ$7 * 1) + 1</f>
        <v>12.572316239699994</v>
      </c>
      <c r="H77">
        <f>1900 * AK77/(AR$7 * 1) + 1</f>
        <v>12.572316239699994</v>
      </c>
      <c r="I77" t="str">
        <v>Darius Bazley</v>
      </c>
      <c r="J77">
        <v>-0.52444444444444438</v>
      </c>
      <c r="K77">
        <v>-0.10666666666666666</v>
      </c>
      <c r="L77">
        <v>0.59555555555555562</v>
      </c>
      <c r="M77">
        <v>0.10666666666666666</v>
      </c>
      <c r="N77">
        <v>0.75555555555555554</v>
      </c>
      <c r="O77">
        <v>-0.47111111111111115</v>
      </c>
      <c r="P77">
        <v>-6.2222222222222227E-2</v>
      </c>
      <c r="Q77">
        <v>1.4488888888888889</v>
      </c>
      <c r="R77">
        <v>-8.8888888888888889E-3</v>
      </c>
      <c r="S77">
        <v>1.8400000000000003</v>
      </c>
      <c r="T77">
        <v>1.7422222222222223</v>
      </c>
      <c r="U77">
        <v>2.2044444444444444</v>
      </c>
      <c r="V77">
        <v>1.7333333333333334</v>
      </c>
      <c r="W77">
        <v>1.7333333333333334</v>
      </c>
      <c r="X77" t="str">
        <v>_______</v>
      </c>
      <c r="Y77">
        <v>12.595974193871465</v>
      </c>
      <c r="AG77">
        <f>S77 - sorted!Z$103</f>
        <v>1.2723611111111115</v>
      </c>
      <c r="AH77">
        <f>T77 - sorted!AA$103</f>
        <v>1.1922222222222223</v>
      </c>
      <c r="AI77">
        <f>U77 - sorted!AB$103</f>
        <v>1.4752777777777781</v>
      </c>
      <c r="AJ77">
        <f>V77 - sorted!AC$103</f>
        <v>1.7333333333333334</v>
      </c>
      <c r="AK77">
        <f>W77 - sorted!AD$103</f>
        <v>1.7333333333333334</v>
      </c>
    </row>
    <row r="78" spans="4:37" x14ac:dyDescent="0.35">
      <c r="D78">
        <f>1900 * AG78/(AN$7 * 1) + 1</f>
        <v>3.4621210981231738</v>
      </c>
      <c r="E78">
        <f>1900 * AH78/(AO$7 * 1) + 1</f>
        <v>8.1003890565616992</v>
      </c>
      <c r="F78">
        <f>1900 * AI78/(AP$7 * 1) + 1</f>
        <v>13.014936060503713</v>
      </c>
      <c r="G78">
        <f>1900 * AJ78/(AQ$7 * 1) + 1</f>
        <v>11.68213806741538</v>
      </c>
      <c r="H78">
        <f>1900 * AK78/(AR$7 * 1) + 1</f>
        <v>11.68213806741538</v>
      </c>
      <c r="I78" t="str">
        <v>Michael Porter Jr.</v>
      </c>
      <c r="J78">
        <v>0.60444444444444445</v>
      </c>
      <c r="K78">
        <v>0.56888888888888889</v>
      </c>
      <c r="L78">
        <v>0.53333333333333333</v>
      </c>
      <c r="M78">
        <v>0.26666666666666666</v>
      </c>
      <c r="N78">
        <v>0.72000000000000008</v>
      </c>
      <c r="O78">
        <v>-0.67555555555555558</v>
      </c>
      <c r="P78">
        <v>-0.25777777777777777</v>
      </c>
      <c r="Q78">
        <v>-0.19555555555555557</v>
      </c>
      <c r="R78">
        <v>3.5555555555555556E-2</v>
      </c>
      <c r="S78">
        <v>1.0311111111111111</v>
      </c>
      <c r="T78">
        <v>1.5644444444444447</v>
      </c>
      <c r="U78">
        <v>2.2755555555555556</v>
      </c>
      <c r="V78">
        <v>1.6000000000000003</v>
      </c>
      <c r="W78">
        <v>1.6000000000000003</v>
      </c>
      <c r="X78" t="str">
        <v>_______</v>
      </c>
      <c r="Y78">
        <v>11.703976178958277</v>
      </c>
      <c r="AG78">
        <f>S78 - sorted!Z$103</f>
        <v>0.46347222222222229</v>
      </c>
      <c r="AH78">
        <f>T78 - sorted!AA$103</f>
        <v>1.0144444444444447</v>
      </c>
      <c r="AI78">
        <f>U78 - sorted!AB$103</f>
        <v>1.5463888888888893</v>
      </c>
      <c r="AJ78">
        <f>V78 - sorted!AC$103</f>
        <v>1.6000000000000003</v>
      </c>
      <c r="AK78">
        <f>W78 - sorted!AD$103</f>
        <v>1.6000000000000003</v>
      </c>
    </row>
    <row r="79" spans="4:37" x14ac:dyDescent="0.35">
      <c r="D79">
        <f>1900 * AG79/(AN$7 * 1) + 1</f>
        <v>4.3888289492597359</v>
      </c>
      <c r="E79">
        <f>1900 * AH79/(AO$7 * 1) + 1</f>
        <v>3.0706227670422268</v>
      </c>
      <c r="F79">
        <f>1900 * AI79/(AP$7 * 1) + 1</f>
        <v>12.104157720727791</v>
      </c>
      <c r="G79">
        <f>1900 * AJ79/(AQ$7 * 1) + 1</f>
        <v>11.515229660112015</v>
      </c>
      <c r="H79">
        <f>1900 * AK79/(AR$7 * 1) + 1</f>
        <v>11.515229660112015</v>
      </c>
      <c r="I79" t="str">
        <v>Maxi Kleber</v>
      </c>
      <c r="J79">
        <v>0.61250000000000004</v>
      </c>
      <c r="K79">
        <v>0.36944444444444446</v>
      </c>
      <c r="L79">
        <v>0.32083333333333336</v>
      </c>
      <c r="M79">
        <v>-0.41805555555555551</v>
      </c>
      <c r="N79">
        <v>0.34027777777777779</v>
      </c>
      <c r="O79">
        <v>-0.58333333333333337</v>
      </c>
      <c r="P79">
        <v>-1.4</v>
      </c>
      <c r="Q79">
        <v>1.6041666666666667</v>
      </c>
      <c r="R79">
        <v>0.72916666666666663</v>
      </c>
      <c r="S79">
        <v>1.2055555555555557</v>
      </c>
      <c r="T79">
        <v>0.84583333333333355</v>
      </c>
      <c r="U79">
        <v>2.1583333333333337</v>
      </c>
      <c r="V79">
        <v>1.5750000000000002</v>
      </c>
      <c r="W79">
        <v>1.5750000000000002</v>
      </c>
      <c r="X79" t="str">
        <v>_______</v>
      </c>
      <c r="Y79">
        <v>11.536726551162054</v>
      </c>
      <c r="AG79">
        <f>S79 - sorted!Z$103</f>
        <v>0.63791666666666691</v>
      </c>
      <c r="AH79">
        <f>T79 - sorted!AA$103</f>
        <v>0.2958333333333335</v>
      </c>
      <c r="AI79">
        <f>U79 - sorted!AB$103</f>
        <v>1.4291666666666674</v>
      </c>
      <c r="AJ79">
        <f>V79 - sorted!AC$103</f>
        <v>1.5750000000000002</v>
      </c>
      <c r="AK79">
        <f>W79 - sorted!AD$103</f>
        <v>1.5750000000000002</v>
      </c>
    </row>
    <row r="80" spans="4:37" x14ac:dyDescent="0.35">
      <c r="D80">
        <f>1900 * AG80/(AN$7 * 1) + 1</f>
        <v>8.9094810224394436</v>
      </c>
      <c r="E80">
        <f>1900 * AH80/(AO$7 * 1) + 1</f>
        <v>9.8511832365819103</v>
      </c>
      <c r="F80">
        <f>1900 * AI80/(AP$7 * 1) + 1</f>
        <v>12.253076454008689</v>
      </c>
      <c r="G80">
        <f>1900 * AJ80/(AQ$7 * 1) + 1</f>
        <v>11.437339070037112</v>
      </c>
      <c r="H80">
        <f>1900 * AK80/(AR$7 * 1) + 1</f>
        <v>11.437339070037112</v>
      </c>
      <c r="I80" t="str">
        <v>Wendell Carter Jr.</v>
      </c>
      <c r="J80">
        <v>1.0422222222222224</v>
      </c>
      <c r="K80">
        <v>-0.49319444444444449</v>
      </c>
      <c r="L80">
        <v>-1.4144444444444444</v>
      </c>
      <c r="M80">
        <v>-0.11166666666666665</v>
      </c>
      <c r="N80">
        <v>1.9355555555555557</v>
      </c>
      <c r="O80">
        <v>-0.61416666666666664</v>
      </c>
      <c r="P80">
        <v>-4.6527777777777779E-2</v>
      </c>
      <c r="Q80">
        <v>1.5168055555555555</v>
      </c>
      <c r="R80">
        <v>-0.25124999999999997</v>
      </c>
      <c r="S80">
        <v>2.0565277777777782</v>
      </c>
      <c r="T80">
        <v>1.8145833333333337</v>
      </c>
      <c r="U80">
        <v>2.1775000000000002</v>
      </c>
      <c r="V80">
        <v>1.5633333333333337</v>
      </c>
      <c r="W80">
        <v>1.5633333333333337</v>
      </c>
      <c r="X80" t="str">
        <v>_______</v>
      </c>
      <c r="Y80">
        <v>11.458676724857151</v>
      </c>
      <c r="AG80">
        <f>S80 - sorted!Z$103</f>
        <v>1.4888888888888894</v>
      </c>
      <c r="AH80">
        <f>T80 - sorted!AA$103</f>
        <v>1.2645833333333336</v>
      </c>
      <c r="AI80">
        <f>U80 - sorted!AB$103</f>
        <v>1.4483333333333339</v>
      </c>
      <c r="AJ80">
        <f>V80 - sorted!AC$103</f>
        <v>1.5633333333333337</v>
      </c>
      <c r="AK80">
        <f>W80 - sorted!AD$103</f>
        <v>1.5633333333333337</v>
      </c>
    </row>
    <row r="81" spans="4:37" x14ac:dyDescent="0.35">
      <c r="D81">
        <f>1900 * AG81/(AN$7 * 1) + 1</f>
        <v>2.2270025130892535</v>
      </c>
      <c r="E81">
        <f>1900 * AH81/(AO$7 * 1) + 1</f>
        <v>9.8366013861097787</v>
      </c>
      <c r="F81">
        <f>1900 * AI81/(AP$7 * 1) + 1</f>
        <v>10.172530673098759</v>
      </c>
      <c r="G81">
        <f>1900 * AJ81/(AQ$7 * 1) + 1</f>
        <v>11.431775456460331</v>
      </c>
      <c r="H81">
        <f>1900 * AK81/(AR$7 * 1) + 1</f>
        <v>11.431775456460331</v>
      </c>
      <c r="I81" t="str">
        <v>Lauri Markkanen</v>
      </c>
      <c r="J81">
        <v>-0.54166666666666663</v>
      </c>
      <c r="K81">
        <v>0.76388888888888895</v>
      </c>
      <c r="L81">
        <v>0.70833333333333337</v>
      </c>
      <c r="M81">
        <v>0.50694444444444442</v>
      </c>
      <c r="N81">
        <v>0.69444444444444442</v>
      </c>
      <c r="O81">
        <v>-0.34722222222222221</v>
      </c>
      <c r="P81">
        <v>1.3888888888888888E-2</v>
      </c>
      <c r="Q81">
        <v>1.3888888888888888E-2</v>
      </c>
      <c r="R81">
        <v>-0.25</v>
      </c>
      <c r="S81">
        <v>0.79861111111111105</v>
      </c>
      <c r="T81">
        <v>1.8125</v>
      </c>
      <c r="U81">
        <v>1.9097222222222223</v>
      </c>
      <c r="V81">
        <v>1.5625</v>
      </c>
      <c r="W81">
        <v>1.5625</v>
      </c>
      <c r="X81" t="str">
        <v>_______</v>
      </c>
      <c r="Y81">
        <v>11.453101737263941</v>
      </c>
      <c r="AG81">
        <f>S81 - sorted!Z$103</f>
        <v>0.23097222222222225</v>
      </c>
      <c r="AH81">
        <f>T81 - sorted!AA$103</f>
        <v>1.2625</v>
      </c>
      <c r="AI81">
        <f>U81 - sorted!AB$103</f>
        <v>1.180555555555556</v>
      </c>
      <c r="AJ81">
        <f>V81 - sorted!AC$103</f>
        <v>1.5625</v>
      </c>
      <c r="AK81">
        <f>W81 - sorted!AD$103</f>
        <v>1.5625</v>
      </c>
    </row>
    <row r="82" spans="4:37" x14ac:dyDescent="0.35">
      <c r="D82">
        <f>1900 * AG82/(AN$7 * 1) + 1</f>
        <v>5.6814978626285706</v>
      </c>
      <c r="E82">
        <f>1900 * AH82/(AO$7 * 1) + 1</f>
        <v>7.1049347309977353</v>
      </c>
      <c r="F82">
        <f>1900 * AI82/(AP$7 * 1) + 1</f>
        <v>10.804895728914744</v>
      </c>
      <c r="G82">
        <f>1900 * AJ82/(AQ$7 * 1) + 1</f>
        <v>10.554579049188201</v>
      </c>
      <c r="H82">
        <f>1900 * AK82/(AR$7 * 1) + 1</f>
        <v>10.554579049188201</v>
      </c>
      <c r="I82" t="str">
        <v>Kelly Oubre Jr.</v>
      </c>
      <c r="J82">
        <v>-0.37333333333333329</v>
      </c>
      <c r="K82">
        <v>-1.7777777777777778E-2</v>
      </c>
      <c r="L82">
        <v>0.40888888888888891</v>
      </c>
      <c r="M82">
        <v>0.57777777777777783</v>
      </c>
      <c r="N82">
        <v>0.19555555555555557</v>
      </c>
      <c r="O82">
        <v>-0.56000000000000005</v>
      </c>
      <c r="P82">
        <v>0.69333333333333336</v>
      </c>
      <c r="Q82">
        <v>0.49777777777777782</v>
      </c>
      <c r="R82">
        <v>8.8888888888888889E-3</v>
      </c>
      <c r="S82">
        <v>1.4488888888888891</v>
      </c>
      <c r="T82">
        <v>1.4222222222222223</v>
      </c>
      <c r="U82">
        <v>1.9911111111111115</v>
      </c>
      <c r="V82">
        <v>1.4311111111111112</v>
      </c>
      <c r="W82">
        <v>1.4311111111111112</v>
      </c>
      <c r="X82" t="str">
        <v>_______</v>
      </c>
      <c r="Y82">
        <v>10.574112026734902</v>
      </c>
      <c r="AG82">
        <f>S82 - sorted!Z$103</f>
        <v>0.88125000000000031</v>
      </c>
      <c r="AH82">
        <f>T82 - sorted!AA$103</f>
        <v>0.87222222222222223</v>
      </c>
      <c r="AI82">
        <f>U82 - sorted!AB$103</f>
        <v>1.2619444444444452</v>
      </c>
      <c r="AJ82">
        <f>V82 - sorted!AC$103</f>
        <v>1.4311111111111112</v>
      </c>
      <c r="AK82">
        <f>W82 - sorted!AD$103</f>
        <v>1.4311111111111112</v>
      </c>
    </row>
    <row r="83" spans="4:37" x14ac:dyDescent="0.35">
      <c r="D83">
        <f>1900 * AG83/(AN$7 * 1) + 1</f>
        <v>3.2909457625629175</v>
      </c>
      <c r="E83">
        <f>1900 * AH83/(AO$7 * 1) + 1</f>
        <v>13.544279899489617</v>
      </c>
      <c r="F83">
        <f>1900 * AI83/(AP$7 * 1) + 1</f>
        <v>-3.5948983065946436</v>
      </c>
      <c r="G83">
        <f>1900 * AJ83/(AQ$7 * 1) + 1</f>
        <v>10.428470474781212</v>
      </c>
      <c r="H83">
        <f>1900 * AK83/(AR$7 * 1) + 1</f>
        <v>10.428470474781212</v>
      </c>
      <c r="I83" t="str">
        <v>Eric Bledsoe</v>
      </c>
      <c r="J83">
        <v>0.42194444444444446</v>
      </c>
      <c r="K83">
        <v>0.41333333333333333</v>
      </c>
      <c r="L83">
        <v>-0.27555555555555555</v>
      </c>
      <c r="M83">
        <v>0.31861111111111112</v>
      </c>
      <c r="N83">
        <v>1.7222222222222222E-2</v>
      </c>
      <c r="O83">
        <v>1.2744444444444445</v>
      </c>
      <c r="P83">
        <v>0.42194444444444446</v>
      </c>
      <c r="Q83">
        <v>-0.24972222222222223</v>
      </c>
      <c r="R83">
        <v>-0.93000000000000016</v>
      </c>
      <c r="S83">
        <v>0.99888888888888894</v>
      </c>
      <c r="T83">
        <v>2.3422222222222224</v>
      </c>
      <c r="U83">
        <v>0.13777777777777778</v>
      </c>
      <c r="V83">
        <v>1.4122222222222223</v>
      </c>
      <c r="W83">
        <v>1.4122222222222223</v>
      </c>
      <c r="X83" t="str">
        <v>_______</v>
      </c>
      <c r="Y83">
        <v>10.447745641288867</v>
      </c>
      <c r="AG83">
        <f>S83 - sorted!Z$103</f>
        <v>0.43125000000000013</v>
      </c>
      <c r="AH83">
        <f>T83 - sorted!AA$103</f>
        <v>1.7922222222222224</v>
      </c>
      <c r="AI83">
        <f>U83 - sorted!AB$103</f>
        <v>-0.59138888888888852</v>
      </c>
      <c r="AJ83">
        <f>V83 - sorted!AC$103</f>
        <v>1.4122222222222223</v>
      </c>
      <c r="AK83">
        <f>W83 - sorted!AD$103</f>
        <v>1.4122222222222223</v>
      </c>
    </row>
    <row r="84" spans="4:37" x14ac:dyDescent="0.35">
      <c r="D84">
        <f>1900 * AG84/(AN$7 * 1) + 1</f>
        <v>-0.46163077476236314</v>
      </c>
      <c r="E84">
        <f>1900 * AH84/(AO$7 * 1) + 1</f>
        <v>11.113971487468223</v>
      </c>
      <c r="F84">
        <f>1900 * AI84/(AP$7 * 1) + 1</f>
        <v>5.3574916303497409</v>
      </c>
      <c r="G84">
        <f>1900 * AJ84/(AQ$7 * 1) + 1</f>
        <v>10.163271560954755</v>
      </c>
      <c r="H84">
        <f>1900 * AK84/(AR$7 * 1) + 1</f>
        <v>10.163271560954755</v>
      </c>
      <c r="I84" t="str">
        <v>Kevin Love</v>
      </c>
      <c r="J84">
        <v>-8.2500000000000004E-2</v>
      </c>
      <c r="K84">
        <v>1.0799999999999998</v>
      </c>
      <c r="L84">
        <v>0.72</v>
      </c>
      <c r="M84">
        <v>0.35249999999999998</v>
      </c>
      <c r="N84">
        <v>0.95250000000000001</v>
      </c>
      <c r="O84">
        <v>8.2500000000000004E-2</v>
      </c>
      <c r="P84">
        <v>-0.71249999999999991</v>
      </c>
      <c r="Q84">
        <v>-0.39750000000000002</v>
      </c>
      <c r="R84">
        <v>-0.62250000000000005</v>
      </c>
      <c r="S84">
        <v>0.29249999999999998</v>
      </c>
      <c r="T84">
        <v>1.9950000000000001</v>
      </c>
      <c r="U84">
        <v>1.29</v>
      </c>
      <c r="V84">
        <v>1.3725000000000001</v>
      </c>
      <c r="W84">
        <v>1.3725000000000001</v>
      </c>
      <c r="X84" t="str">
        <v>_______</v>
      </c>
      <c r="Y84">
        <v>10.182004566012646</v>
      </c>
      <c r="AG84">
        <f>S84 - sorted!Z$103</f>
        <v>-0.27513888888888882</v>
      </c>
      <c r="AH84">
        <f>T84 - sorted!AA$103</f>
        <v>1.4450000000000001</v>
      </c>
      <c r="AI84">
        <f>U84 - sorted!AB$103</f>
        <v>0.56083333333333374</v>
      </c>
      <c r="AJ84">
        <f>V84 - sorted!AC$103</f>
        <v>1.3725000000000001</v>
      </c>
      <c r="AK84">
        <f>W84 - sorted!AD$103</f>
        <v>1.3725000000000001</v>
      </c>
    </row>
    <row r="85" spans="4:37" x14ac:dyDescent="0.35">
      <c r="D85">
        <f>1900 * AG85/(AN$7 * 1) + 1</f>
        <v>7.8492268965769911</v>
      </c>
      <c r="E85">
        <f>1900 * AH85/(AO$7 * 1) + 1</f>
        <v>5.5884222818963885</v>
      </c>
      <c r="F85">
        <f>1900 * AI85/(AP$7 * 1) + 1</f>
        <v>9.2336951806757117</v>
      </c>
      <c r="G85">
        <f>1900 * AJ85/(AQ$7 * 1) + 1</f>
        <v>10.022326683676358</v>
      </c>
      <c r="H85">
        <f>1900 * AK85/(AR$7 * 1) + 1</f>
        <v>10.022326683676358</v>
      </c>
      <c r="I85" t="str">
        <v>OG Anunoby</v>
      </c>
      <c r="J85">
        <v>0.24305555555555555</v>
      </c>
      <c r="K85">
        <v>-0.50555555555555554</v>
      </c>
      <c r="L85">
        <v>-8.7499999999999994E-2</v>
      </c>
      <c r="M85">
        <v>-0.28194444444444439</v>
      </c>
      <c r="N85">
        <v>0.23333333333333334</v>
      </c>
      <c r="O85">
        <v>-0.4375</v>
      </c>
      <c r="P85">
        <v>1.5458333333333334</v>
      </c>
      <c r="Q85">
        <v>0.49583333333333335</v>
      </c>
      <c r="R85">
        <v>0.14583333333333334</v>
      </c>
      <c r="S85">
        <v>1.8569444444444445</v>
      </c>
      <c r="T85">
        <v>1.2055555555555557</v>
      </c>
      <c r="U85">
        <v>1.7888888888888894</v>
      </c>
      <c r="V85">
        <v>1.351388888888889</v>
      </c>
      <c r="W85">
        <v>1.351388888888889</v>
      </c>
      <c r="X85" t="str">
        <v>_______</v>
      </c>
      <c r="Y85">
        <v>10.040771546984725</v>
      </c>
      <c r="AG85">
        <f>S85 - sorted!Z$103</f>
        <v>1.2893055555555557</v>
      </c>
      <c r="AH85">
        <f>T85 - sorted!AA$103</f>
        <v>0.65555555555555567</v>
      </c>
      <c r="AI85">
        <f>U85 - sorted!AB$103</f>
        <v>1.0597222222222231</v>
      </c>
      <c r="AJ85">
        <f>V85 - sorted!AC$103</f>
        <v>1.351388888888889</v>
      </c>
      <c r="AK85">
        <f>W85 - sorted!AD$103</f>
        <v>1.351388888888889</v>
      </c>
    </row>
    <row r="86" spans="4:37" x14ac:dyDescent="0.35">
      <c r="D86">
        <f>1900 * AG86/(AN$7 * 1) + 1</f>
        <v>10.590245739707829</v>
      </c>
      <c r="E86">
        <f>1900 * AH86/(AO$7 * 1) + 1</f>
        <v>18.448642274948785</v>
      </c>
      <c r="F86">
        <f>1900 * AI86/(AP$7 * 1) + 1</f>
        <v>-12.907714742929024</v>
      </c>
      <c r="G86">
        <f>1900 * AJ86/(AQ$7 * 1) + 1</f>
        <v>10.008417649734414</v>
      </c>
      <c r="H86">
        <f>1900 * AK86/(AR$7 * 1) + 1</f>
        <v>10.008417649734414</v>
      </c>
      <c r="I86" t="str">
        <v>Lonzo Ball</v>
      </c>
      <c r="J86">
        <v>-1.3306944444444444</v>
      </c>
      <c r="K86">
        <v>-1.0236111111111112</v>
      </c>
      <c r="L86">
        <v>0.91194444444444445</v>
      </c>
      <c r="M86">
        <v>-0.15819444444444444</v>
      </c>
      <c r="N86">
        <v>0.57694444444444448</v>
      </c>
      <c r="O86">
        <v>2.4101388888888891</v>
      </c>
      <c r="P86">
        <v>1.4516666666666669</v>
      </c>
      <c r="Q86">
        <v>0.20472222222222222</v>
      </c>
      <c r="R86">
        <v>-1.6936111111111112</v>
      </c>
      <c r="S86">
        <v>2.3729166666666677</v>
      </c>
      <c r="T86">
        <v>3.0429166666666672</v>
      </c>
      <c r="U86">
        <v>-1.0608333333333331</v>
      </c>
      <c r="V86">
        <v>1.349305555555556</v>
      </c>
      <c r="W86">
        <v>1.349305555555556</v>
      </c>
      <c r="X86" t="str">
        <v>_______</v>
      </c>
      <c r="Y86">
        <v>10.026834078001709</v>
      </c>
      <c r="AG86">
        <f>S86 - sorted!Z$103</f>
        <v>1.8052777777777789</v>
      </c>
      <c r="AH86">
        <f>T86 - sorted!AA$103</f>
        <v>2.4929166666666669</v>
      </c>
      <c r="AI86">
        <f>U86 - sorted!AB$103</f>
        <v>-1.7899999999999994</v>
      </c>
      <c r="AJ86">
        <f>V86 - sorted!AC$103</f>
        <v>1.349305555555556</v>
      </c>
      <c r="AK86">
        <f>W86 - sorted!AD$103</f>
        <v>1.349305555555556</v>
      </c>
    </row>
    <row r="87" spans="4:37" x14ac:dyDescent="0.35">
      <c r="D87">
        <f>1900 * AG87/(AN$7 * 1) + 1</f>
        <v>1.5932110766829566</v>
      </c>
      <c r="E87">
        <f>1900 * AH87/(AO$7 * 1) + 1</f>
        <v>9.1998605821601753</v>
      </c>
      <c r="F87">
        <f>1900 * AI87/(AP$7 * 1) + 1</f>
        <v>-2.7855573648506362</v>
      </c>
      <c r="G87">
        <f>1900 * AJ87/(AQ$7 * 1) + 1</f>
        <v>9.9462906314603803</v>
      </c>
      <c r="H87">
        <f>1900 * AK87/(AR$7 * 1) + 1</f>
        <v>9.9462906314603803</v>
      </c>
      <c r="I87" t="str">
        <v>Marcus Smart</v>
      </c>
      <c r="J87">
        <v>-2.0286111111111111</v>
      </c>
      <c r="K87">
        <v>0.66069444444444447</v>
      </c>
      <c r="L87">
        <v>0.84680555555555559</v>
      </c>
      <c r="M87">
        <v>-9.3055555555555565E-3</v>
      </c>
      <c r="N87">
        <v>-0.37222222222222223</v>
      </c>
      <c r="O87">
        <v>1.0980555555555556</v>
      </c>
      <c r="P87">
        <v>1.5912499999999998</v>
      </c>
      <c r="Q87">
        <v>-6.5138888888888899E-2</v>
      </c>
      <c r="R87">
        <v>-0.38152777777777774</v>
      </c>
      <c r="S87">
        <v>0.67930555555555516</v>
      </c>
      <c r="T87">
        <v>1.7215277777777778</v>
      </c>
      <c r="U87">
        <v>0.24194444444444441</v>
      </c>
      <c r="V87">
        <v>1.34</v>
      </c>
      <c r="W87">
        <v>1.34</v>
      </c>
      <c r="X87" t="str">
        <v>_______</v>
      </c>
      <c r="Y87">
        <v>9.9645800498775561</v>
      </c>
      <c r="AG87">
        <f>S87 - sorted!Z$103</f>
        <v>0.11166666666666636</v>
      </c>
      <c r="AH87">
        <f>T87 - sorted!AA$103</f>
        <v>1.1715277777777777</v>
      </c>
      <c r="AI87">
        <f>U87 - sorted!AB$103</f>
        <v>-0.48722222222222189</v>
      </c>
      <c r="AJ87">
        <f>V87 - sorted!AC$103</f>
        <v>1.34</v>
      </c>
      <c r="AK87">
        <f>W87 - sorted!AD$103</f>
        <v>1.34</v>
      </c>
    </row>
    <row r="88" spans="4:37" x14ac:dyDescent="0.35">
      <c r="D88">
        <f>1900 * AG88/(AN$7 * 1) + 1</f>
        <v>4.60722506704351</v>
      </c>
      <c r="E88">
        <f>1900 * AH88/(AO$7 * 1) + 1</f>
        <v>5.5456488538448108</v>
      </c>
      <c r="F88">
        <f>1900 * AI88/(AP$7 * 1) + 1</f>
        <v>-1.06975456835334</v>
      </c>
      <c r="G88">
        <f>1900 * AJ88/(AQ$7 * 1) + 1</f>
        <v>9.8906544956925924</v>
      </c>
      <c r="H88">
        <f>1900 * AK88/(AR$7 * 1) + 1</f>
        <v>9.8906544956925924</v>
      </c>
      <c r="I88" t="str">
        <v>Delon Wright</v>
      </c>
      <c r="J88">
        <v>0.19833333333333333</v>
      </c>
      <c r="K88">
        <v>8.5000000000000006E-2</v>
      </c>
      <c r="L88">
        <v>-0.68944444444444442</v>
      </c>
      <c r="M88">
        <v>-0.5855555555555555</v>
      </c>
      <c r="N88">
        <v>0.14166666666666666</v>
      </c>
      <c r="O88">
        <v>0.86888888888888893</v>
      </c>
      <c r="P88">
        <v>1.4355555555555555</v>
      </c>
      <c r="Q88">
        <v>-0.255</v>
      </c>
      <c r="R88">
        <v>0.13222222222222224</v>
      </c>
      <c r="S88">
        <v>1.2466666666666666</v>
      </c>
      <c r="T88">
        <v>1.1994444444444445</v>
      </c>
      <c r="U88">
        <v>0.46277777777777773</v>
      </c>
      <c r="V88">
        <v>1.3316666666666668</v>
      </c>
      <c r="W88">
        <v>1.3316666666666668</v>
      </c>
      <c r="X88" t="str">
        <v>_______</v>
      </c>
      <c r="Y88">
        <v>9.908830173945482</v>
      </c>
      <c r="AG88">
        <f>S88 - sorted!Z$103</f>
        <v>0.67902777777777779</v>
      </c>
      <c r="AH88">
        <f>T88 - sorted!AA$103</f>
        <v>0.64944444444444449</v>
      </c>
      <c r="AI88">
        <f>U88 - sorted!AB$103</f>
        <v>-0.26638888888888856</v>
      </c>
      <c r="AJ88">
        <f>V88 - sorted!AC$103</f>
        <v>1.3316666666666668</v>
      </c>
      <c r="AK88">
        <f>W88 - sorted!AD$103</f>
        <v>1.3316666666666668</v>
      </c>
    </row>
    <row r="89" spans="4:37" x14ac:dyDescent="0.35">
      <c r="D89">
        <f>1900 * AG89/(AN$7 * 1) + 1</f>
        <v>-7.3514380310626901</v>
      </c>
      <c r="E89">
        <f>1900 * AH89/(AO$7 * 1) + 1</f>
        <v>12.766581207642773</v>
      </c>
      <c r="F89">
        <f>1900 * AI89/(AP$7 * 1) + 1</f>
        <v>6.5920063468232666</v>
      </c>
      <c r="G89">
        <f>1900 * AJ89/(AQ$7 * 1) + 1</f>
        <v>9.3083296079897426</v>
      </c>
      <c r="H89">
        <f>1900 * AK89/(AR$7 * 1) + 1</f>
        <v>9.3083296079897426</v>
      </c>
      <c r="I89" t="str">
        <v>Bojan Bogdanovic</v>
      </c>
      <c r="J89">
        <v>-0.22222222222222221</v>
      </c>
      <c r="K89">
        <v>2.2488888888888887</v>
      </c>
      <c r="L89">
        <v>1.5022222222222221</v>
      </c>
      <c r="M89">
        <v>0.96000000000000008</v>
      </c>
      <c r="N89">
        <v>-0.24888888888888891</v>
      </c>
      <c r="O89">
        <v>-0.20444444444444446</v>
      </c>
      <c r="P89">
        <v>-0.87111111111111106</v>
      </c>
      <c r="Q89">
        <v>-0.93333333333333335</v>
      </c>
      <c r="R89">
        <v>-0.9866666666666668</v>
      </c>
      <c r="S89">
        <v>-1.0044444444444443</v>
      </c>
      <c r="T89">
        <v>2.2311111111111117</v>
      </c>
      <c r="U89">
        <v>1.4488888888888889</v>
      </c>
      <c r="V89">
        <v>1.2444444444444449</v>
      </c>
      <c r="W89">
        <v>1.2444444444444449</v>
      </c>
      <c r="X89" t="str">
        <v>_______</v>
      </c>
      <c r="Y89">
        <v>9.3253148058564399</v>
      </c>
      <c r="AG89">
        <f>S89 - sorted!Z$103</f>
        <v>-1.5720833333333331</v>
      </c>
      <c r="AH89">
        <f>T89 - sorted!AA$103</f>
        <v>1.6811111111111117</v>
      </c>
      <c r="AI89">
        <f>U89 - sorted!AB$103</f>
        <v>0.7197222222222226</v>
      </c>
      <c r="AJ89">
        <f>V89 - sorted!AC$103</f>
        <v>1.2444444444444449</v>
      </c>
      <c r="AK89">
        <f>W89 - sorted!AD$103</f>
        <v>1.2444444444444449</v>
      </c>
    </row>
    <row r="90" spans="4:37" x14ac:dyDescent="0.35">
      <c r="D90">
        <f>1900 * AG90/(AN$7 * 1) + 1</f>
        <v>7.4803145354557463</v>
      </c>
      <c r="E90">
        <f>1900 * AH90/(AO$7 * 1) + 1</f>
        <v>4.037885515026737</v>
      </c>
      <c r="F90">
        <f>1900 * AI90/(AP$7 * 1) + 1</f>
        <v>10.485475837239772</v>
      </c>
      <c r="G90">
        <f>1900 * AJ90/(AQ$7 * 1) + 1</f>
        <v>9.1970573364541597</v>
      </c>
      <c r="H90">
        <f>1900 * AK90/(AR$7 * 1) + 1</f>
        <v>9.1970573364541597</v>
      </c>
      <c r="I90" t="str">
        <v>Nerlens Noel</v>
      </c>
      <c r="J90">
        <v>1.1194444444444445</v>
      </c>
      <c r="K90">
        <v>-0.55972222222222223</v>
      </c>
      <c r="L90">
        <v>-1.5798611111111112</v>
      </c>
      <c r="M90">
        <v>-0.80347222222222225</v>
      </c>
      <c r="N90">
        <v>0.40625</v>
      </c>
      <c r="O90">
        <v>-0.72222222222222221</v>
      </c>
      <c r="P90">
        <v>0.64097222222222217</v>
      </c>
      <c r="Q90">
        <v>2.4826388888888888</v>
      </c>
      <c r="R90">
        <v>0.24375000000000002</v>
      </c>
      <c r="S90">
        <v>1.7874999999999996</v>
      </c>
      <c r="T90">
        <v>0.9840277777777775</v>
      </c>
      <c r="U90">
        <v>1.9499999999999997</v>
      </c>
      <c r="V90">
        <v>1.2277777777777774</v>
      </c>
      <c r="W90">
        <v>1.2277777777777774</v>
      </c>
      <c r="X90" t="str">
        <v>_______</v>
      </c>
      <c r="Y90">
        <v>9.2138150539922847</v>
      </c>
      <c r="AG90">
        <f>S90 - sorted!Z$103</f>
        <v>1.2198611111111108</v>
      </c>
      <c r="AH90">
        <f>T90 - sorted!AA$103</f>
        <v>0.43402777777777746</v>
      </c>
      <c r="AI90">
        <f>U90 - sorted!AB$103</f>
        <v>1.2208333333333334</v>
      </c>
      <c r="AJ90">
        <f>V90 - sorted!AC$103</f>
        <v>1.2277777777777774</v>
      </c>
      <c r="AK90">
        <f>W90 - sorted!AD$103</f>
        <v>1.2277777777777774</v>
      </c>
    </row>
    <row r="91" spans="4:37" x14ac:dyDescent="0.35">
      <c r="D91">
        <f>1900 * AG91/(AN$7 * 1) + 1</f>
        <v>5.1635449076143445</v>
      </c>
      <c r="E91">
        <f>1900 * AH91/(AO$7 * 1) + 1</f>
        <v>1.6416014207736476</v>
      </c>
      <c r="F91">
        <f>1900 * AI91/(AP$7 * 1) + 1</f>
        <v>8.8560027411951712</v>
      </c>
      <c r="G91">
        <f>1900 * AJ91/(AQ$7 * 1) + 1</f>
        <v>8.6592413573655413</v>
      </c>
      <c r="H91">
        <f>1900 * AK91/(AR$7 * 1) + 1</f>
        <v>8.6592413573655413</v>
      </c>
      <c r="I91" t="str">
        <v>Jerami Grant</v>
      </c>
      <c r="J91">
        <v>0.32083333333333336</v>
      </c>
      <c r="K91">
        <v>-0.20416666666666666</v>
      </c>
      <c r="L91">
        <v>0.19444444444444445</v>
      </c>
      <c r="M91">
        <v>0.14583333333333334</v>
      </c>
      <c r="N91">
        <v>-0.14583333333333334</v>
      </c>
      <c r="O91">
        <v>-0.59305555555555545</v>
      </c>
      <c r="P91">
        <v>-0.21388888888888891</v>
      </c>
      <c r="Q91">
        <v>1.1375</v>
      </c>
      <c r="R91">
        <v>0.50555555555555554</v>
      </c>
      <c r="S91">
        <v>1.3513888888888888</v>
      </c>
      <c r="T91">
        <v>0.64166666666666672</v>
      </c>
      <c r="U91">
        <v>1.7402777777777778</v>
      </c>
      <c r="V91">
        <v>1.1472222222222221</v>
      </c>
      <c r="W91">
        <v>1.1472222222222221</v>
      </c>
      <c r="X91" t="str">
        <v>_______</v>
      </c>
      <c r="Y91">
        <v>8.6748995866489018</v>
      </c>
      <c r="AG91">
        <f>S91 - sorted!Z$103</f>
        <v>0.78374999999999995</v>
      </c>
      <c r="AH91">
        <f>T91 - sorted!AA$103</f>
        <v>9.1666666666666674E-2</v>
      </c>
      <c r="AI91">
        <f>U91 - sorted!AB$103</f>
        <v>1.0111111111111115</v>
      </c>
      <c r="AJ91">
        <f>V91 - sorted!AC$103</f>
        <v>1.1472222222222221</v>
      </c>
      <c r="AK91">
        <f>W91 - sorted!AD$103</f>
        <v>1.1472222222222221</v>
      </c>
    </row>
    <row r="92" spans="4:37" x14ac:dyDescent="0.35">
      <c r="D92">
        <f>1900 * AG92/(AN$7 * 1) + 1</f>
        <v>-2.0154896398050366</v>
      </c>
      <c r="E92">
        <f>1900 * AH92/(AO$7 * 1) + 1</f>
        <v>6.6694234635635024</v>
      </c>
      <c r="F92">
        <f>1900 * AI92/(AP$7 * 1) + 1</f>
        <v>-0.15897622857741656</v>
      </c>
      <c r="G92">
        <f>1900 * AJ92/(AQ$7 * 1) + 1</f>
        <v>7.898880835205766</v>
      </c>
      <c r="H92">
        <f>1900 * AK92/(AR$7 * 1) + 1</f>
        <v>7.898880835205766</v>
      </c>
      <c r="I92" t="str">
        <v>Kemba Walker</v>
      </c>
      <c r="J92">
        <v>-0.77333333333333321</v>
      </c>
      <c r="K92">
        <v>1.0333333333333334</v>
      </c>
      <c r="L92">
        <v>0.98</v>
      </c>
      <c r="M92">
        <v>0.48666666666666664</v>
      </c>
      <c r="N92">
        <v>-0.38</v>
      </c>
      <c r="O92">
        <v>0.45333333333333337</v>
      </c>
      <c r="P92">
        <v>-0.18000000000000002</v>
      </c>
      <c r="Q92">
        <v>-0.26</v>
      </c>
      <c r="R92">
        <v>-0.32666666666666666</v>
      </c>
      <c r="S92">
        <v>0</v>
      </c>
      <c r="T92">
        <v>1.36</v>
      </c>
      <c r="U92">
        <v>0.57999999999999996</v>
      </c>
      <c r="V92">
        <v>1.0333333333333334</v>
      </c>
      <c r="W92">
        <v>1.0333333333333334</v>
      </c>
      <c r="X92" t="str">
        <v>_______</v>
      </c>
      <c r="Y92">
        <v>7.9129846155772201</v>
      </c>
      <c r="AG92">
        <f>S92 - sorted!Z$103</f>
        <v>-0.5676388888888888</v>
      </c>
      <c r="AH92">
        <f>T92 - sorted!AA$103</f>
        <v>0.81</v>
      </c>
      <c r="AI92">
        <f>U92 - sorted!AB$103</f>
        <v>-0.14916666666666634</v>
      </c>
      <c r="AJ92">
        <f>V92 - sorted!AC$103</f>
        <v>1.0333333333333334</v>
      </c>
      <c r="AK92">
        <f>W92 - sorted!AD$103</f>
        <v>1.0333333333333334</v>
      </c>
    </row>
    <row r="93" spans="4:37" x14ac:dyDescent="0.35">
      <c r="D93">
        <f>1900 * AG93/(AN$7 * 1) + 1</f>
        <v>5.1524775367807072</v>
      </c>
      <c r="E93">
        <f>1900 * AH93/(AO$7 * 1) + 1</f>
        <v>11.87028346528928</v>
      </c>
      <c r="F93">
        <f>1900 * AI93/(AP$7 * 1) + 1</f>
        <v>-11.100186639700739</v>
      </c>
      <c r="G93">
        <f>1900 * AJ93/(AQ$7 * 1) + 1</f>
        <v>7.8339720101433468</v>
      </c>
      <c r="H93">
        <f>1900 * AK93/(AR$7 * 1) + 1</f>
        <v>7.8339720101433468</v>
      </c>
      <c r="I93" t="str">
        <v>Draymond Green</v>
      </c>
      <c r="J93">
        <v>-0.58625000000000005</v>
      </c>
      <c r="K93">
        <v>-0.32569444444444445</v>
      </c>
      <c r="L93">
        <v>-0.71652777777777787</v>
      </c>
      <c r="M93">
        <v>-0.61416666666666664</v>
      </c>
      <c r="N93">
        <v>0.6793055555555555</v>
      </c>
      <c r="O93">
        <v>1.8518055555555557</v>
      </c>
      <c r="P93">
        <v>1.0887500000000001</v>
      </c>
      <c r="Q93">
        <v>0.72583333333333344</v>
      </c>
      <c r="R93">
        <v>-1.0794444444444444</v>
      </c>
      <c r="S93">
        <v>1.3493055555555555</v>
      </c>
      <c r="T93">
        <v>2.1030555555555557</v>
      </c>
      <c r="U93">
        <v>-0.82819444444444423</v>
      </c>
      <c r="V93">
        <v>1.0236111111111112</v>
      </c>
      <c r="W93">
        <v>1.0236111111111112</v>
      </c>
      <c r="X93" t="str">
        <v>_______</v>
      </c>
      <c r="Y93">
        <v>7.8479430936564665</v>
      </c>
      <c r="AG93">
        <f>S93 - sorted!Z$103</f>
        <v>0.78166666666666673</v>
      </c>
      <c r="AH93">
        <f>T93 - sorted!AA$103</f>
        <v>1.5530555555555556</v>
      </c>
      <c r="AI93">
        <f>U93 - sorted!AB$103</f>
        <v>-1.5573611111111105</v>
      </c>
      <c r="AJ93">
        <f>V93 - sorted!AC$103</f>
        <v>1.0236111111111112</v>
      </c>
      <c r="AK93">
        <f>W93 - sorted!AD$103</f>
        <v>1.0236111111111112</v>
      </c>
    </row>
    <row r="94" spans="4:37" x14ac:dyDescent="0.35">
      <c r="D94">
        <f>1900 * AG94/(AN$7 * 1) + 1</f>
        <v>7.8713616382442666</v>
      </c>
      <c r="E94">
        <f>1900 * AH94/(AO$7 * 1) + 1</f>
        <v>11.609754403520585</v>
      </c>
      <c r="F94">
        <f>1900 * AI94/(AP$7 * 1) + 1</f>
        <v>-17.679588935451701</v>
      </c>
      <c r="G94">
        <f>1900 * AJ94/(AQ$7 * 1) + 1</f>
        <v>7.8339720101433423</v>
      </c>
      <c r="H94">
        <f>1900 * AK94/(AR$7 * 1) + 1</f>
        <v>7.8339720101433423</v>
      </c>
      <c r="I94" t="str">
        <v>Elfrid Payton</v>
      </c>
      <c r="J94">
        <v>-0.51180555555555562</v>
      </c>
      <c r="K94">
        <v>-0.83750000000000002</v>
      </c>
      <c r="L94">
        <v>-1.0329166666666667</v>
      </c>
      <c r="M94">
        <v>-0.27916666666666662</v>
      </c>
      <c r="N94">
        <v>0.11166666666666665</v>
      </c>
      <c r="O94">
        <v>2.6986111111111111</v>
      </c>
      <c r="P94">
        <v>2.0286111111111111</v>
      </c>
      <c r="Q94">
        <v>-0.11166666666666665</v>
      </c>
      <c r="R94">
        <v>-1.0422222222222224</v>
      </c>
      <c r="S94">
        <v>1.8611111111111112</v>
      </c>
      <c r="T94">
        <v>2.065833333333333</v>
      </c>
      <c r="U94">
        <v>-1.6750000000000003</v>
      </c>
      <c r="V94">
        <v>1.0236111111111106</v>
      </c>
      <c r="W94">
        <v>1.0236111111111106</v>
      </c>
      <c r="X94" t="str">
        <v>_______</v>
      </c>
      <c r="Y94">
        <v>7.8479430936564629</v>
      </c>
      <c r="AG94">
        <f>S94 - sorted!Z$103</f>
        <v>1.2934722222222224</v>
      </c>
      <c r="AH94">
        <f>T94 - sorted!AA$103</f>
        <v>1.5158333333333329</v>
      </c>
      <c r="AI94">
        <f>U94 - sorted!AB$103</f>
        <v>-2.4041666666666668</v>
      </c>
      <c r="AJ94">
        <f>V94 - sorted!AC$103</f>
        <v>1.0236111111111106</v>
      </c>
      <c r="AK94">
        <f>W94 - sorted!AD$103</f>
        <v>1.0236111111111106</v>
      </c>
    </row>
    <row r="95" spans="4:37" x14ac:dyDescent="0.35">
      <c r="D95">
        <f>1900 * AG95/(AN$7 * 1) + 1</f>
        <v>-5.0376197021102573</v>
      </c>
      <c r="E95">
        <f>1900 * AH95/(AO$7 * 1) + 1</f>
        <v>1.8787995217869327</v>
      </c>
      <c r="F95">
        <f>1900 * AI95/(AP$7 * 1) + 1</f>
        <v>4.7272848170450716</v>
      </c>
      <c r="G95">
        <f>1900 * AJ95/(AQ$7 * 1) + 1</f>
        <v>7.6466636863917889</v>
      </c>
      <c r="H95">
        <f>1900 * AK95/(AR$7 * 1) + 1</f>
        <v>7.6466636863917889</v>
      </c>
      <c r="I95" t="str">
        <v>JJ Redick</v>
      </c>
      <c r="J95">
        <v>-3.5555555555555556E-2</v>
      </c>
      <c r="K95">
        <v>1.5644444444444445</v>
      </c>
      <c r="L95">
        <v>1.7333333333333334</v>
      </c>
      <c r="M95">
        <v>0.39111111111111113</v>
      </c>
      <c r="N95">
        <v>-0.7911111111111111</v>
      </c>
      <c r="O95">
        <v>-0.21333333333333332</v>
      </c>
      <c r="P95">
        <v>-1.28</v>
      </c>
      <c r="Q95">
        <v>-0.69333333333333336</v>
      </c>
      <c r="R95">
        <v>0.32</v>
      </c>
      <c r="S95">
        <v>-0.568888888888889</v>
      </c>
      <c r="T95">
        <v>0.67555555555555524</v>
      </c>
      <c r="U95">
        <v>1.2088888888888887</v>
      </c>
      <c r="V95">
        <v>0.9955555555555553</v>
      </c>
      <c r="W95">
        <v>0.9955555555555553</v>
      </c>
      <c r="X95" t="str">
        <v>_______</v>
      </c>
      <c r="Y95">
        <v>7.6602518446851473</v>
      </c>
      <c r="AG95">
        <f>S95 - sorted!Z$103</f>
        <v>-1.1365277777777778</v>
      </c>
      <c r="AH95">
        <f>T95 - sorted!AA$103</f>
        <v>0.1255555555555552</v>
      </c>
      <c r="AI95">
        <f>U95 - sorted!AB$103</f>
        <v>0.47972222222222238</v>
      </c>
      <c r="AJ95">
        <f>V95 - sorted!AC$103</f>
        <v>0.9955555555555553</v>
      </c>
      <c r="AK95">
        <f>W95 - sorted!AD$103</f>
        <v>0.9955555555555553</v>
      </c>
    </row>
    <row r="96" spans="4:37" x14ac:dyDescent="0.35">
      <c r="D96">
        <f>1900 * AG96/(AN$7 * 1) + 1</f>
        <v>-0.28529066614641052</v>
      </c>
      <c r="E96">
        <f>1900 * AH96/(AO$7 * 1) + 1</f>
        <v>6.1386441063780293</v>
      </c>
      <c r="F96">
        <f>1900 * AI96/(AP$7 * 1) + 1</f>
        <v>-0.25501802033103926</v>
      </c>
      <c r="G96">
        <f>1900 * AJ96/(AQ$7 * 1) + 1</f>
        <v>7.1505748091290107</v>
      </c>
      <c r="H96">
        <f>1900 * AK96/(AR$7 * 1) + 1</f>
        <v>7.1505748091290107</v>
      </c>
      <c r="I96" t="str">
        <v>Evan Fournier</v>
      </c>
      <c r="J96">
        <v>-0.32569444444444445</v>
      </c>
      <c r="K96">
        <v>0.59555555555555562</v>
      </c>
      <c r="L96">
        <v>1.1818055555555556</v>
      </c>
      <c r="M96">
        <v>0.63277777777777777</v>
      </c>
      <c r="N96">
        <v>-0.83750000000000002</v>
      </c>
      <c r="O96">
        <v>0.3536111111111111</v>
      </c>
      <c r="P96">
        <v>0.42805555555555558</v>
      </c>
      <c r="Q96">
        <v>-0.74444444444444446</v>
      </c>
      <c r="R96">
        <v>-0.36291666666666672</v>
      </c>
      <c r="S96">
        <v>0.32569444444444412</v>
      </c>
      <c r="T96">
        <v>1.2841666666666667</v>
      </c>
      <c r="U96">
        <v>0.5676388888888888</v>
      </c>
      <c r="V96">
        <v>0.9212499999999999</v>
      </c>
      <c r="W96">
        <v>0.9212499999999999</v>
      </c>
      <c r="X96" t="str">
        <v>_______</v>
      </c>
      <c r="Y96">
        <v>7.1631487842908186</v>
      </c>
      <c r="AG96">
        <f>S96 - sorted!Z$103</f>
        <v>-0.24194444444444468</v>
      </c>
      <c r="AH96">
        <f>T96 - sorted!AA$103</f>
        <v>0.73416666666666663</v>
      </c>
      <c r="AI96">
        <f>U96 - sorted!AB$103</f>
        <v>-0.16152777777777749</v>
      </c>
      <c r="AJ96">
        <f>V96 - sorted!AC$103</f>
        <v>0.9212499999999999</v>
      </c>
      <c r="AK96">
        <f>W96 - sorted!AD$103</f>
        <v>0.9212499999999999</v>
      </c>
    </row>
    <row r="97" spans="4:37" x14ac:dyDescent="0.35">
      <c r="D97">
        <f>1900 * AG97/(AN$7 * 1) + 1</f>
        <v>22.775421027542468</v>
      </c>
      <c r="E97">
        <f>1900 * AH97/(AO$7 * 1) + 1</f>
        <v>12.898789985256732</v>
      </c>
      <c r="F97">
        <f>1900 * AI97/(AP$7 * 1) + 1</f>
        <v>1.7445936664044912</v>
      </c>
      <c r="G97">
        <f>1900 * AJ97/(AQ$7 * 1) + 1</f>
        <v>6.6192497125466323</v>
      </c>
      <c r="H97">
        <f>1900 * AK97/(AR$7 * 1) + 1</f>
        <v>6.6192497125466323</v>
      </c>
      <c r="I97" t="str">
        <v>Zion Williamson</v>
      </c>
      <c r="J97">
        <v>4.3916666666666666</v>
      </c>
      <c r="K97">
        <v>-3.8249999999999997</v>
      </c>
      <c r="L97">
        <v>-1.0416666666666667</v>
      </c>
      <c r="M97">
        <v>1.6666666666666667</v>
      </c>
      <c r="N97">
        <v>1.0416666666666667</v>
      </c>
      <c r="O97">
        <v>1.6666666666666666E-2</v>
      </c>
      <c r="P97">
        <v>-4.1666666666666664E-2</v>
      </c>
      <c r="Q97">
        <v>4.1666666666666664E-2</v>
      </c>
      <c r="R97">
        <v>-1.4083333333333332</v>
      </c>
      <c r="S97">
        <v>4.666666666666667</v>
      </c>
      <c r="T97">
        <v>2.25</v>
      </c>
      <c r="U97">
        <v>0.82500000000000018</v>
      </c>
      <c r="V97">
        <v>0.84166666666666679</v>
      </c>
      <c r="W97">
        <v>0.84166666666666679</v>
      </c>
      <c r="X97" t="str">
        <v>_______</v>
      </c>
      <c r="Y97">
        <v>6.6307374691395102</v>
      </c>
      <c r="AG97">
        <f>S97 - sorted!Z$103</f>
        <v>4.0990277777777777</v>
      </c>
      <c r="AH97">
        <f>T97 - sorted!AA$103</f>
        <v>1.7</v>
      </c>
      <c r="AI97">
        <f>U97 - sorted!AB$103</f>
        <v>9.5833333333333881E-2</v>
      </c>
      <c r="AJ97">
        <f>V97 - sorted!AC$103</f>
        <v>0.84166666666666679</v>
      </c>
      <c r="AK97">
        <f>W97 - sorted!AD$103</f>
        <v>0.84166666666666679</v>
      </c>
    </row>
    <row r="98" spans="4:37" x14ac:dyDescent="0.35">
      <c r="D98">
        <f>1900 * AG98/(AN$7 * 1) + 1</f>
        <v>-1.2629084231177008</v>
      </c>
      <c r="E98">
        <f>1900 * AH98/(AO$7 * 1) + 1</f>
        <v>12.432170770148627</v>
      </c>
      <c r="F98">
        <f>1900 * AI98/(AP$7 * 1) + 1</f>
        <v>-5.0538702442451724</v>
      </c>
      <c r="G98">
        <f>1900 * AJ98/(AQ$7 * 1) + 1</f>
        <v>6.3410690337076909</v>
      </c>
      <c r="H98">
        <f>1900 * AK98/(AR$7 * 1) + 1</f>
        <v>6.3410690337076909</v>
      </c>
      <c r="I98" t="str">
        <v>Victor Oladipo</v>
      </c>
      <c r="J98">
        <v>-0.97499999999999987</v>
      </c>
      <c r="K98">
        <v>0.65833333333333344</v>
      </c>
      <c r="L98">
        <v>0.46666666666666667</v>
      </c>
      <c r="M98">
        <v>0.70833333333333337</v>
      </c>
      <c r="N98">
        <v>0</v>
      </c>
      <c r="O98">
        <v>0.85000000000000009</v>
      </c>
      <c r="P98">
        <v>1.0833333333333333</v>
      </c>
      <c r="Q98">
        <v>-0.60833333333333328</v>
      </c>
      <c r="R98">
        <v>-1.3833333333333333</v>
      </c>
      <c r="S98">
        <v>0.14166666666666683</v>
      </c>
      <c r="T98">
        <v>2.1833333333333336</v>
      </c>
      <c r="U98">
        <v>-4.9999999999999711E-2</v>
      </c>
      <c r="V98">
        <v>0.80000000000000027</v>
      </c>
      <c r="W98">
        <v>0.80000000000000027</v>
      </c>
      <c r="X98" t="str">
        <v>_______</v>
      </c>
      <c r="Y98">
        <v>6.3519880894791392</v>
      </c>
      <c r="AG98">
        <f>S98 - sorted!Z$103</f>
        <v>-0.42597222222222197</v>
      </c>
      <c r="AH98">
        <f>T98 - sorted!AA$103</f>
        <v>1.6333333333333335</v>
      </c>
      <c r="AI98">
        <f>U98 - sorted!AB$103</f>
        <v>-0.77916666666666601</v>
      </c>
      <c r="AJ98">
        <f>V98 - sorted!AC$103</f>
        <v>0.80000000000000027</v>
      </c>
      <c r="AK98">
        <f>W98 - sorted!AD$103</f>
        <v>0.80000000000000027</v>
      </c>
    </row>
    <row r="99" spans="4:37" x14ac:dyDescent="0.35">
      <c r="D99">
        <f>1900 * AG99/(AN$7 * 1) + 1</f>
        <v>-1.8177526142440499</v>
      </c>
      <c r="E99">
        <f>1900 * AH99/(AO$7 * 1) + 1</f>
        <v>1.7747823217524203</v>
      </c>
      <c r="F99">
        <f>1900 * AI99/(AP$7 * 1) + 1</f>
        <v>3.2154359378672686</v>
      </c>
      <c r="G99">
        <f>1900 * AJ99/(AQ$7 * 1) + 1</f>
        <v>6.2807965532925865</v>
      </c>
      <c r="H99">
        <f>1900 * AK99/(AR$7 * 1) + 1</f>
        <v>6.2807965532925865</v>
      </c>
      <c r="I99" t="str">
        <v>Rui Hachimura</v>
      </c>
      <c r="J99">
        <v>0.2326388888888889</v>
      </c>
      <c r="K99">
        <v>0.75375000000000003</v>
      </c>
      <c r="L99">
        <v>-0.80958333333333332</v>
      </c>
      <c r="M99">
        <v>0.25124999999999997</v>
      </c>
      <c r="N99">
        <v>0.86541666666666672</v>
      </c>
      <c r="O99">
        <v>-0.2233333333333333</v>
      </c>
      <c r="P99">
        <v>0.26986111111111111</v>
      </c>
      <c r="Q99">
        <v>-0.6793055555555555</v>
      </c>
      <c r="R99">
        <v>0.1302777777777778</v>
      </c>
      <c r="S99">
        <v>3.7222222222222406E-2</v>
      </c>
      <c r="T99">
        <v>0.66069444444444458</v>
      </c>
      <c r="U99">
        <v>1.0143055555555558</v>
      </c>
      <c r="V99">
        <v>0.79097222222222241</v>
      </c>
      <c r="W99">
        <v>0.79097222222222241</v>
      </c>
      <c r="X99" t="str">
        <v>_______</v>
      </c>
      <c r="Y99">
        <v>6.2915923905527249</v>
      </c>
      <c r="AG99">
        <f>S99 - sorted!Z$103</f>
        <v>-0.53041666666666643</v>
      </c>
      <c r="AH99">
        <f>T99 - sorted!AA$103</f>
        <v>0.11069444444444454</v>
      </c>
      <c r="AI99">
        <f>U99 - sorted!AB$103</f>
        <v>0.2851388888888895</v>
      </c>
      <c r="AJ99">
        <f>V99 - sorted!AC$103</f>
        <v>0.79097222222222241</v>
      </c>
      <c r="AK99">
        <f>W99 - sorted!AD$103</f>
        <v>0.79097222222222241</v>
      </c>
    </row>
    <row r="100" spans="4:37" x14ac:dyDescent="0.35">
      <c r="D100">
        <f>1900 * AG100/(AN$7 * 1) + 1</f>
        <v>1.7105252075195145</v>
      </c>
      <c r="E100">
        <f>1900 * AH100/(AO$7 * 1) + 1</f>
        <v>0.11536773802421318</v>
      </c>
      <c r="F100">
        <f>1900 * AI100/(AP$7 * 1) + 1</f>
        <v>2.4568136951392177</v>
      </c>
      <c r="G100">
        <f>1900 * AJ100/(AQ$7 * 1) + 1</f>
        <v>6.0999791120472722</v>
      </c>
      <c r="H100">
        <f>1900 * AK100/(AR$7 * 1) + 1</f>
        <v>6.0999791120472722</v>
      </c>
      <c r="I100" t="str">
        <v>Otto Porter Jr.</v>
      </c>
      <c r="J100">
        <v>-1.3888888888888888E-2</v>
      </c>
      <c r="K100">
        <v>6.25E-2</v>
      </c>
      <c r="L100">
        <v>0.30555555555555558</v>
      </c>
      <c r="M100">
        <v>8.3333333333333329E-2</v>
      </c>
      <c r="N100">
        <v>-0.27083333333333331</v>
      </c>
      <c r="O100">
        <v>-0.15277777777777779</v>
      </c>
      <c r="P100">
        <v>0.49305555555555558</v>
      </c>
      <c r="Q100">
        <v>-8.3333333333333329E-2</v>
      </c>
      <c r="R100">
        <v>0.34027777777777779</v>
      </c>
      <c r="S100">
        <v>0.70138888888888906</v>
      </c>
      <c r="T100">
        <v>0.4236111111111111</v>
      </c>
      <c r="U100">
        <v>0.91666666666666674</v>
      </c>
      <c r="V100">
        <v>0.76388888888888884</v>
      </c>
      <c r="W100">
        <v>0.76388888888888884</v>
      </c>
      <c r="X100" t="str">
        <v>_______</v>
      </c>
      <c r="Y100">
        <v>6.1104052937734812</v>
      </c>
      <c r="AG100">
        <f>S100 - sorted!Z$103</f>
        <v>0.13375000000000026</v>
      </c>
      <c r="AH100">
        <f>T100 - sorted!AA$103</f>
        <v>-0.12638888888888894</v>
      </c>
      <c r="AI100">
        <f>U100 - sorted!AB$103</f>
        <v>0.18750000000000044</v>
      </c>
      <c r="AJ100">
        <f>V100 - sorted!AC$103</f>
        <v>0.76388888888888884</v>
      </c>
      <c r="AK100">
        <f>W100 - sorted!AD$103</f>
        <v>0.76388888888888884</v>
      </c>
    </row>
    <row r="101" spans="4:37" x14ac:dyDescent="0.35">
      <c r="D101">
        <f>1900 * AG101/(AN$7 * 1) + 1</f>
        <v>4.2058484181435993</v>
      </c>
      <c r="E101">
        <f>1900 * AH101/(AO$7 * 1) + 1</f>
        <v>-0.800372471625447</v>
      </c>
      <c r="F101">
        <f>1900 * AI101/(AP$7 * 1) + 1</f>
        <v>5.461087270892973</v>
      </c>
      <c r="G101">
        <f>1900 * AJ101/(AQ$7 * 1) + 1</f>
        <v>5.9182344018724971</v>
      </c>
      <c r="H101">
        <f>1900 * AK101/(AR$7 * 1) + 1</f>
        <v>5.9182344018724971</v>
      </c>
      <c r="I101" t="str">
        <v>Ivica Zubac</v>
      </c>
      <c r="J101">
        <v>2.0966666666666667</v>
      </c>
      <c r="K101">
        <v>-0.43444444444444447</v>
      </c>
      <c r="L101">
        <v>-1.6527777777777777</v>
      </c>
      <c r="M101">
        <v>-0.34</v>
      </c>
      <c r="N101">
        <v>1.4261111111111111</v>
      </c>
      <c r="O101">
        <v>-0.56666666666666665</v>
      </c>
      <c r="P101">
        <v>-1.4733333333333334</v>
      </c>
      <c r="Q101">
        <v>1.2372222222222222</v>
      </c>
      <c r="R101">
        <v>0.44388888888888883</v>
      </c>
      <c r="S101">
        <v>1.1711111111111112</v>
      </c>
      <c r="T101">
        <v>0.2927777777777778</v>
      </c>
      <c r="U101">
        <v>1.3033333333333332</v>
      </c>
      <c r="V101">
        <v>0.73666666666666658</v>
      </c>
      <c r="W101">
        <v>0.73666666666666658</v>
      </c>
      <c r="X101" t="str">
        <v>_______</v>
      </c>
      <c r="Y101">
        <v>5.9282890323953721</v>
      </c>
      <c r="AG101">
        <f>S101 - sorted!Z$103</f>
        <v>0.60347222222222241</v>
      </c>
      <c r="AH101">
        <f>T101 - sorted!AA$103</f>
        <v>-0.25722222222222224</v>
      </c>
      <c r="AI101">
        <f>U101 - sorted!AB$103</f>
        <v>0.57416666666666694</v>
      </c>
      <c r="AJ101">
        <f>V101 - sorted!AC$103</f>
        <v>0.73666666666666658</v>
      </c>
      <c r="AK101">
        <f>W101 - sorted!AD$103</f>
        <v>0.73666666666666658</v>
      </c>
    </row>
    <row r="102" spans="4:37" x14ac:dyDescent="0.35">
      <c r="D102">
        <f>1900 * AG102/(AN$7 * 1) + 1</f>
        <v>-6.7632373084874686E-2</v>
      </c>
      <c r="E102">
        <f>1900 * AH102/(AO$7 * 1) + 1</f>
        <v>-1.8580426925371554</v>
      </c>
      <c r="F102">
        <f>1900 * AI102/(AP$7 * 1) + 1</f>
        <v>4.7877156073619602</v>
      </c>
      <c r="G102">
        <f>1900 * AJ102/(AQ$7 * 1) + 1</f>
        <v>5.8959799475653822</v>
      </c>
      <c r="H102">
        <f>1900 * AK102/(AR$7 * 1) + 1</f>
        <v>5.8959799475653822</v>
      </c>
      <c r="I102" t="str">
        <v>Davis Bertans</v>
      </c>
      <c r="J102">
        <v>-0.47499999999999992</v>
      </c>
      <c r="K102">
        <v>0.36666666666666664</v>
      </c>
      <c r="L102">
        <v>1.6083333333333334</v>
      </c>
      <c r="M102">
        <v>3.3333333333333333E-2</v>
      </c>
      <c r="N102">
        <v>-0.3</v>
      </c>
      <c r="O102">
        <v>-0.48333333333333328</v>
      </c>
      <c r="P102">
        <v>-0.59166666666666656</v>
      </c>
      <c r="Q102">
        <v>-1.6666666666666666E-2</v>
      </c>
      <c r="R102">
        <v>0.59166666666666656</v>
      </c>
      <c r="S102">
        <v>0.36666666666666686</v>
      </c>
      <c r="T102">
        <v>0.14166666666666689</v>
      </c>
      <c r="U102">
        <v>1.2166666666666668</v>
      </c>
      <c r="V102">
        <v>0.73333333333333339</v>
      </c>
      <c r="W102">
        <v>0.73333333333333339</v>
      </c>
      <c r="X102" t="str">
        <v>_______</v>
      </c>
      <c r="Y102">
        <v>5.9059890820225434</v>
      </c>
      <c r="AG102">
        <f>S102 - sorted!Z$103</f>
        <v>-0.20097222222222194</v>
      </c>
      <c r="AH102">
        <f>T102 - sorted!AA$103</f>
        <v>-0.40833333333333316</v>
      </c>
      <c r="AI102">
        <f>U102 - sorted!AB$103</f>
        <v>0.48750000000000049</v>
      </c>
      <c r="AJ102">
        <f>V102 - sorted!AC$103</f>
        <v>0.73333333333333339</v>
      </c>
      <c r="AK102">
        <f>W102 - sorted!AD$103</f>
        <v>0.73333333333333339</v>
      </c>
    </row>
    <row r="103" spans="4:37" x14ac:dyDescent="0.35">
      <c r="D103">
        <f>1900 * AG103/(AN$7 * 1) + 1</f>
        <v>-0.50590025809691253</v>
      </c>
      <c r="E103">
        <f>1900 * AH103/(AO$7 * 1) + 1</f>
        <v>6.8385729290401898</v>
      </c>
      <c r="F103">
        <f>1900 * AI103/(AP$7 * 1) + 1</f>
        <v>-0.24962241405274477</v>
      </c>
      <c r="G103">
        <f>1900 * AJ103/(AQ$7 * 1) + 1</f>
        <v>5.5287814514979772</v>
      </c>
      <c r="H103">
        <f>1900 * AK103/(AR$7 * 1) + 1</f>
        <v>5.5287814514979772</v>
      </c>
      <c r="I103" t="str">
        <v>Josh Richardson</v>
      </c>
      <c r="J103">
        <v>-0.50416666666666676</v>
      </c>
      <c r="K103">
        <v>0.39416666666666667</v>
      </c>
      <c r="L103">
        <v>0.55916666666666659</v>
      </c>
      <c r="M103">
        <v>0.26583333333333331</v>
      </c>
      <c r="N103">
        <v>-0.54083333333333328</v>
      </c>
      <c r="O103">
        <v>0.11</v>
      </c>
      <c r="P103">
        <v>0.4491666666666666</v>
      </c>
      <c r="Q103">
        <v>0.65083333333333337</v>
      </c>
      <c r="R103">
        <v>-0.70583333333333331</v>
      </c>
      <c r="S103">
        <v>0.28416666666666657</v>
      </c>
      <c r="T103">
        <v>1.3841666666666665</v>
      </c>
      <c r="U103">
        <v>0.56833333333333336</v>
      </c>
      <c r="V103">
        <v>0.67833333333333323</v>
      </c>
      <c r="W103">
        <v>0.67833333333333323</v>
      </c>
      <c r="X103" t="str">
        <v>_______</v>
      </c>
      <c r="Y103">
        <v>5.5380399008708512</v>
      </c>
      <c r="AG103">
        <f>S103 - sorted!Z$103</f>
        <v>-0.28347222222222224</v>
      </c>
      <c r="AH103">
        <f>T103 - sorted!AA$103</f>
        <v>0.8341666666666665</v>
      </c>
      <c r="AI103">
        <f>U103 - sorted!AB$103</f>
        <v>-0.16083333333333294</v>
      </c>
      <c r="AJ103">
        <f>V103 - sorted!AC$103</f>
        <v>0.67833333333333323</v>
      </c>
      <c r="AK103">
        <f>W103 - sorted!AD$103</f>
        <v>0.67833333333333323</v>
      </c>
    </row>
    <row r="104" spans="4:37" x14ac:dyDescent="0.35">
      <c r="D104">
        <f>1900 * AG104/(AN$7 * 1) + 1</f>
        <v>5.349476737619451</v>
      </c>
      <c r="E104">
        <f>1900 * AH104/(AO$7 * 1) + 1</f>
        <v>5.1062490929513435</v>
      </c>
      <c r="F104">
        <f>1900 * AI104/(AP$7 * 1) + 1</f>
        <v>4.6344803890584263</v>
      </c>
      <c r="G104">
        <f>1900 * AJ104/(AQ$7 * 1) + 1</f>
        <v>5.4842725428837467</v>
      </c>
      <c r="H104">
        <f>1900 * AK104/(AR$7 * 1) + 1</f>
        <v>5.4842725428837467</v>
      </c>
      <c r="I104" t="str">
        <v>Serge Ibaka</v>
      </c>
      <c r="J104">
        <v>1.2916666666666667</v>
      </c>
      <c r="K104">
        <v>-0.71472222222222226</v>
      </c>
      <c r="L104">
        <v>-0.20666666666666667</v>
      </c>
      <c r="M104">
        <v>0.31861111111111112</v>
      </c>
      <c r="N104">
        <v>1.2313888888888889</v>
      </c>
      <c r="O104">
        <v>-0.52527777777777773</v>
      </c>
      <c r="P104">
        <v>-0.84388888888888891</v>
      </c>
      <c r="Q104">
        <v>0.58555555555555561</v>
      </c>
      <c r="R104">
        <v>-0.46500000000000008</v>
      </c>
      <c r="S104">
        <v>1.3863888888888889</v>
      </c>
      <c r="T104">
        <v>1.1366666666666667</v>
      </c>
      <c r="U104">
        <v>1.1969444444444444</v>
      </c>
      <c r="V104">
        <v>0.67166666666666663</v>
      </c>
      <c r="W104">
        <v>0.67166666666666663</v>
      </c>
      <c r="X104" t="str">
        <v>_______</v>
      </c>
      <c r="Y104">
        <v>5.493440000125192</v>
      </c>
      <c r="AG104">
        <f>S104 - sorted!Z$103</f>
        <v>0.81875000000000009</v>
      </c>
      <c r="AH104">
        <f>T104 - sorted!AA$103</f>
        <v>0.58666666666666667</v>
      </c>
      <c r="AI104">
        <f>U104 - sorted!AB$103</f>
        <v>0.46777777777777807</v>
      </c>
      <c r="AJ104">
        <f>V104 - sorted!AC$103</f>
        <v>0.67166666666666663</v>
      </c>
      <c r="AK104">
        <f>W104 - sorted!AD$103</f>
        <v>0.67166666666666663</v>
      </c>
    </row>
    <row r="105" spans="4:37" x14ac:dyDescent="0.35">
      <c r="D105">
        <f>1900 * AG105/(AN$7 * 1) + 1</f>
        <v>15.493091019009137</v>
      </c>
      <c r="E105">
        <f>1900 * AH105/(AO$7 * 1) + 1</f>
        <v>3.4789145802618173</v>
      </c>
      <c r="F105">
        <f>1900 * AI105/(AP$7 * 1) + 1</f>
        <v>1.1510769757922159</v>
      </c>
      <c r="G105">
        <f>1900 * AJ105/(AQ$7 * 1) + 1</f>
        <v>5.4787089293069675</v>
      </c>
      <c r="H105">
        <f>1900 * AK105/(AR$7 * 1) + 1</f>
        <v>5.4787089293069675</v>
      </c>
      <c r="I105" t="str">
        <v>Steven Adams</v>
      </c>
      <c r="J105">
        <v>2.4986111111111109</v>
      </c>
      <c r="K105">
        <v>-2.625</v>
      </c>
      <c r="L105">
        <v>-1.7013888888888888</v>
      </c>
      <c r="M105">
        <v>-0.28194444444444439</v>
      </c>
      <c r="N105">
        <v>1.8666666666666667</v>
      </c>
      <c r="O105">
        <v>-7.7777777777777779E-2</v>
      </c>
      <c r="P105">
        <v>-0.19444444444444445</v>
      </c>
      <c r="Q105">
        <v>1.4194444444444445</v>
      </c>
      <c r="R105">
        <v>-0.23333333333333334</v>
      </c>
      <c r="S105">
        <v>3.2958333333333334</v>
      </c>
      <c r="T105">
        <v>0.90416666666666645</v>
      </c>
      <c r="U105">
        <v>0.74861111111111089</v>
      </c>
      <c r="V105">
        <v>0.67083333333333317</v>
      </c>
      <c r="W105">
        <v>0.67083333333333317</v>
      </c>
      <c r="X105" t="str">
        <v>_______</v>
      </c>
      <c r="Y105">
        <v>5.4878650125319846</v>
      </c>
      <c r="AG105">
        <f>S105 - sorted!Z$103</f>
        <v>2.7281944444444446</v>
      </c>
      <c r="AH105">
        <f>T105 - sorted!AA$103</f>
        <v>0.35416666666666641</v>
      </c>
      <c r="AI105">
        <f>U105 - sorted!AB$103</f>
        <v>1.9444444444444597E-2</v>
      </c>
      <c r="AJ105">
        <f>V105 - sorted!AC$103</f>
        <v>0.67083333333333317</v>
      </c>
      <c r="AK105">
        <f>W105 - sorted!AD$103</f>
        <v>0.67083333333333317</v>
      </c>
    </row>
    <row r="106" spans="4:37" x14ac:dyDescent="0.35">
      <c r="D106">
        <f>1900 * AG106/(AN$7 * 1) + 1</f>
        <v>5.9116991759682271</v>
      </c>
      <c r="E106">
        <f>1900 * AH106/(AO$7 * 1) + 1</f>
        <v>0.52171530451419157</v>
      </c>
      <c r="F106">
        <f>1900 * AI106/(AP$7 * 1) + 1</f>
        <v>3.2596799093492743</v>
      </c>
      <c r="G106">
        <f>1900 * AJ106/(AQ$7 * 1) + 1</f>
        <v>5.2876915298375629</v>
      </c>
      <c r="H106">
        <f>1900 * AK106/(AR$7 * 1) + 1</f>
        <v>5.2876915298375629</v>
      </c>
      <c r="I106" t="str">
        <v>DeAndre Jordan</v>
      </c>
      <c r="J106">
        <v>2.5027777777777778</v>
      </c>
      <c r="K106">
        <v>-0.85000000000000009</v>
      </c>
      <c r="L106">
        <v>-1.6527777777777777</v>
      </c>
      <c r="M106">
        <v>-0.69888888888888889</v>
      </c>
      <c r="N106">
        <v>1.9833333333333334</v>
      </c>
      <c r="O106">
        <v>-0.37777777777777782</v>
      </c>
      <c r="P106">
        <v>-1.3883333333333332</v>
      </c>
      <c r="Q106">
        <v>0.96333333333333337</v>
      </c>
      <c r="R106">
        <v>0.16055555555555556</v>
      </c>
      <c r="S106">
        <v>1.4922222222222226</v>
      </c>
      <c r="T106">
        <v>0.48166666666666691</v>
      </c>
      <c r="U106">
        <v>1.0200000000000002</v>
      </c>
      <c r="V106">
        <v>0.64222222222222247</v>
      </c>
      <c r="W106">
        <v>0.64222222222222247</v>
      </c>
      <c r="X106" t="str">
        <v>_______</v>
      </c>
      <c r="Y106">
        <v>5.2964571051651976</v>
      </c>
      <c r="AG106">
        <f>S106 - sorted!Z$103</f>
        <v>0.92458333333333376</v>
      </c>
      <c r="AH106">
        <f>T106 - sorted!AA$103</f>
        <v>-6.8333333333333135E-2</v>
      </c>
      <c r="AI106">
        <f>U106 - sorted!AB$103</f>
        <v>0.29083333333333394</v>
      </c>
      <c r="AJ106">
        <f>V106 - sorted!AC$103</f>
        <v>0.64222222222222247</v>
      </c>
      <c r="AK106">
        <f>W106 - sorted!AD$103</f>
        <v>0.64222222222222247</v>
      </c>
    </row>
    <row r="107" spans="4:37" x14ac:dyDescent="0.35">
      <c r="D107">
        <f>1900 * AG107/(AN$7 * 1) + 1</f>
        <v>-2.2294588092553536</v>
      </c>
      <c r="E107">
        <f>1900 * AH107/(AO$7 * 1) + 1</f>
        <v>6.5099952317348997</v>
      </c>
      <c r="F107">
        <f>1900 * AI107/(AP$7 * 1) + 1</f>
        <v>-9.2969750214950917</v>
      </c>
      <c r="G107">
        <f>1900 * AJ107/(AQ$7 * 1) + 1</f>
        <v>4.9798382452557997</v>
      </c>
      <c r="H107">
        <f>1900 * AK107/(AR$7 * 1) + 1</f>
        <v>4.9798382452557997</v>
      </c>
      <c r="I107" t="str">
        <v>Mike Conley</v>
      </c>
      <c r="J107">
        <v>-0.97472222222222216</v>
      </c>
      <c r="K107">
        <v>0.63638888888888889</v>
      </c>
      <c r="L107">
        <v>0.74916666666666676</v>
      </c>
      <c r="M107">
        <v>0.51555555555555554</v>
      </c>
      <c r="N107">
        <v>-0.34638888888888891</v>
      </c>
      <c r="O107">
        <v>1.1922222222222223</v>
      </c>
      <c r="P107">
        <v>0.37055555555555553</v>
      </c>
      <c r="Q107">
        <v>-0.80555555555555558</v>
      </c>
      <c r="R107">
        <v>-0.74111111111111105</v>
      </c>
      <c r="S107">
        <v>-4.027777777777708E-2</v>
      </c>
      <c r="T107">
        <v>1.3372222222222223</v>
      </c>
      <c r="U107">
        <v>-0.59611111111111104</v>
      </c>
      <c r="V107">
        <v>0.59611111111111126</v>
      </c>
      <c r="W107">
        <v>0.59611111111111126</v>
      </c>
      <c r="X107" t="str">
        <v>_______</v>
      </c>
      <c r="Y107">
        <v>4.9879744583410526</v>
      </c>
      <c r="AG107">
        <f>S107 - sorted!Z$103</f>
        <v>-0.60791666666666588</v>
      </c>
      <c r="AH107">
        <f>T107 - sorted!AA$103</f>
        <v>0.78722222222222227</v>
      </c>
      <c r="AI107">
        <f>U107 - sorted!AB$103</f>
        <v>-1.3252777777777773</v>
      </c>
      <c r="AJ107">
        <f>V107 - sorted!AC$103</f>
        <v>0.59611111111111126</v>
      </c>
      <c r="AK107">
        <f>W107 - sorted!AD$103</f>
        <v>0.59611111111111126</v>
      </c>
    </row>
    <row r="108" spans="4:37" x14ac:dyDescent="0.35">
      <c r="D108">
        <f>1900 * AG108/(AN$7 * 1) + 1</f>
        <v>-3.6468201006831711</v>
      </c>
      <c r="E108">
        <f>1900 * AH108/(AO$7 * 1) + 1</f>
        <v>-3.0450053209684054</v>
      </c>
      <c r="F108">
        <f>1900 * AI108/(AP$7 * 1) + 1</f>
        <v>5.0952651652246814</v>
      </c>
      <c r="G108">
        <f>1900 * AJ108/(AQ$7 * 1) + 1</f>
        <v>4.8518751329898855</v>
      </c>
      <c r="H108">
        <f>1900 * AK108/(AR$7 * 1) + 1</f>
        <v>4.8518751329898855</v>
      </c>
      <c r="I108" t="str">
        <v>Terrence Ross</v>
      </c>
      <c r="J108">
        <v>-0.96777777777777785</v>
      </c>
      <c r="K108">
        <v>0.88402777777777775</v>
      </c>
      <c r="L108">
        <v>1.153888888888889</v>
      </c>
      <c r="M108">
        <v>0.24194444444444446</v>
      </c>
      <c r="N108">
        <v>-0.59555555555555562</v>
      </c>
      <c r="O108">
        <v>-0.6793055555555555</v>
      </c>
      <c r="P108">
        <v>0.45597222222222222</v>
      </c>
      <c r="Q108">
        <v>-0.52111111111111119</v>
      </c>
      <c r="R108">
        <v>0.60486111111111118</v>
      </c>
      <c r="S108">
        <v>-0.30708333333333326</v>
      </c>
      <c r="T108">
        <v>-2.7916666666666812E-2</v>
      </c>
      <c r="U108">
        <v>1.2562499999999999</v>
      </c>
      <c r="V108">
        <v>0.57694444444444437</v>
      </c>
      <c r="W108">
        <v>0.57694444444444437</v>
      </c>
      <c r="X108" t="str">
        <v>_______</v>
      </c>
      <c r="Y108">
        <v>4.8597497436972805</v>
      </c>
      <c r="AG108">
        <f>S108 - sorted!Z$103</f>
        <v>-0.87472222222222207</v>
      </c>
      <c r="AH108">
        <f>T108 - sorted!AA$103</f>
        <v>-0.57791666666666686</v>
      </c>
      <c r="AI108">
        <f>U108 - sorted!AB$103</f>
        <v>0.52708333333333357</v>
      </c>
      <c r="AJ108">
        <f>V108 - sorted!AC$103</f>
        <v>0.57694444444444437</v>
      </c>
      <c r="AK108">
        <f>W108 - sorted!AD$103</f>
        <v>0.57694444444444437</v>
      </c>
    </row>
    <row r="109" spans="4:37" x14ac:dyDescent="0.35">
      <c r="D109">
        <f>1900 * AG109/(AN$7 * 1) + 1</f>
        <v>-8.3489770555345313</v>
      </c>
      <c r="E109">
        <f>1900 * AH109/(AO$7 * 1) + 1</f>
        <v>-1.7219454214639618</v>
      </c>
      <c r="F109">
        <f>1900 * AI109/(AP$7 * 1) + 1</f>
        <v>2.9078863800045389</v>
      </c>
      <c r="G109">
        <f>1900 * AJ109/(AQ$7 * 1) + 1</f>
        <v>4.6033670598937606</v>
      </c>
      <c r="H109">
        <f>1900 * AK109/(AR$7 * 1) + 1</f>
        <v>4.6033670598937606</v>
      </c>
      <c r="I109" t="str">
        <v>Danilo Gallinari</v>
      </c>
      <c r="J109">
        <v>-0.2336111111111111</v>
      </c>
      <c r="K109">
        <v>1.7319444444444443</v>
      </c>
      <c r="L109">
        <v>0.74916666666666676</v>
      </c>
      <c r="M109">
        <v>0.15305555555555556</v>
      </c>
      <c r="N109">
        <v>-0.24972222222222223</v>
      </c>
      <c r="O109">
        <v>-0.435</v>
      </c>
      <c r="P109">
        <v>-0.69277777777777783</v>
      </c>
      <c r="Q109">
        <v>-0.86194444444444451</v>
      </c>
      <c r="R109">
        <v>0.37861111111111106</v>
      </c>
      <c r="S109">
        <v>-1.1922222222222225</v>
      </c>
      <c r="T109">
        <v>0.16111111111111065</v>
      </c>
      <c r="U109">
        <v>0.9747222222222216</v>
      </c>
      <c r="V109">
        <v>0.53972222222222177</v>
      </c>
      <c r="W109">
        <v>0.53972222222222177</v>
      </c>
      <c r="X109" t="str">
        <v>_______</v>
      </c>
      <c r="Y109">
        <v>4.610733631200679</v>
      </c>
      <c r="AG109">
        <f>S109 - sorted!Z$103</f>
        <v>-1.7598611111111113</v>
      </c>
      <c r="AH109">
        <f>T109 - sorted!AA$103</f>
        <v>-0.38888888888888939</v>
      </c>
      <c r="AI109">
        <f>U109 - sorted!AB$103</f>
        <v>0.2455555555555553</v>
      </c>
      <c r="AJ109">
        <f>V109 - sorted!AC$103</f>
        <v>0.53972222222222177</v>
      </c>
      <c r="AK109">
        <f>W109 - sorted!AD$103</f>
        <v>0.53972222222222177</v>
      </c>
    </row>
    <row r="110" spans="4:37" x14ac:dyDescent="0.35">
      <c r="D110">
        <f>1900 * AG110/(AN$7 * 1) + 1</f>
        <v>-5.2875878640025853E-2</v>
      </c>
      <c r="E110">
        <f>1900 * AH110/(AO$7 * 1) + 1</f>
        <v>-1.7608303560563008</v>
      </c>
      <c r="F110">
        <f>1900 * AI110/(AP$7 * 1) + 1</f>
        <v>-0.28415429423382288</v>
      </c>
      <c r="G110">
        <f>1900 * AJ110/(AQ$7 * 1) + 1</f>
        <v>4.5699853784330919</v>
      </c>
      <c r="H110">
        <f>1900 * AK110/(AR$7 * 1) + 1</f>
        <v>4.5699853784330919</v>
      </c>
      <c r="I110" t="str">
        <v>Nemanja Bjelica</v>
      </c>
      <c r="J110">
        <v>0.49583333333333335</v>
      </c>
      <c r="K110">
        <v>0.16527777777777777</v>
      </c>
      <c r="L110">
        <v>0.15555555555555556</v>
      </c>
      <c r="M110">
        <v>-0.42777777777777781</v>
      </c>
      <c r="N110">
        <v>0.29166666666666669</v>
      </c>
      <c r="O110">
        <v>-2.9166666666666667E-2</v>
      </c>
      <c r="P110">
        <v>-0.47638888888888886</v>
      </c>
      <c r="Q110">
        <v>-1.9444444444444445E-2</v>
      </c>
      <c r="R110">
        <v>0.37916666666666665</v>
      </c>
      <c r="S110">
        <v>0.36944444444444446</v>
      </c>
      <c r="T110">
        <v>0.15555555555555561</v>
      </c>
      <c r="U110">
        <v>0.56388888888888888</v>
      </c>
      <c r="V110">
        <v>0.53472222222222232</v>
      </c>
      <c r="W110">
        <v>0.53472222222222232</v>
      </c>
      <c r="X110" t="str">
        <v>_______</v>
      </c>
      <c r="Y110">
        <v>4.5772837056414382</v>
      </c>
      <c r="AG110">
        <f>S110 - sorted!Z$103</f>
        <v>-0.19819444444444434</v>
      </c>
      <c r="AH110">
        <f>T110 - sorted!AA$103</f>
        <v>-0.39444444444444443</v>
      </c>
      <c r="AI110">
        <f>U110 - sorted!AB$103</f>
        <v>-0.16527777777777741</v>
      </c>
      <c r="AJ110">
        <f>V110 - sorted!AC$103</f>
        <v>0.53472222222222232</v>
      </c>
      <c r="AK110">
        <f>W110 - sorted!AD$103</f>
        <v>0.53472222222222232</v>
      </c>
    </row>
    <row r="111" spans="4:37" x14ac:dyDescent="0.35">
      <c r="D111">
        <f>1900 * AG111/(AN$7 * 1) + 1</f>
        <v>2.139939195864641</v>
      </c>
      <c r="E111">
        <f>1900 * AH111/(AO$7 * 1) + 1</f>
        <v>-1.1075634549049513</v>
      </c>
      <c r="F111">
        <f>1900 * AI111/(AP$7 * 1) + 1</f>
        <v>0.44533167459144218</v>
      </c>
      <c r="G111">
        <f>1900 * AJ111/(AQ$7 * 1) + 1</f>
        <v>4.3233318431958949</v>
      </c>
      <c r="H111">
        <f>1900 * AK111/(AR$7 * 1) + 1</f>
        <v>4.3233318431958949</v>
      </c>
      <c r="I111" t="str">
        <v>Kevon Looney</v>
      </c>
      <c r="J111">
        <v>0.99555555555555564</v>
      </c>
      <c r="K111">
        <v>-0.28444444444444444</v>
      </c>
      <c r="L111">
        <v>-1.5555555555555556</v>
      </c>
      <c r="M111">
        <v>-0.66666666666666663</v>
      </c>
      <c r="N111">
        <v>0.77333333333333332</v>
      </c>
      <c r="O111">
        <v>-0.16</v>
      </c>
      <c r="P111">
        <v>0.88888888888888884</v>
      </c>
      <c r="Q111">
        <v>0.25777777777777777</v>
      </c>
      <c r="R111">
        <v>0.24888888888888891</v>
      </c>
      <c r="S111">
        <v>0.78222222222222237</v>
      </c>
      <c r="T111">
        <v>0.24888888888888883</v>
      </c>
      <c r="U111">
        <v>0.65777777777777768</v>
      </c>
      <c r="V111">
        <v>0.49777777777777776</v>
      </c>
      <c r="W111">
        <v>0.49777777777777776</v>
      </c>
      <c r="X111" t="str">
        <v>_______</v>
      </c>
      <c r="Y111">
        <v>4.3301259223425745</v>
      </c>
      <c r="AG111">
        <f>S111 - sorted!Z$103</f>
        <v>0.21458333333333357</v>
      </c>
      <c r="AH111">
        <f>T111 - sorted!AA$103</f>
        <v>-0.30111111111111122</v>
      </c>
      <c r="AI111">
        <f>U111 - sorted!AB$103</f>
        <v>-7.1388888888888613E-2</v>
      </c>
      <c r="AJ111">
        <f>V111 - sorted!AC$103</f>
        <v>0.49777777777777776</v>
      </c>
      <c r="AK111">
        <f>W111 - sorted!AD$103</f>
        <v>0.49777777777777776</v>
      </c>
    </row>
    <row r="112" spans="4:37" x14ac:dyDescent="0.35">
      <c r="D112">
        <f>1900 * AG112/(AN$7 * 1) + 1</f>
        <v>-0.36276226198187045</v>
      </c>
      <c r="E112">
        <f>1900 * AH112/(AO$7 * 1) + 1</f>
        <v>-5.7737556059860262</v>
      </c>
      <c r="F112">
        <f>1900 * AI112/(AP$7 * 1) + 1</f>
        <v>6.661070107185421</v>
      </c>
      <c r="G112">
        <f>1900 * AJ112/(AQ$7 * 1) + 1</f>
        <v>4.2639866317102513</v>
      </c>
      <c r="H112">
        <f>1900 * AK112/(AR$7 * 1) + 1</f>
        <v>4.2639866317102513</v>
      </c>
      <c r="I112" t="str">
        <v>Chris Boucher</v>
      </c>
      <c r="J112">
        <v>5.333333333333333E-2</v>
      </c>
      <c r="K112">
        <v>0.17777777777777778</v>
      </c>
      <c r="L112">
        <v>-0.7022222222222223</v>
      </c>
      <c r="M112">
        <v>-0.56000000000000005</v>
      </c>
      <c r="N112">
        <v>0.48888888888888893</v>
      </c>
      <c r="O112">
        <v>-0.96888888888888891</v>
      </c>
      <c r="P112">
        <v>-0.76444444444444448</v>
      </c>
      <c r="Q112">
        <v>1.8577777777777778</v>
      </c>
      <c r="R112">
        <v>0.90666666666666673</v>
      </c>
      <c r="S112">
        <v>0.31111111111111101</v>
      </c>
      <c r="T112">
        <v>-0.41777777777777825</v>
      </c>
      <c r="U112">
        <v>1.4577777777777776</v>
      </c>
      <c r="V112">
        <v>0.48888888888888848</v>
      </c>
      <c r="W112">
        <v>0.48888888888888848</v>
      </c>
      <c r="X112" t="str">
        <v>_______</v>
      </c>
      <c r="Y112">
        <v>4.2706593880150265</v>
      </c>
      <c r="AG112">
        <f>S112 - sorted!Z$103</f>
        <v>-0.2565277777777778</v>
      </c>
      <c r="AH112">
        <f>T112 - sorted!AA$103</f>
        <v>-0.96777777777777829</v>
      </c>
      <c r="AI112">
        <f>U112 - sorted!AB$103</f>
        <v>0.72861111111111132</v>
      </c>
      <c r="AJ112">
        <f>V112 - sorted!AC$103</f>
        <v>0.48888888888888848</v>
      </c>
      <c r="AK112">
        <f>W112 - sorted!AD$103</f>
        <v>0.48888888888888848</v>
      </c>
    </row>
    <row r="113" spans="4:37" x14ac:dyDescent="0.35">
      <c r="D113">
        <f>1900 * AG113/(AN$7 * 1) + 1</f>
        <v>5.460150445955823</v>
      </c>
      <c r="E113">
        <f>1900 * AH113/(AO$7 * 1) + 1</f>
        <v>0.98444602616306376</v>
      </c>
      <c r="F113">
        <f>1900 * AI113/(AP$7 * 1) + 1</f>
        <v>-6.3531322360582223</v>
      </c>
      <c r="G113">
        <f>1900 * AJ113/(AQ$7 * 1) + 1</f>
        <v>4.0896600729711849</v>
      </c>
      <c r="H113">
        <f>1900 * AK113/(AR$7 * 1) + 1</f>
        <v>4.0896600729711849</v>
      </c>
      <c r="I113" t="str">
        <v>Aaron Gordon</v>
      </c>
      <c r="J113">
        <v>-0.56666666666666665</v>
      </c>
      <c r="K113">
        <v>-0.94444444444444442</v>
      </c>
      <c r="L113">
        <v>-0.11333333333333334</v>
      </c>
      <c r="M113">
        <v>0.30222222222222223</v>
      </c>
      <c r="N113">
        <v>1.1994444444444445</v>
      </c>
      <c r="O113">
        <v>0.68</v>
      </c>
      <c r="P113">
        <v>-0.18888888888888891</v>
      </c>
      <c r="Q113">
        <v>0.17944444444444443</v>
      </c>
      <c r="R113">
        <v>-8.5000000000000006E-2</v>
      </c>
      <c r="S113">
        <v>1.4072222222222222</v>
      </c>
      <c r="T113">
        <v>0.54777777777777792</v>
      </c>
      <c r="U113">
        <v>-0.21722222222222215</v>
      </c>
      <c r="V113">
        <v>0.4627777777777779</v>
      </c>
      <c r="W113">
        <v>0.4627777777777779</v>
      </c>
      <c r="X113" t="str">
        <v>_______</v>
      </c>
      <c r="Y113">
        <v>4.0959764434278636</v>
      </c>
      <c r="AG113">
        <f>S113 - sorted!Z$103</f>
        <v>0.83958333333333335</v>
      </c>
      <c r="AH113">
        <f>T113 - sorted!AA$103</f>
        <v>-2.2222222222221255E-3</v>
      </c>
      <c r="AI113">
        <f>U113 - sorted!AB$103</f>
        <v>-0.9463888888888885</v>
      </c>
      <c r="AJ113">
        <f>V113 - sorted!AC$103</f>
        <v>0.4627777777777779</v>
      </c>
      <c r="AK113">
        <f>W113 - sorted!AD$103</f>
        <v>0.4627777777777779</v>
      </c>
    </row>
    <row r="114" spans="4:37" x14ac:dyDescent="0.35">
      <c r="D114">
        <f>1900 * AG114/(AN$7 * 1) + 1</f>
        <v>3.0017184714438665</v>
      </c>
      <c r="E114">
        <f>1900 * AH114/(AO$7 * 1) + 1</f>
        <v>-5.8243060209560662</v>
      </c>
      <c r="F114">
        <f>1900 * AI114/(AP$7 * 1) + 1</f>
        <v>6.4150304608952453</v>
      </c>
      <c r="G114">
        <f>1900 * AJ114/(AQ$7 * 1) + 1</f>
        <v>3.522171488139743</v>
      </c>
      <c r="H114">
        <f>1900 * AK114/(AR$7 * 1) + 1</f>
        <v>3.522171488139743</v>
      </c>
      <c r="I114" t="str">
        <v>JaVale McGee</v>
      </c>
      <c r="J114">
        <v>2.04</v>
      </c>
      <c r="K114">
        <v>-0.56666666666666665</v>
      </c>
      <c r="L114">
        <v>-1.6527777777777777</v>
      </c>
      <c r="M114">
        <v>-0.91611111111111099</v>
      </c>
      <c r="N114">
        <v>0.48166666666666669</v>
      </c>
      <c r="O114">
        <v>-1.0483333333333333</v>
      </c>
      <c r="P114">
        <v>-0.87833333333333341</v>
      </c>
      <c r="Q114">
        <v>2.1155555555555559</v>
      </c>
      <c r="R114">
        <v>0.8027777777777777</v>
      </c>
      <c r="S114">
        <v>0.94444444444444509</v>
      </c>
      <c r="T114">
        <v>-0.42499999999999982</v>
      </c>
      <c r="U114">
        <v>1.4261111111111113</v>
      </c>
      <c r="V114">
        <v>0.37777777777777788</v>
      </c>
      <c r="W114">
        <v>0.37777777777777788</v>
      </c>
      <c r="X114" t="str">
        <v>_______</v>
      </c>
      <c r="Y114">
        <v>3.5273277089207045</v>
      </c>
      <c r="AG114">
        <f>S114 - sorted!Z$103</f>
        <v>0.37680555555555628</v>
      </c>
      <c r="AH114">
        <f>T114 - sorted!AA$103</f>
        <v>-0.97499999999999987</v>
      </c>
      <c r="AI114">
        <f>U114 - sorted!AB$103</f>
        <v>0.69694444444444503</v>
      </c>
      <c r="AJ114">
        <f>V114 - sorted!AC$103</f>
        <v>0.37777777777777788</v>
      </c>
      <c r="AK114">
        <f>W114 - sorted!AD$103</f>
        <v>0.37777777777777788</v>
      </c>
    </row>
    <row r="115" spans="4:37" x14ac:dyDescent="0.35">
      <c r="D115">
        <f>1900 * AG115/(AN$7 * 1) + 1</f>
        <v>-0.27717459420174162</v>
      </c>
      <c r="E115">
        <f>1900 * AH115/(AO$7 * 1) + 1</f>
        <v>0.28451720350090248</v>
      </c>
      <c r="F115">
        <f>1900 * AI115/(AP$7 * 1) + 1</f>
        <v>-4.5984810743572124</v>
      </c>
      <c r="G115">
        <f>1900 * AJ115/(AQ$7 * 1) + 1</f>
        <v>3.4720989659487329</v>
      </c>
      <c r="H115">
        <f>1900 * AK115/(AR$7 * 1) + 1</f>
        <v>3.4720989659487329</v>
      </c>
      <c r="I115" t="str">
        <v>Bogdan Bogdanovic</v>
      </c>
      <c r="J115">
        <v>-0.2583333333333333</v>
      </c>
      <c r="K115">
        <v>4.3055555555555555E-2</v>
      </c>
      <c r="L115">
        <v>1.0505555555555555</v>
      </c>
      <c r="M115">
        <v>0.18083333333333332</v>
      </c>
      <c r="N115">
        <v>-0.53388888888888886</v>
      </c>
      <c r="O115">
        <v>0.36166666666666664</v>
      </c>
      <c r="P115">
        <v>0.31861111111111112</v>
      </c>
      <c r="Q115">
        <v>-0.71472222222222226</v>
      </c>
      <c r="R115">
        <v>-7.7499999999999999E-2</v>
      </c>
      <c r="S115">
        <v>0.32722222222222219</v>
      </c>
      <c r="T115">
        <v>0.44777777777777783</v>
      </c>
      <c r="U115">
        <v>8.6111111111111804E-3</v>
      </c>
      <c r="V115">
        <v>0.37027777777777782</v>
      </c>
      <c r="W115">
        <v>0.37027777777777782</v>
      </c>
      <c r="X115" t="str">
        <v>_______</v>
      </c>
      <c r="Y115">
        <v>3.4771528205818374</v>
      </c>
      <c r="AG115">
        <f>S115 - sorted!Z$103</f>
        <v>-0.24041666666666661</v>
      </c>
      <c r="AH115">
        <f>T115 - sorted!AA$103</f>
        <v>-0.10222222222222221</v>
      </c>
      <c r="AI115">
        <f>U115 - sorted!AB$103</f>
        <v>-0.72055555555555517</v>
      </c>
      <c r="AJ115">
        <f>V115 - sorted!AC$103</f>
        <v>0.37027777777777782</v>
      </c>
      <c r="AK115">
        <f>W115 - sorted!AD$103</f>
        <v>0.37027777777777782</v>
      </c>
    </row>
    <row r="116" spans="4:37" x14ac:dyDescent="0.35">
      <c r="D116">
        <f>1900 * AG116/(AN$7 * 1) + 1</f>
        <v>0.90629626027520505</v>
      </c>
      <c r="E116">
        <f>1900 * AH116/(AO$7 * 1) + 1</f>
        <v>-1.8580426925371558</v>
      </c>
      <c r="F116">
        <f>1900 * AI116/(AP$7 * 1) + 1</f>
        <v>-5.0538702442451733</v>
      </c>
      <c r="G116">
        <f>1900 * AJ116/(AQ$7 * 1) + 1</f>
        <v>3.3923538380149041</v>
      </c>
      <c r="H116">
        <f>1900 * AK116/(AR$7 * 1) + 1</f>
        <v>3.3923538380149041</v>
      </c>
      <c r="I116" t="str">
        <v>Marc Gasol</v>
      </c>
      <c r="J116">
        <v>-0.35</v>
      </c>
      <c r="K116">
        <v>-0.19166666666666668</v>
      </c>
      <c r="L116">
        <v>-0.18333333333333332</v>
      </c>
      <c r="M116">
        <v>-0.7</v>
      </c>
      <c r="N116">
        <v>0.53333333333333333</v>
      </c>
      <c r="O116">
        <v>0.40833333333333333</v>
      </c>
      <c r="P116">
        <v>-0.16666666666666666</v>
      </c>
      <c r="Q116">
        <v>0.79166666666666663</v>
      </c>
      <c r="R116">
        <v>0.21666666666666667</v>
      </c>
      <c r="S116">
        <v>0.55000000000000004</v>
      </c>
      <c r="T116">
        <v>0.14166666666666683</v>
      </c>
      <c r="U116">
        <v>-4.9999999999999822E-2</v>
      </c>
      <c r="V116">
        <v>0.3583333333333335</v>
      </c>
      <c r="W116">
        <v>0.3583333333333335</v>
      </c>
      <c r="X116" t="str">
        <v>_______</v>
      </c>
      <c r="Y116">
        <v>3.3972446650791985</v>
      </c>
      <c r="AG116">
        <f>S116 - sorted!Z$103</f>
        <v>-1.763888888888876E-2</v>
      </c>
      <c r="AH116">
        <f>T116 - sorted!AA$103</f>
        <v>-0.40833333333333321</v>
      </c>
      <c r="AI116">
        <f>U116 - sorted!AB$103</f>
        <v>-0.77916666666666612</v>
      </c>
      <c r="AJ116">
        <f>V116 - sorted!AC$103</f>
        <v>0.3583333333333335</v>
      </c>
      <c r="AK116">
        <f>W116 - sorted!AD$103</f>
        <v>0.3583333333333335</v>
      </c>
    </row>
    <row r="117" spans="4:37" x14ac:dyDescent="0.35">
      <c r="D117">
        <f>1900 * AG117/(AN$7 * 1) + 1</f>
        <v>-6.929402289939989</v>
      </c>
      <c r="E117">
        <f>1900 * AH117/(AO$7 * 1) + 1</f>
        <v>-0.16654803777027016</v>
      </c>
      <c r="F117">
        <f>1900 * AI117/(AP$7 * 1) + 1</f>
        <v>-4.0179138388128477</v>
      </c>
      <c r="G117">
        <f>1900 * AJ117/(AQ$7 * 1) + 1</f>
        <v>3.3367177022471126</v>
      </c>
      <c r="H117">
        <f>1900 * AK117/(AR$7 * 1) + 1</f>
        <v>3.3367177022471126</v>
      </c>
      <c r="I117" t="str">
        <v>Alec Burks</v>
      </c>
      <c r="J117">
        <v>-1.0333333333333334</v>
      </c>
      <c r="K117">
        <v>1.2749999999999999</v>
      </c>
      <c r="L117">
        <v>0.16666666666666666</v>
      </c>
      <c r="M117">
        <v>6.6666666666666666E-2</v>
      </c>
      <c r="N117">
        <v>-4.1666666666666664E-2</v>
      </c>
      <c r="O117">
        <v>0.26666666666666666</v>
      </c>
      <c r="P117">
        <v>0.16666666666666666</v>
      </c>
      <c r="Q117">
        <v>-0.48333333333333328</v>
      </c>
      <c r="R117">
        <v>-3.3333333333333333E-2</v>
      </c>
      <c r="S117">
        <v>-0.92500000000000004</v>
      </c>
      <c r="T117">
        <v>0.38333333333333308</v>
      </c>
      <c r="U117">
        <v>8.3333333333333093E-2</v>
      </c>
      <c r="V117">
        <v>0.34999999999999976</v>
      </c>
      <c r="W117">
        <v>0.34999999999999976</v>
      </c>
      <c r="X117" t="str">
        <v>_______</v>
      </c>
      <c r="Y117">
        <v>3.3414947891471209</v>
      </c>
      <c r="AG117">
        <f>S117 - sorted!Z$103</f>
        <v>-1.4926388888888888</v>
      </c>
      <c r="AH117">
        <f>T117 - sorted!AA$103</f>
        <v>-0.16666666666666696</v>
      </c>
      <c r="AI117">
        <f>U117 - sorted!AB$103</f>
        <v>-0.64583333333333326</v>
      </c>
      <c r="AJ117">
        <f>V117 - sorted!AC$103</f>
        <v>0.34999999999999976</v>
      </c>
      <c r="AK117">
        <f>W117 - sorted!AD$103</f>
        <v>0.34999999999999976</v>
      </c>
    </row>
    <row r="118" spans="4:37" x14ac:dyDescent="0.35">
      <c r="D118">
        <f>1900 * AG118/(AN$7 * 1) + 1</f>
        <v>1.6146079936279909</v>
      </c>
      <c r="E118">
        <f>1900 * AH118/(AO$7 * 1) + 1</f>
        <v>-2.0330248982026955</v>
      </c>
      <c r="F118">
        <f>1900 * AI118/(AP$7 * 1) + 1</f>
        <v>-6.9315412290912697</v>
      </c>
      <c r="G118">
        <f>1900 * AJ118/(AQ$7 * 1) + 1</f>
        <v>3.0029008876403847</v>
      </c>
      <c r="H118">
        <f>1900 * AK118/(AR$7 * 1) + 1</f>
        <v>3.0029008876403847</v>
      </c>
      <c r="I118" t="str">
        <v>Patrick Beverley</v>
      </c>
      <c r="J118">
        <v>-0.34166666666666662</v>
      </c>
      <c r="K118">
        <v>-0.38333333333333336</v>
      </c>
      <c r="L118">
        <v>0.14166666666666669</v>
      </c>
      <c r="M118">
        <v>-0.60833333333333328</v>
      </c>
      <c r="N118">
        <v>0.22500000000000003</v>
      </c>
      <c r="O118">
        <v>0.59166666666666656</v>
      </c>
      <c r="P118">
        <v>0.5083333333333333</v>
      </c>
      <c r="Q118">
        <v>-1.6666666666666666E-2</v>
      </c>
      <c r="R118">
        <v>0.18333333333333332</v>
      </c>
      <c r="S118">
        <v>0.68333333333333335</v>
      </c>
      <c r="T118">
        <v>0.11666666666666686</v>
      </c>
      <c r="U118">
        <v>-0.29166666666666641</v>
      </c>
      <c r="V118">
        <v>0.30000000000000016</v>
      </c>
      <c r="W118">
        <v>0.30000000000000016</v>
      </c>
      <c r="X118" t="str">
        <v>_______</v>
      </c>
      <c r="Y118">
        <v>3.0069955335546776</v>
      </c>
      <c r="AG118">
        <f>S118 - sorted!Z$103</f>
        <v>0.11569444444444454</v>
      </c>
      <c r="AH118">
        <f>T118 - sorted!AA$103</f>
        <v>-0.43333333333333318</v>
      </c>
      <c r="AI118">
        <f>U118 - sorted!AB$103</f>
        <v>-1.0208333333333326</v>
      </c>
      <c r="AJ118">
        <f>V118 - sorted!AC$103</f>
        <v>0.30000000000000016</v>
      </c>
      <c r="AK118">
        <f>W118 - sorted!AD$103</f>
        <v>0.30000000000000016</v>
      </c>
    </row>
    <row r="119" spans="4:37" x14ac:dyDescent="0.35">
      <c r="D119">
        <f>1900 * AG119/(AN$7 * 1) + 1</f>
        <v>1.4139196691780351</v>
      </c>
      <c r="E119">
        <f>1900 * AH119/(AO$7 * 1) + 1</f>
        <v>-2.795169616212605</v>
      </c>
      <c r="F119">
        <f>1900 * AI119/(AP$7 * 1) + 1</f>
        <v>-1.0999699635117812</v>
      </c>
      <c r="G119">
        <f>1900 * AJ119/(AQ$7 * 1) + 1</f>
        <v>2.921301221847628</v>
      </c>
      <c r="H119">
        <f>1900 * AK119/(AR$7 * 1) + 1</f>
        <v>2.921301221847628</v>
      </c>
      <c r="I119" t="str">
        <v>Larry Nance Jr.</v>
      </c>
      <c r="J119">
        <v>1.0033333333333334</v>
      </c>
      <c r="K119">
        <v>-0.35777777777777781</v>
      </c>
      <c r="L119">
        <v>-0.4588888888888889</v>
      </c>
      <c r="M119">
        <v>-0.38111111111111107</v>
      </c>
      <c r="N119">
        <v>0.14000000000000001</v>
      </c>
      <c r="O119">
        <v>-0.1711111111111111</v>
      </c>
      <c r="P119">
        <v>0.38111111111111107</v>
      </c>
      <c r="Q119">
        <v>-0.14777777777777779</v>
      </c>
      <c r="R119">
        <v>0.28000000000000003</v>
      </c>
      <c r="S119">
        <v>0.64555555555555566</v>
      </c>
      <c r="T119">
        <v>7.7777777777778834E-3</v>
      </c>
      <c r="U119">
        <v>0.45888888888888901</v>
      </c>
      <c r="V119">
        <v>0.28777777777777791</v>
      </c>
      <c r="W119">
        <v>0.28777777777777791</v>
      </c>
      <c r="X119" t="str">
        <v>_______</v>
      </c>
      <c r="Y119">
        <v>2.9252290488543018</v>
      </c>
      <c r="AG119">
        <f>S119 - sorted!Z$103</f>
        <v>7.7916666666666856E-2</v>
      </c>
      <c r="AH119">
        <f>T119 - sorted!AA$103</f>
        <v>-0.54222222222222216</v>
      </c>
      <c r="AI119">
        <f>U119 - sorted!AB$103</f>
        <v>-0.27027777777777728</v>
      </c>
      <c r="AJ119">
        <f>V119 - sorted!AC$103</f>
        <v>0.28777777777777791</v>
      </c>
      <c r="AK119">
        <f>W119 - sorted!AD$103</f>
        <v>0.28777777777777791</v>
      </c>
    </row>
    <row r="120" spans="4:37" x14ac:dyDescent="0.35">
      <c r="D120">
        <f>1900 * AG120/(AN$7 * 1) + 1</f>
        <v>5.5767267520701367</v>
      </c>
      <c r="E120">
        <f>1900 * AH120/(AO$7 * 1) + 1</f>
        <v>1.9137959629200414</v>
      </c>
      <c r="F120">
        <f>1900 * AI120/(AP$7 * 1) + 1</f>
        <v>-1.7949240521559711</v>
      </c>
      <c r="G120">
        <f>1900 * AJ120/(AQ$7 * 1) + 1</f>
        <v>2.7525382766853346</v>
      </c>
      <c r="H120">
        <f>1900 * AK120/(AR$7 * 1) + 1</f>
        <v>2.7525382766853346</v>
      </c>
      <c r="I120" t="str">
        <v>PJ Washington</v>
      </c>
      <c r="J120">
        <v>8.7499999999999994E-2</v>
      </c>
      <c r="K120">
        <v>-1.1666666666666667</v>
      </c>
      <c r="L120">
        <v>0.28194444444444439</v>
      </c>
      <c r="M120">
        <v>0.23333333333333334</v>
      </c>
      <c r="N120">
        <v>0.42777777777777781</v>
      </c>
      <c r="O120">
        <v>-0.10694444444444445</v>
      </c>
      <c r="P120">
        <v>0.14583333333333334</v>
      </c>
      <c r="Q120">
        <v>0.77777777777777779</v>
      </c>
      <c r="R120">
        <v>-0.41805555555555551</v>
      </c>
      <c r="S120">
        <v>1.4291666666666667</v>
      </c>
      <c r="T120">
        <v>0.68055555555555536</v>
      </c>
      <c r="U120">
        <v>0.36944444444444435</v>
      </c>
      <c r="V120">
        <v>0.26249999999999984</v>
      </c>
      <c r="W120">
        <v>0.26249999999999984</v>
      </c>
      <c r="X120" t="str">
        <v>_______</v>
      </c>
      <c r="Y120">
        <v>2.7561210918603409</v>
      </c>
      <c r="AG120">
        <f>S120 - sorted!Z$103</f>
        <v>0.86152777777777789</v>
      </c>
      <c r="AH120">
        <f>T120 - sorted!AA$103</f>
        <v>0.13055555555555531</v>
      </c>
      <c r="AI120">
        <f>U120 - sorted!AB$103</f>
        <v>-0.35972222222222194</v>
      </c>
      <c r="AJ120">
        <f>V120 - sorted!AC$103</f>
        <v>0.26249999999999984</v>
      </c>
      <c r="AK120">
        <f>W120 - sorted!AD$103</f>
        <v>0.26249999999999984</v>
      </c>
    </row>
    <row r="121" spans="4:37" x14ac:dyDescent="0.35">
      <c r="D121">
        <f>1900 * AG121/(AN$7 * 1) + 1</f>
        <v>-2.8123403398269216</v>
      </c>
      <c r="E121">
        <f>1900 * AH121/(AO$7 * 1) + 1</f>
        <v>-2.3246619076452646</v>
      </c>
      <c r="F121">
        <f>1900 * AI121/(AP$7 * 1) + 1</f>
        <v>0.57914271029311837</v>
      </c>
      <c r="G121">
        <f>1900 * AJ121/(AQ$7 * 1) + 1</f>
        <v>2.6134479372658639</v>
      </c>
      <c r="H121">
        <f>1900 * AK121/(AR$7 * 1) + 1</f>
        <v>2.6134479372658639</v>
      </c>
      <c r="I121" t="str">
        <v>Paul Millsap</v>
      </c>
      <c r="J121">
        <v>0.34166666666666662</v>
      </c>
      <c r="K121">
        <v>0.39166666666666666</v>
      </c>
      <c r="L121">
        <v>-0.41666666666666669</v>
      </c>
      <c r="M121">
        <v>-0.20833333333333334</v>
      </c>
      <c r="N121">
        <v>0.29166666666666669</v>
      </c>
      <c r="O121">
        <v>-0.43333333333333335</v>
      </c>
      <c r="P121">
        <v>-1.6666666666666666E-2</v>
      </c>
      <c r="Q121">
        <v>0.125</v>
      </c>
      <c r="R121">
        <v>0.16666666666666666</v>
      </c>
      <c r="S121">
        <v>-0.15000000000000008</v>
      </c>
      <c r="T121">
        <v>7.49999999999999E-2</v>
      </c>
      <c r="U121">
        <v>0.67499999999999993</v>
      </c>
      <c r="V121">
        <v>0.24166666666666656</v>
      </c>
      <c r="W121">
        <v>0.24166666666666656</v>
      </c>
      <c r="X121" t="str">
        <v>_______</v>
      </c>
      <c r="Y121">
        <v>2.6167464020301554</v>
      </c>
      <c r="AG121">
        <f>S121 - sorted!Z$103</f>
        <v>-0.71763888888888894</v>
      </c>
      <c r="AH121">
        <f>T121 - sorted!AA$103</f>
        <v>-0.47500000000000014</v>
      </c>
      <c r="AI121">
        <f>U121 - sorted!AB$103</f>
        <v>-5.4166666666666363E-2</v>
      </c>
      <c r="AJ121">
        <f>V121 - sorted!AC$103</f>
        <v>0.24166666666666656</v>
      </c>
      <c r="AK121">
        <f>W121 - sorted!AD$103</f>
        <v>0.24166666666666656</v>
      </c>
    </row>
    <row r="122" spans="4:37" x14ac:dyDescent="0.35">
      <c r="D122">
        <f>1900 * AG122/(AN$7 * 1) + 1</f>
        <v>-2.0154896398050353</v>
      </c>
      <c r="E122">
        <f>1900 * AH122/(AO$7 * 1) + 1</f>
        <v>-0.8198149389216165</v>
      </c>
      <c r="F122">
        <f>1900 * AI122/(AP$7 * 1) + 1</f>
        <v>2.5949412158635292</v>
      </c>
      <c r="G122">
        <f>1900 * AJ122/(AQ$7 * 1) + 1</f>
        <v>2.2907583498126933</v>
      </c>
      <c r="H122">
        <f>1900 * AK122/(AR$7 * 1) + 1</f>
        <v>2.2907583498126933</v>
      </c>
      <c r="I122" t="str">
        <v>Marvin Bagley III</v>
      </c>
      <c r="J122">
        <v>0.34638888888888891</v>
      </c>
      <c r="K122">
        <v>0.19333333333333333</v>
      </c>
      <c r="L122">
        <v>-1.0069444444444444</v>
      </c>
      <c r="M122">
        <v>0.20944444444444443</v>
      </c>
      <c r="N122">
        <v>1.1036111111111113</v>
      </c>
      <c r="O122">
        <v>-0.74111111111111105</v>
      </c>
      <c r="P122">
        <v>-0.69277777777777783</v>
      </c>
      <c r="Q122">
        <v>0.87805555555555559</v>
      </c>
      <c r="R122">
        <v>-9.6666666666666665E-2</v>
      </c>
      <c r="S122">
        <v>2.7755575615628914E-16</v>
      </c>
      <c r="T122">
        <v>0.29000000000000026</v>
      </c>
      <c r="U122">
        <v>0.93444444444444463</v>
      </c>
      <c r="V122">
        <v>0.19333333333333358</v>
      </c>
      <c r="W122">
        <v>0.19333333333333358</v>
      </c>
      <c r="X122" t="str">
        <v>_______</v>
      </c>
      <c r="Y122">
        <v>2.2933971216241265</v>
      </c>
      <c r="AG122">
        <f>S122 - sorted!Z$103</f>
        <v>-0.56763888888888858</v>
      </c>
      <c r="AH122">
        <f>T122 - sorted!AA$103</f>
        <v>-0.25999999999999979</v>
      </c>
      <c r="AI122">
        <f>U122 - sorted!AB$103</f>
        <v>0.20527777777777834</v>
      </c>
      <c r="AJ122">
        <f>V122 - sorted!AC$103</f>
        <v>0.19333333333333358</v>
      </c>
      <c r="AK122">
        <f>W122 - sorted!AD$103</f>
        <v>0.19333333333333358</v>
      </c>
    </row>
    <row r="123" spans="4:37" x14ac:dyDescent="0.35">
      <c r="D123">
        <f>1900 * AG123/(AN$7 * 1) + 1</f>
        <v>-0.10895055753045479</v>
      </c>
      <c r="E123">
        <f>1900 * AH123/(AO$7 * 1) + 1</f>
        <v>-1.7258339149231929</v>
      </c>
      <c r="F123">
        <f>1900 * AI123/(AP$7 * 1) + 1</f>
        <v>-3.3445421752818305</v>
      </c>
      <c r="G123">
        <f>1900 * AJ123/(AQ$7 * 1) + 1</f>
        <v>2.1980314568663779</v>
      </c>
      <c r="H123">
        <f>1900 * AK123/(AR$7 * 1) + 1</f>
        <v>2.1980314568663779</v>
      </c>
      <c r="I123" t="str">
        <v>Donte DiVincenzo</v>
      </c>
      <c r="J123">
        <v>-5.6666666666666671E-2</v>
      </c>
      <c r="K123">
        <v>-0.17944444444444443</v>
      </c>
      <c r="L123">
        <v>-0.11333333333333334</v>
      </c>
      <c r="M123">
        <v>-0.42500000000000004</v>
      </c>
      <c r="N123">
        <v>0.18888888888888891</v>
      </c>
      <c r="O123">
        <v>9.4444444444444445E-3</v>
      </c>
      <c r="P123">
        <v>1.1994444444444445</v>
      </c>
      <c r="Q123">
        <v>-0.46277777777777779</v>
      </c>
      <c r="R123">
        <v>1.8888888888888889E-2</v>
      </c>
      <c r="S123">
        <v>0.35888888888888892</v>
      </c>
      <c r="T123">
        <v>0.16055555555555562</v>
      </c>
      <c r="U123">
        <v>0.17000000000000004</v>
      </c>
      <c r="V123">
        <v>0.17944444444444452</v>
      </c>
      <c r="W123">
        <v>0.17944444444444452</v>
      </c>
      <c r="X123" t="str">
        <v>_______</v>
      </c>
      <c r="Y123">
        <v>2.2004806617373349</v>
      </c>
      <c r="AG123">
        <f>S123 - sorted!Z$103</f>
        <v>-0.20874999999999988</v>
      </c>
      <c r="AH123">
        <f>T123 - sorted!AA$103</f>
        <v>-0.38944444444444443</v>
      </c>
      <c r="AI123">
        <f>U123 - sorted!AB$103</f>
        <v>-0.55916666666666626</v>
      </c>
      <c r="AJ123">
        <f>V123 - sorted!AC$103</f>
        <v>0.17944444444444452</v>
      </c>
      <c r="AK123">
        <f>W123 - sorted!AD$103</f>
        <v>0.17944444444444452</v>
      </c>
    </row>
    <row r="124" spans="4:37" x14ac:dyDescent="0.35">
      <c r="D124">
        <f>1900 * AG124/(AN$7 * 1) + 1</f>
        <v>-2.9126845020518988</v>
      </c>
      <c r="E124">
        <f>1900 * AH124/(AO$7 * 1) + 1</f>
        <v>-3.4717674781193599</v>
      </c>
      <c r="F124">
        <f>1900 * AI124/(AP$7 * 1) + 1</f>
        <v>-0.31436968939226539</v>
      </c>
      <c r="G124">
        <f>1900 * AJ124/(AQ$7 * 1) + 1</f>
        <v>2.1869042297128205</v>
      </c>
      <c r="H124">
        <f>1900 * AK124/(AR$7 * 1) + 1</f>
        <v>2.1869042297128205</v>
      </c>
      <c r="I124" t="str">
        <v>Malik Beasley</v>
      </c>
      <c r="J124">
        <v>-0.13333333333333333</v>
      </c>
      <c r="K124">
        <v>0.34666666666666668</v>
      </c>
      <c r="L124">
        <v>0.9866666666666668</v>
      </c>
      <c r="M124">
        <v>0.10666666666666666</v>
      </c>
      <c r="N124">
        <v>-0.73777777777777775</v>
      </c>
      <c r="O124">
        <v>-0.38222222222222224</v>
      </c>
      <c r="P124">
        <v>0.54222222222222216</v>
      </c>
      <c r="Q124">
        <v>-0.81777777777777783</v>
      </c>
      <c r="R124">
        <v>0.26666666666666666</v>
      </c>
      <c r="S124">
        <v>-0.16888888888888884</v>
      </c>
      <c r="T124">
        <v>-8.8888888888888795E-2</v>
      </c>
      <c r="U124">
        <v>0.56000000000000005</v>
      </c>
      <c r="V124">
        <v>0.17777777777777787</v>
      </c>
      <c r="W124">
        <v>0.17777777777777787</v>
      </c>
      <c r="X124" t="str">
        <v>_______</v>
      </c>
      <c r="Y124">
        <v>2.1893306865509201</v>
      </c>
      <c r="AG124">
        <f>S124 - sorted!Z$103</f>
        <v>-0.73652777777777767</v>
      </c>
      <c r="AH124">
        <f>T124 - sorted!AA$103</f>
        <v>-0.63888888888888884</v>
      </c>
      <c r="AI124">
        <f>U124 - sorted!AB$103</f>
        <v>-0.16916666666666624</v>
      </c>
      <c r="AJ124">
        <f>V124 - sorted!AC$103</f>
        <v>0.17777777777777787</v>
      </c>
      <c r="AK124">
        <f>W124 - sorted!AD$103</f>
        <v>0.17777777777777787</v>
      </c>
    </row>
    <row r="125" spans="4:37" x14ac:dyDescent="0.35">
      <c r="D125">
        <f>1900 * AG125/(AN$7 * 1) + 1</f>
        <v>-0.70068598476892929</v>
      </c>
      <c r="E125">
        <f>1900 * AH125/(AO$7 * 1) + 1</f>
        <v>-7.8366013861097787</v>
      </c>
      <c r="F125">
        <f>1900 * AI125/(AP$7 * 1) + 1</f>
        <v>0.34605251907084311</v>
      </c>
      <c r="G125">
        <f>1900 * AJ125/(AQ$7 * 1) + 1</f>
        <v>1.9513779216291827</v>
      </c>
      <c r="H125">
        <f>1900 * AK125/(AR$7 * 1) + 1</f>
        <v>1.9513779216291827</v>
      </c>
      <c r="I125" t="str">
        <v>Derrick Jones Jr.</v>
      </c>
      <c r="J125">
        <v>0.19500000000000001</v>
      </c>
      <c r="K125">
        <v>-0.10500000000000001</v>
      </c>
      <c r="L125">
        <v>-0.69750000000000012</v>
      </c>
      <c r="M125">
        <v>-0.375</v>
      </c>
      <c r="N125">
        <v>-5.2500000000000005E-2</v>
      </c>
      <c r="O125">
        <v>-0.50249999999999995</v>
      </c>
      <c r="P125">
        <v>0.495</v>
      </c>
      <c r="Q125">
        <v>0.33</v>
      </c>
      <c r="R125">
        <v>0.85499999999999998</v>
      </c>
      <c r="S125">
        <v>0.24749999999999978</v>
      </c>
      <c r="T125">
        <v>-0.71249999999999991</v>
      </c>
      <c r="U125">
        <v>0.6449999999999998</v>
      </c>
      <c r="V125">
        <v>0.14250000000000007</v>
      </c>
      <c r="W125">
        <v>0.14250000000000007</v>
      </c>
      <c r="X125" t="str">
        <v>_______</v>
      </c>
      <c r="Y125">
        <v>1.9533228784384717</v>
      </c>
      <c r="AG125">
        <f>S125 - sorted!Z$103</f>
        <v>-0.32013888888888903</v>
      </c>
      <c r="AH125">
        <f>T125 - sorted!AA$103</f>
        <v>-1.2625</v>
      </c>
      <c r="AI125">
        <f>U125 - sorted!AB$103</f>
        <v>-8.4166666666666501E-2</v>
      </c>
      <c r="AJ125">
        <f>V125 - sorted!AC$103</f>
        <v>0.14250000000000007</v>
      </c>
      <c r="AK125">
        <f>W125 - sorted!AD$103</f>
        <v>0.14250000000000007</v>
      </c>
    </row>
    <row r="126" spans="4:37" x14ac:dyDescent="0.35">
      <c r="D126">
        <f>1900 * AG126/(AN$7 * 1) + 1</f>
        <v>-7.2319104260594091</v>
      </c>
      <c r="E126">
        <f>1900 * AH126/(AO$7 * 1) + 1</f>
        <v>2.2540391406030351</v>
      </c>
      <c r="F126">
        <f>1900 * AI126/(AP$7 * 1) + 1</f>
        <v>-5.7229254227535558</v>
      </c>
      <c r="G126">
        <f>1900 * AJ126/(AQ$7 * 1) + 1</f>
        <v>1.8438147258114557</v>
      </c>
      <c r="H126">
        <f>1900 * AK126/(AR$7 * 1) + 1</f>
        <v>1.8438147258114557</v>
      </c>
      <c r="I126" t="str">
        <v>Terry Rozier</v>
      </c>
      <c r="J126">
        <v>-0.90416666666666679</v>
      </c>
      <c r="K126">
        <v>1.1083333333333334</v>
      </c>
      <c r="L126">
        <v>1.098611111111111</v>
      </c>
      <c r="M126">
        <v>0.36944444444444446</v>
      </c>
      <c r="N126">
        <v>-0.49583333333333335</v>
      </c>
      <c r="O126">
        <v>0.26250000000000001</v>
      </c>
      <c r="P126">
        <v>0.14583333333333334</v>
      </c>
      <c r="Q126">
        <v>-0.85555555555555562</v>
      </c>
      <c r="R126">
        <v>-0.60277777777777775</v>
      </c>
      <c r="S126">
        <v>-0.98194444444444484</v>
      </c>
      <c r="T126">
        <v>0.7291666666666663</v>
      </c>
      <c r="U126">
        <v>-0.13611111111111129</v>
      </c>
      <c r="V126">
        <v>0.12638888888888855</v>
      </c>
      <c r="W126">
        <v>0.12638888888888855</v>
      </c>
      <c r="X126" t="str">
        <v>_______</v>
      </c>
      <c r="Y126">
        <v>1.8455397849697921</v>
      </c>
      <c r="AG126">
        <f>S126 - sorted!Z$103</f>
        <v>-1.5495833333333335</v>
      </c>
      <c r="AH126">
        <f>T126 - sorted!AA$103</f>
        <v>0.17916666666666625</v>
      </c>
      <c r="AI126">
        <f>U126 - sorted!AB$103</f>
        <v>-0.86527777777777759</v>
      </c>
      <c r="AJ126">
        <f>V126 - sorted!AC$103</f>
        <v>0.12638888888888855</v>
      </c>
      <c r="AK126">
        <f>W126 - sorted!AD$103</f>
        <v>0.12638888888888855</v>
      </c>
    </row>
    <row r="127" spans="4:37" x14ac:dyDescent="0.35">
      <c r="D127">
        <f>1900 * AG127/(AN$7 * 1) + 1</f>
        <v>-1.0341827592225301</v>
      </c>
      <c r="E127">
        <f>1900 * AH127/(AO$7 * 1) + 1</f>
        <v>2.8664768604324276</v>
      </c>
      <c r="F127">
        <f>1900 * AI127/(AP$7 * 1) + 1</f>
        <v>-16.751544655585239</v>
      </c>
      <c r="G127">
        <f>1900 * AJ127/(AQ$7 * 1) + 1</f>
        <v>1.7139970756866172</v>
      </c>
      <c r="H127">
        <f>1900 * AK127/(AR$7 * 1) + 1</f>
        <v>1.7139970756866172</v>
      </c>
      <c r="I127" t="str">
        <v>Markelle Fultz</v>
      </c>
      <c r="J127">
        <v>-0.15555555555555556</v>
      </c>
      <c r="K127">
        <v>-7.7777777777777779E-2</v>
      </c>
      <c r="L127">
        <v>-0.57361111111111107</v>
      </c>
      <c r="M127">
        <v>0.16527777777777777</v>
      </c>
      <c r="N127">
        <v>-0.42777777777777781</v>
      </c>
      <c r="O127">
        <v>1.6625000000000001</v>
      </c>
      <c r="P127">
        <v>0.95277777777777772</v>
      </c>
      <c r="Q127">
        <v>-0.72916666666666663</v>
      </c>
      <c r="R127">
        <v>-0.70972222222222225</v>
      </c>
      <c r="S127">
        <v>0.18472222222222245</v>
      </c>
      <c r="T127">
        <v>0.81666666666666654</v>
      </c>
      <c r="U127">
        <v>-1.5555555555555558</v>
      </c>
      <c r="V127">
        <v>0.10694444444444429</v>
      </c>
      <c r="W127">
        <v>0.10694444444444429</v>
      </c>
      <c r="X127" t="str">
        <v>_______</v>
      </c>
      <c r="Y127">
        <v>1.7154567411282864</v>
      </c>
      <c r="AG127">
        <f>S127 - sorted!Z$103</f>
        <v>-0.38291666666666635</v>
      </c>
      <c r="AH127">
        <f>T127 - sorted!AA$103</f>
        <v>0.2666666666666665</v>
      </c>
      <c r="AI127">
        <f>U127 - sorted!AB$103</f>
        <v>-2.2847222222222223</v>
      </c>
      <c r="AJ127">
        <f>V127 - sorted!AC$103</f>
        <v>0.10694444444444429</v>
      </c>
      <c r="AK127">
        <f>W127 - sorted!AD$103</f>
        <v>0.10694444444444429</v>
      </c>
    </row>
    <row r="128" spans="4:37" x14ac:dyDescent="0.35">
      <c r="D128">
        <f>1900 * AG128/(AN$7 * 1) + 1</f>
        <v>-6.1709184754747124</v>
      </c>
      <c r="E128">
        <f>1900 * AH128/(AO$7 * 1) + 1</f>
        <v>4.9895942891743168</v>
      </c>
      <c r="F128">
        <f>1900 * AI128/(AP$7 * 1) + 1</f>
        <v>-13.160229116753156</v>
      </c>
      <c r="G128">
        <f>1900 * AJ128/(AQ$7 * 1) + 1</f>
        <v>1.7121425378276935</v>
      </c>
      <c r="H128">
        <f>1900 * AK128/(AR$7 * 1) + 1</f>
        <v>1.7121425378276935</v>
      </c>
      <c r="I128" t="str">
        <v>Derrick Rose</v>
      </c>
      <c r="J128">
        <v>0.62222222222222223</v>
      </c>
      <c r="K128">
        <v>0.88888888888888884</v>
      </c>
      <c r="L128">
        <v>-0.63111111111111107</v>
      </c>
      <c r="M128">
        <v>0.60444444444444445</v>
      </c>
      <c r="N128">
        <v>-0.89777777777777779</v>
      </c>
      <c r="O128">
        <v>1.2000000000000002</v>
      </c>
      <c r="P128">
        <v>-0.21333333333333332</v>
      </c>
      <c r="Q128">
        <v>-0.45333333333333337</v>
      </c>
      <c r="R128">
        <v>-1.0133333333333332</v>
      </c>
      <c r="S128">
        <v>-0.78222222222222193</v>
      </c>
      <c r="T128">
        <v>1.1200000000000001</v>
      </c>
      <c r="U128">
        <v>-1.0933333333333333</v>
      </c>
      <c r="V128">
        <v>0.10666666666666691</v>
      </c>
      <c r="W128">
        <v>0.10666666666666691</v>
      </c>
      <c r="X128" t="str">
        <v>_______</v>
      </c>
      <c r="Y128">
        <v>1.7135984119305534</v>
      </c>
      <c r="AG128">
        <f>S128 - sorted!Z$103</f>
        <v>-1.3498611111111107</v>
      </c>
      <c r="AH128">
        <f>T128 - sorted!AA$103</f>
        <v>0.57000000000000006</v>
      </c>
      <c r="AI128">
        <f>U128 - sorted!AB$103</f>
        <v>-1.8224999999999996</v>
      </c>
      <c r="AJ128">
        <f>V128 - sorted!AC$103</f>
        <v>0.10666666666666691</v>
      </c>
      <c r="AK128">
        <f>W128 - sorted!AD$103</f>
        <v>0.10666666666666691</v>
      </c>
    </row>
    <row r="129" spans="4:37" x14ac:dyDescent="0.35">
      <c r="D129">
        <f>1900 * AG129/(AN$7 * 1) + 1</f>
        <v>-8.0959031758053577</v>
      </c>
      <c r="E129">
        <f>1900 * AH129/(AO$7 * 1) + 1</f>
        <v>-3.761460240832311</v>
      </c>
      <c r="F129">
        <f>1900 * AI129/(AP$7 * 1) + 1</f>
        <v>-4.0869775991749995</v>
      </c>
      <c r="G129">
        <f>1900 * AJ129/(AQ$7 * 1) + 1</f>
        <v>1.4970161461922431</v>
      </c>
      <c r="H129">
        <f>1900 * AK129/(AR$7 * 1) + 1</f>
        <v>1.4970161461922431</v>
      </c>
      <c r="I129" t="str">
        <v>Jordan Clarkson</v>
      </c>
      <c r="J129">
        <v>-0.30708333333333332</v>
      </c>
      <c r="K129">
        <v>1.2190277777777778</v>
      </c>
      <c r="L129">
        <v>0.61416666666666664</v>
      </c>
      <c r="M129">
        <v>0.31638888888888889</v>
      </c>
      <c r="N129">
        <v>-0.86541666666666672</v>
      </c>
      <c r="O129">
        <v>0</v>
      </c>
      <c r="P129">
        <v>-0.61416666666666664</v>
      </c>
      <c r="Q129">
        <v>-0.49319444444444449</v>
      </c>
      <c r="R129">
        <v>0.20472222222222222</v>
      </c>
      <c r="S129">
        <v>-1.1445833333333333</v>
      </c>
      <c r="T129">
        <v>-0.13027777777777783</v>
      </c>
      <c r="U129">
        <v>7.4444444444444535E-2</v>
      </c>
      <c r="V129">
        <v>7.4444444444444396E-2</v>
      </c>
      <c r="W129">
        <v>7.4444444444444396E-2</v>
      </c>
      <c r="X129" t="str">
        <v>_______</v>
      </c>
      <c r="Y129">
        <v>1.4980322249931972</v>
      </c>
      <c r="AG129">
        <f>S129 - sorted!Z$103</f>
        <v>-1.7122222222222221</v>
      </c>
      <c r="AH129">
        <f>T129 - sorted!AA$103</f>
        <v>-0.68027777777777787</v>
      </c>
      <c r="AI129">
        <f>U129 - sorted!AB$103</f>
        <v>-0.65472222222222176</v>
      </c>
      <c r="AJ129">
        <f>V129 - sorted!AC$103</f>
        <v>7.4444444444444396E-2</v>
      </c>
      <c r="AK129">
        <f>W129 - sorted!AD$103</f>
        <v>7.4444444444444396E-2</v>
      </c>
    </row>
    <row r="130" spans="4:37" x14ac:dyDescent="0.35">
      <c r="D130">
        <f>1900 * AG130/(AN$7 * 1) + 1</f>
        <v>-1.5137688286801465</v>
      </c>
      <c r="E130">
        <f>1900 * AH130/(AO$7 * 1) + 1</f>
        <v>-4.2378006895885036</v>
      </c>
      <c r="F130">
        <f>1900 * AI130/(AP$7 * 1) + 1</f>
        <v>-5.839470518364692</v>
      </c>
      <c r="G130">
        <f>1900 * AJ130/(AQ$7 * 1) + 1</f>
        <v>1.3783257232209611</v>
      </c>
      <c r="H130">
        <f>1900 * AK130/(AR$7 * 1) + 1</f>
        <v>1.3783257232209611</v>
      </c>
      <c r="I130" t="str">
        <v>Will Barton</v>
      </c>
      <c r="J130">
        <v>-0.36833333333333335</v>
      </c>
      <c r="K130">
        <v>-3.7777777777777778E-2</v>
      </c>
      <c r="L130">
        <v>9.4444444444444456E-2</v>
      </c>
      <c r="M130">
        <v>-8.5000000000000006E-2</v>
      </c>
      <c r="N130">
        <v>0.15111111111111111</v>
      </c>
      <c r="O130">
        <v>0.20777777777777778</v>
      </c>
      <c r="P130">
        <v>1.8888888888888889E-2</v>
      </c>
      <c r="Q130">
        <v>-0.17944444444444443</v>
      </c>
      <c r="R130">
        <v>0.255</v>
      </c>
      <c r="S130">
        <v>9.4444444444444497E-2</v>
      </c>
      <c r="T130">
        <v>-0.19833333333333336</v>
      </c>
      <c r="U130">
        <v>-0.15111111111111114</v>
      </c>
      <c r="V130">
        <v>5.6666666666666643E-2</v>
      </c>
      <c r="W130">
        <v>5.6666666666666643E-2</v>
      </c>
      <c r="X130" t="str">
        <v>_______</v>
      </c>
      <c r="Y130">
        <v>1.3790991563381054</v>
      </c>
      <c r="AG130">
        <f>S130 - sorted!Z$103</f>
        <v>-0.47319444444444431</v>
      </c>
      <c r="AH130">
        <f>T130 - sorted!AA$103</f>
        <v>-0.74833333333333341</v>
      </c>
      <c r="AI130">
        <f>U130 - sorted!AB$103</f>
        <v>-0.88027777777777749</v>
      </c>
      <c r="AJ130">
        <f>V130 - sorted!AC$103</f>
        <v>5.6666666666666643E-2</v>
      </c>
      <c r="AK130">
        <f>W130 - sorted!AD$103</f>
        <v>5.6666666666666643E-2</v>
      </c>
    </row>
    <row r="131" spans="4:37" x14ac:dyDescent="0.35">
      <c r="D131">
        <f>1900 * AG131/(AN$7 * 1) + 1</f>
        <v>-2.0154896398050366</v>
      </c>
      <c r="E131">
        <f>1900 * AH131/(AO$7 * 1) + 1</f>
        <v>-2.8496085246418841</v>
      </c>
      <c r="F131">
        <f>1900 * AI131/(AP$7 * 1) + 1</f>
        <v>-4.6653865922080513</v>
      </c>
      <c r="G131">
        <f>1900 * AJ131/(AQ$7 * 1) + 1</f>
        <v>1</v>
      </c>
      <c r="H131">
        <f>1900 * AK131/(AR$7 * 1) + 1</f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G131">
        <f>S131 - sorted!Z$103</f>
        <v>-0.5676388888888888</v>
      </c>
      <c r="AH131">
        <f>T131 - sorted!AA$103</f>
        <v>-0.55000000000000004</v>
      </c>
      <c r="AI131">
        <f>U131 - sorted!AB$103</f>
        <v>-0.7291666666666663</v>
      </c>
      <c r="AJ131">
        <f>V131 - sorted!AC$103</f>
        <v>0</v>
      </c>
      <c r="AK131">
        <f>W131 - sorted!AD$103</f>
        <v>0</v>
      </c>
    </row>
    <row r="132" spans="4:37" x14ac:dyDescent="0.35">
      <c r="D132">
        <f>1900 * AG132/(AN$7 * 1) + 1</f>
        <v>-2.0154896398050366</v>
      </c>
      <c r="E132">
        <f>1900 * AH132/(AO$7 * 1) + 1</f>
        <v>-2.8496085246418841</v>
      </c>
      <c r="F132">
        <f>1900 * AI132/(AP$7 * 1) + 1</f>
        <v>-4.6653865922080513</v>
      </c>
      <c r="G132">
        <f>1900 * AJ132/(AQ$7 * 1) + 1</f>
        <v>1</v>
      </c>
      <c r="H132">
        <f>1900 * AK132/(AR$7 * 1) + 1</f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G132">
        <f>S132 - sorted!Z$103</f>
        <v>-0.5676388888888888</v>
      </c>
      <c r="AH132">
        <f>T132 - sorted!AA$103</f>
        <v>-0.55000000000000004</v>
      </c>
      <c r="AI132">
        <f>U132 - sorted!AB$103</f>
        <v>-0.7291666666666663</v>
      </c>
      <c r="AJ132">
        <f>V132 - sorted!AC$103</f>
        <v>0</v>
      </c>
      <c r="AK132">
        <f>W132 - sorted!AD$103</f>
        <v>0</v>
      </c>
    </row>
    <row r="133" spans="4:37" x14ac:dyDescent="0.35">
      <c r="D133">
        <f>1900 * AG133/(AN$7 * 1) + 1</f>
        <v>-2.0154896398050366</v>
      </c>
      <c r="E133">
        <f>1900 * AH133/(AO$7 * 1) + 1</f>
        <v>-2.8496085246418841</v>
      </c>
      <c r="F133">
        <f>1900 * AI133/(AP$7 * 1) + 1</f>
        <v>-4.6653865922080513</v>
      </c>
      <c r="G133">
        <f>1900 * AJ133/(AQ$7 * 1) + 1</f>
        <v>1</v>
      </c>
      <c r="H133">
        <f>1900 * AK133/(AR$7 * 1) + 1</f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G133">
        <f>S133 - sorted!Z$103</f>
        <v>-0.5676388888888888</v>
      </c>
      <c r="AH133">
        <f>T133 - sorted!AA$103</f>
        <v>-0.55000000000000004</v>
      </c>
      <c r="AI133">
        <f>U133 - sorted!AB$103</f>
        <v>-0.7291666666666663</v>
      </c>
      <c r="AJ133">
        <f>V133 - sorted!AC$103</f>
        <v>0</v>
      </c>
      <c r="AK133">
        <f>W133 - sorted!AD$103</f>
        <v>0</v>
      </c>
    </row>
    <row r="134" spans="4:37" x14ac:dyDescent="0.35">
      <c r="D134">
        <f>1900 * AG134/(AN$7 * 1) + 1</f>
        <v>-2.0154896398050366</v>
      </c>
      <c r="E134">
        <f>1900 * AH134/(AO$7 * 1) + 1</f>
        <v>-2.8496085246418841</v>
      </c>
      <c r="F134">
        <f>1900 * AI134/(AP$7 * 1) + 1</f>
        <v>-4.6653865922080513</v>
      </c>
      <c r="G134">
        <f>1900 * AJ134/(AQ$7 * 1) + 1</f>
        <v>1</v>
      </c>
      <c r="H134">
        <f>1900 * AK134/(AR$7 * 1) + 1</f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G134">
        <f>S134 - sorted!Z$103</f>
        <v>-0.5676388888888888</v>
      </c>
      <c r="AH134">
        <f>T134 - sorted!AA$103</f>
        <v>-0.55000000000000004</v>
      </c>
      <c r="AI134">
        <f>U134 - sorted!AB$103</f>
        <v>-0.7291666666666663</v>
      </c>
      <c r="AJ134">
        <f>V134 - sorted!AC$103</f>
        <v>0</v>
      </c>
      <c r="AK134">
        <f>W134 - sorted!AD$103</f>
        <v>0</v>
      </c>
    </row>
    <row r="135" spans="4:37" x14ac:dyDescent="0.35">
      <c r="D135">
        <f>1900 * AG135/(AN$7 * 1) + 1</f>
        <v>-2.0154896398050366</v>
      </c>
      <c r="E135">
        <f>1900 * AH135/(AO$7 * 1) + 1</f>
        <v>-2.8496085246418841</v>
      </c>
      <c r="F135">
        <f>1900 * AI135/(AP$7 * 1) + 1</f>
        <v>-4.6653865922080513</v>
      </c>
      <c r="G135">
        <f>1900 * AJ135/(AQ$7 * 1) + 1</f>
        <v>1</v>
      </c>
      <c r="H135">
        <f>1900 * AK135/(AR$7 * 1) + 1</f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G135">
        <f>S135 - sorted!Z$103</f>
        <v>-0.5676388888888888</v>
      </c>
      <c r="AH135">
        <f>T135 - sorted!AA$103</f>
        <v>-0.55000000000000004</v>
      </c>
      <c r="AI135">
        <f>U135 - sorted!AB$103</f>
        <v>-0.7291666666666663</v>
      </c>
      <c r="AJ135">
        <f>V135 - sorted!AC$103</f>
        <v>0</v>
      </c>
      <c r="AK135">
        <f>W135 - sorted!AD$103</f>
        <v>0</v>
      </c>
    </row>
    <row r="136" spans="4:37" x14ac:dyDescent="0.35">
      <c r="D136">
        <f>1900 * AG136/(AN$7 * 1) + 1</f>
        <v>-2.0154896398050366</v>
      </c>
      <c r="E136">
        <f>1900 * AH136/(AO$7 * 1) + 1</f>
        <v>-2.8496085246418841</v>
      </c>
      <c r="F136">
        <f>1900 * AI136/(AP$7 * 1) + 1</f>
        <v>-4.6653865922080513</v>
      </c>
      <c r="G136">
        <f>1900 * AJ136/(AQ$7 * 1) + 1</f>
        <v>1</v>
      </c>
      <c r="H136">
        <f>1900 * AK136/(AR$7 * 1) + 1</f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G136">
        <f>S136 - sorted!Z$103</f>
        <v>-0.5676388888888888</v>
      </c>
      <c r="AH136">
        <f>T136 - sorted!AA$103</f>
        <v>-0.55000000000000004</v>
      </c>
      <c r="AI136">
        <f>U136 - sorted!AB$103</f>
        <v>-0.7291666666666663</v>
      </c>
      <c r="AJ136">
        <f>V136 - sorted!AC$103</f>
        <v>0</v>
      </c>
      <c r="AK136">
        <f>W136 - sorted!AD$103</f>
        <v>0</v>
      </c>
    </row>
    <row r="137" spans="4:37" x14ac:dyDescent="0.35">
      <c r="D137">
        <f>1900 * AG137/(AN$7 * 1) + 1</f>
        <v>-2.0154896398050366</v>
      </c>
      <c r="E137">
        <f>1900 * AH137/(AO$7 * 1) + 1</f>
        <v>-2.8496085246418841</v>
      </c>
      <c r="F137">
        <f>1900 * AI137/(AP$7 * 1) + 1</f>
        <v>-4.6653865922080513</v>
      </c>
      <c r="G137">
        <f>1900 * AJ137/(AQ$7 * 1) + 1</f>
        <v>1</v>
      </c>
      <c r="H137">
        <f>1900 * AK137/(AR$7 * 1) + 1</f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G137">
        <f>S137 - sorted!Z$103</f>
        <v>-0.5676388888888888</v>
      </c>
      <c r="AH137">
        <f>T137 - sorted!AA$103</f>
        <v>-0.55000000000000004</v>
      </c>
      <c r="AI137">
        <f>U137 - sorted!AB$103</f>
        <v>-0.7291666666666663</v>
      </c>
      <c r="AJ137">
        <f>V137 - sorted!AC$103</f>
        <v>0</v>
      </c>
      <c r="AK137">
        <f>W137 - sorted!AD$103</f>
        <v>0</v>
      </c>
    </row>
    <row r="138" spans="4:37" x14ac:dyDescent="0.35">
      <c r="D138">
        <f>1900 * AG138/(AN$7 * 1) + 1</f>
        <v>-2.0154896398050366</v>
      </c>
      <c r="E138">
        <f>1900 * AH138/(AO$7 * 1) + 1</f>
        <v>-2.8496085246418841</v>
      </c>
      <c r="F138">
        <f>1900 * AI138/(AP$7 * 1) + 1</f>
        <v>-4.6653865922080513</v>
      </c>
      <c r="G138">
        <f>1900 * AJ138/(AQ$7 * 1) + 1</f>
        <v>1</v>
      </c>
      <c r="H138">
        <f>1900 * AK138/(AR$7 * 1) + 1</f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G138">
        <f>S138 - sorted!Z$103</f>
        <v>-0.5676388888888888</v>
      </c>
      <c r="AH138">
        <f>T138 - sorted!AA$103</f>
        <v>-0.55000000000000004</v>
      </c>
      <c r="AI138">
        <f>U138 - sorted!AB$103</f>
        <v>-0.7291666666666663</v>
      </c>
      <c r="AJ138">
        <f>V138 - sorted!AC$103</f>
        <v>0</v>
      </c>
      <c r="AK138">
        <f>W138 - sorted!AD$103</f>
        <v>0</v>
      </c>
    </row>
    <row r="139" spans="4:37" x14ac:dyDescent="0.35">
      <c r="D139">
        <f>1900 * AG139/(AN$7 * 1) + 1</f>
        <v>-2.0154896398050366</v>
      </c>
      <c r="E139">
        <f>1900 * AH139/(AO$7 * 1) + 1</f>
        <v>-2.8496085246418841</v>
      </c>
      <c r="F139">
        <f>1900 * AI139/(AP$7 * 1) + 1</f>
        <v>-4.6653865922080513</v>
      </c>
      <c r="G139">
        <f>1900 * AJ139/(AQ$7 * 1) + 1</f>
        <v>1</v>
      </c>
      <c r="H139">
        <f>1900 * AK139/(AR$7 * 1) + 1</f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G139">
        <f>S139 - sorted!Z$103</f>
        <v>-0.5676388888888888</v>
      </c>
      <c r="AH139">
        <f>T139 - sorted!AA$103</f>
        <v>-0.55000000000000004</v>
      </c>
      <c r="AI139">
        <f>U139 - sorted!AB$103</f>
        <v>-0.7291666666666663</v>
      </c>
      <c r="AJ139">
        <f>V139 - sorted!AC$103</f>
        <v>0</v>
      </c>
      <c r="AK139">
        <f>W139 - sorted!AD$103</f>
        <v>0</v>
      </c>
    </row>
    <row r="140" spans="4:37" x14ac:dyDescent="0.35">
      <c r="D140">
        <f>1900 * AG140/(AN$7 * 1) + 1</f>
        <v>-2.0154896398050366</v>
      </c>
      <c r="E140">
        <f>1900 * AH140/(AO$7 * 1) + 1</f>
        <v>-2.8496085246418841</v>
      </c>
      <c r="F140">
        <f>1900 * AI140/(AP$7 * 1) + 1</f>
        <v>-4.6653865922080513</v>
      </c>
      <c r="G140">
        <f>1900 * AJ140/(AQ$7 * 1) + 1</f>
        <v>1</v>
      </c>
      <c r="H140">
        <f>1900 * AK140/(AR$7 * 1) + 1</f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G140">
        <f>S140 - sorted!Z$103</f>
        <v>-0.5676388888888888</v>
      </c>
      <c r="AH140">
        <f>T140 - sorted!AA$103</f>
        <v>-0.55000000000000004</v>
      </c>
      <c r="AI140">
        <f>U140 - sorted!AB$103</f>
        <v>-0.7291666666666663</v>
      </c>
      <c r="AJ140">
        <f>V140 - sorted!AC$103</f>
        <v>0</v>
      </c>
      <c r="AK140">
        <f>W140 - sorted!AD$103</f>
        <v>0</v>
      </c>
    </row>
    <row r="141" spans="4:37" x14ac:dyDescent="0.35">
      <c r="D141">
        <f>1900 * AG141/(AN$7 * 1) + 1</f>
        <v>-2.0154896398050366</v>
      </c>
      <c r="E141">
        <f>1900 * AH141/(AO$7 * 1) + 1</f>
        <v>-2.8496085246418841</v>
      </c>
      <c r="F141">
        <f>1900 * AI141/(AP$7 * 1) + 1</f>
        <v>-4.6653865922080513</v>
      </c>
      <c r="G141">
        <f>1900 * AJ141/(AQ$7 * 1) + 1</f>
        <v>1</v>
      </c>
      <c r="H141">
        <f>1900 * AK141/(AR$7 * 1) + 1</f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G141">
        <f>S141 - sorted!Z$103</f>
        <v>-0.5676388888888888</v>
      </c>
      <c r="AH141">
        <f>T141 - sorted!AA$103</f>
        <v>-0.55000000000000004</v>
      </c>
      <c r="AI141">
        <f>U141 - sorted!AB$103</f>
        <v>-0.7291666666666663</v>
      </c>
      <c r="AJ141">
        <f>V141 - sorted!AC$103</f>
        <v>0</v>
      </c>
      <c r="AK141">
        <f>W141 - sorted!AD$103</f>
        <v>0</v>
      </c>
    </row>
    <row r="142" spans="4:37" x14ac:dyDescent="0.35">
      <c r="D142">
        <f>1900 * AG142/(AN$7 * 1) + 1</f>
        <v>-2.0154896398050366</v>
      </c>
      <c r="E142">
        <f>1900 * AH142/(AO$7 * 1) + 1</f>
        <v>-2.8496085246418841</v>
      </c>
      <c r="F142">
        <f>1900 * AI142/(AP$7 * 1) + 1</f>
        <v>-4.6653865922080513</v>
      </c>
      <c r="G142">
        <f>1900 * AJ142/(AQ$7 * 1) + 1</f>
        <v>1</v>
      </c>
      <c r="H142">
        <f>1900 * AK142/(AR$7 * 1) + 1</f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G142">
        <f>S142 - sorted!Z$103</f>
        <v>-0.5676388888888888</v>
      </c>
      <c r="AH142">
        <f>T142 - sorted!AA$103</f>
        <v>-0.55000000000000004</v>
      </c>
      <c r="AI142">
        <f>U142 - sorted!AB$103</f>
        <v>-0.7291666666666663</v>
      </c>
      <c r="AJ142">
        <f>V142 - sorted!AC$103</f>
        <v>0</v>
      </c>
      <c r="AK142">
        <f>W142 - sorted!AD$103</f>
        <v>0</v>
      </c>
    </row>
    <row r="143" spans="4:37" x14ac:dyDescent="0.35">
      <c r="D143">
        <f>1900 * AG143/(AN$7 * 1) + 1</f>
        <v>-2.0154896398050366</v>
      </c>
      <c r="E143">
        <f>1900 * AH143/(AO$7 * 1) + 1</f>
        <v>-2.8496085246418841</v>
      </c>
      <c r="F143">
        <f>1900 * AI143/(AP$7 * 1) + 1</f>
        <v>-4.6653865922080513</v>
      </c>
      <c r="G143">
        <f>1900 * AJ143/(AQ$7 * 1) + 1</f>
        <v>1</v>
      </c>
      <c r="H143">
        <f>1900 * AK143/(AR$7 * 1) + 1</f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G143">
        <f>S143 - sorted!Z$103</f>
        <v>-0.5676388888888888</v>
      </c>
      <c r="AH143">
        <f>T143 - sorted!AA$103</f>
        <v>-0.55000000000000004</v>
      </c>
      <c r="AI143">
        <f>U143 - sorted!AB$103</f>
        <v>-0.7291666666666663</v>
      </c>
      <c r="AJ143">
        <f>V143 - sorted!AC$103</f>
        <v>0</v>
      </c>
      <c r="AK143">
        <f>W143 - sorted!AD$103</f>
        <v>0</v>
      </c>
    </row>
    <row r="144" spans="4:37" x14ac:dyDescent="0.35">
      <c r="D144">
        <f>1900 * AG144/(AN$7 * 1) + 1</f>
        <v>-2.0154896398050366</v>
      </c>
      <c r="E144">
        <f>1900 * AH144/(AO$7 * 1) + 1</f>
        <v>-2.8496085246418841</v>
      </c>
      <c r="F144">
        <f>1900 * AI144/(AP$7 * 1) + 1</f>
        <v>-4.6653865922080513</v>
      </c>
      <c r="G144">
        <f>1900 * AJ144/(AQ$7 * 1) + 1</f>
        <v>1</v>
      </c>
      <c r="H144">
        <f>1900 * AK144/(AR$7 * 1) + 1</f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G144">
        <f>S144 - sorted!Z$103</f>
        <v>-0.5676388888888888</v>
      </c>
      <c r="AH144">
        <f>T144 - sorted!AA$103</f>
        <v>-0.55000000000000004</v>
      </c>
      <c r="AI144">
        <f>U144 - sorted!AB$103</f>
        <v>-0.7291666666666663</v>
      </c>
      <c r="AJ144">
        <f>V144 - sorted!AC$103</f>
        <v>0</v>
      </c>
      <c r="AK144">
        <f>W144 - sorted!AD$103</f>
        <v>0</v>
      </c>
    </row>
    <row r="145" spans="4:37" x14ac:dyDescent="0.35">
      <c r="D145">
        <f>1900 * AG145/(AN$7 * 1) + 1</f>
        <v>-2.0154896398050366</v>
      </c>
      <c r="E145">
        <f>1900 * AH145/(AO$7 * 1) + 1</f>
        <v>-2.8496085246418841</v>
      </c>
      <c r="F145">
        <f>1900 * AI145/(AP$7 * 1) + 1</f>
        <v>-4.6653865922080513</v>
      </c>
      <c r="G145">
        <f>1900 * AJ145/(AQ$7 * 1) + 1</f>
        <v>1</v>
      </c>
      <c r="H145">
        <f>1900 * AK145/(AR$7 * 1) + 1</f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G145">
        <f>S145 - sorted!Z$103</f>
        <v>-0.5676388888888888</v>
      </c>
      <c r="AH145">
        <f>T145 - sorted!AA$103</f>
        <v>-0.55000000000000004</v>
      </c>
      <c r="AI145">
        <f>U145 - sorted!AB$103</f>
        <v>-0.7291666666666663</v>
      </c>
      <c r="AJ145">
        <f>V145 - sorted!AC$103</f>
        <v>0</v>
      </c>
      <c r="AK145">
        <f>W145 - sorted!AD$103</f>
        <v>0</v>
      </c>
    </row>
    <row r="146" spans="4:37" x14ac:dyDescent="0.35">
      <c r="D146">
        <f>1900 * AG146/(AN$7 * 1) + 1</f>
        <v>-2.0154896398050366</v>
      </c>
      <c r="E146">
        <f>1900 * AH146/(AO$7 * 1) + 1</f>
        <v>-2.8496085246418841</v>
      </c>
      <c r="F146">
        <f>1900 * AI146/(AP$7 * 1) + 1</f>
        <v>-4.6653865922080513</v>
      </c>
      <c r="G146">
        <f>1900 * AJ146/(AQ$7 * 1) + 1</f>
        <v>1</v>
      </c>
      <c r="H146">
        <f>1900 * AK146/(AR$7 * 1) + 1</f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G146">
        <f>S146 - sorted!Z$103</f>
        <v>-0.5676388888888888</v>
      </c>
      <c r="AH146">
        <f>T146 - sorted!AA$103</f>
        <v>-0.55000000000000004</v>
      </c>
      <c r="AI146">
        <f>U146 - sorted!AB$103</f>
        <v>-0.7291666666666663</v>
      </c>
      <c r="AJ146">
        <f>V146 - sorted!AC$103</f>
        <v>0</v>
      </c>
      <c r="AK146">
        <f>W146 - sorted!AD$103</f>
        <v>0</v>
      </c>
    </row>
    <row r="147" spans="4:37" x14ac:dyDescent="0.35">
      <c r="D147">
        <f>1900 * AG147/(AN$7 * 1) + 1</f>
        <v>-2.0154896398050366</v>
      </c>
      <c r="E147">
        <f>1900 * AH147/(AO$7 * 1) + 1</f>
        <v>-2.8496085246418841</v>
      </c>
      <c r="F147">
        <f>1900 * AI147/(AP$7 * 1) + 1</f>
        <v>-4.6653865922080513</v>
      </c>
      <c r="G147">
        <f>1900 * AJ147/(AQ$7 * 1) + 1</f>
        <v>1</v>
      </c>
      <c r="H147">
        <f>1900 * AK147/(AR$7 * 1) + 1</f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G147">
        <f>S147 - sorted!Z$103</f>
        <v>-0.5676388888888888</v>
      </c>
      <c r="AH147">
        <f>T147 - sorted!AA$103</f>
        <v>-0.55000000000000004</v>
      </c>
      <c r="AI147">
        <f>U147 - sorted!AB$103</f>
        <v>-0.7291666666666663</v>
      </c>
      <c r="AJ147">
        <f>V147 - sorted!AC$103</f>
        <v>0</v>
      </c>
      <c r="AK147">
        <f>W147 - sorted!AD$103</f>
        <v>0</v>
      </c>
    </row>
    <row r="148" spans="4:37" x14ac:dyDescent="0.35">
      <c r="D148">
        <f>1900 * AG148/(AN$7 * 1) + 1</f>
        <v>-2.0154896398050366</v>
      </c>
      <c r="E148">
        <f>1900 * AH148/(AO$7 * 1) + 1</f>
        <v>-2.8496085246418841</v>
      </c>
      <c r="F148">
        <f>1900 * AI148/(AP$7 * 1) + 1</f>
        <v>-4.6653865922080513</v>
      </c>
      <c r="G148">
        <f>1900 * AJ148/(AQ$7 * 1) + 1</f>
        <v>1</v>
      </c>
      <c r="H148">
        <f>1900 * AK148/(AR$7 * 1) + 1</f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G148">
        <f>S148 - sorted!Z$103</f>
        <v>-0.5676388888888888</v>
      </c>
      <c r="AH148">
        <f>T148 - sorted!AA$103</f>
        <v>-0.55000000000000004</v>
      </c>
      <c r="AI148">
        <f>U148 - sorted!AB$103</f>
        <v>-0.7291666666666663</v>
      </c>
      <c r="AJ148">
        <f>V148 - sorted!AC$103</f>
        <v>0</v>
      </c>
      <c r="AK148">
        <f>W148 - sorted!AD$103</f>
        <v>0</v>
      </c>
    </row>
    <row r="149" spans="4:37" x14ac:dyDescent="0.35">
      <c r="D149">
        <f>1900 * AG149/(AN$7 * 1) + 1</f>
        <v>-2.0154896398050366</v>
      </c>
      <c r="E149">
        <f>1900 * AH149/(AO$7 * 1) + 1</f>
        <v>-2.8496085246418841</v>
      </c>
      <c r="F149">
        <f>1900 * AI149/(AP$7 * 1) + 1</f>
        <v>-4.6653865922080513</v>
      </c>
      <c r="G149">
        <f>1900 * AJ149/(AQ$7 * 1) + 1</f>
        <v>1</v>
      </c>
      <c r="H149">
        <f>1900 * AK149/(AR$7 * 1) + 1</f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G149">
        <f>S149 - sorted!Z$103</f>
        <v>-0.5676388888888888</v>
      </c>
      <c r="AH149">
        <f>T149 - sorted!AA$103</f>
        <v>-0.55000000000000004</v>
      </c>
      <c r="AI149">
        <f>U149 - sorted!AB$103</f>
        <v>-0.7291666666666663</v>
      </c>
      <c r="AJ149">
        <f>V149 - sorted!AC$103</f>
        <v>0</v>
      </c>
      <c r="AK149">
        <f>W149 - sorted!AD$103</f>
        <v>0</v>
      </c>
    </row>
    <row r="150" spans="4:37" x14ac:dyDescent="0.35">
      <c r="D150">
        <f>1900 * AG150/(AN$7 * 1) + 1</f>
        <v>-2.0154896398050366</v>
      </c>
      <c r="E150">
        <f>1900 * AH150/(AO$7 * 1) + 1</f>
        <v>-2.8496085246418841</v>
      </c>
      <c r="F150">
        <f>1900 * AI150/(AP$7 * 1) + 1</f>
        <v>-4.6653865922080513</v>
      </c>
      <c r="G150">
        <f>1900 * AJ150/(AQ$7 * 1) + 1</f>
        <v>1</v>
      </c>
      <c r="H150">
        <f>1900 * AK150/(AR$7 * 1) + 1</f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G150">
        <f>S150 - sorted!Z$103</f>
        <v>-0.5676388888888888</v>
      </c>
      <c r="AH150">
        <f>T150 - sorted!AA$103</f>
        <v>-0.55000000000000004</v>
      </c>
      <c r="AI150">
        <f>U150 - sorted!AB$103</f>
        <v>-0.7291666666666663</v>
      </c>
      <c r="AJ150">
        <f>V150 - sorted!AC$103</f>
        <v>0</v>
      </c>
      <c r="AK150">
        <f>W150 - sorted!AD$103</f>
        <v>0</v>
      </c>
    </row>
    <row r="151" spans="4:37" x14ac:dyDescent="0.35">
      <c r="D151">
        <f>1900 * AG151/(AN$7 * 1) + 1</f>
        <v>-2.0154896398050366</v>
      </c>
      <c r="E151">
        <f>1900 * AH151/(AO$7 * 1) + 1</f>
        <v>-2.8496085246418841</v>
      </c>
      <c r="F151">
        <f>1900 * AI151/(AP$7 * 1) + 1</f>
        <v>-4.6653865922080513</v>
      </c>
      <c r="G151">
        <f>1900 * AJ151/(AQ$7 * 1) + 1</f>
        <v>1</v>
      </c>
      <c r="H151">
        <f>1900 * AK151/(AR$7 * 1) + 1</f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G151">
        <f>S151 - sorted!Z$103</f>
        <v>-0.5676388888888888</v>
      </c>
      <c r="AH151">
        <f>T151 - sorted!AA$103</f>
        <v>-0.55000000000000004</v>
      </c>
      <c r="AI151">
        <f>U151 - sorted!AB$103</f>
        <v>-0.7291666666666663</v>
      </c>
      <c r="AJ151">
        <f>V151 - sorted!AC$103</f>
        <v>0</v>
      </c>
      <c r="AK151">
        <f>W151 - sorted!AD$103</f>
        <v>0</v>
      </c>
    </row>
    <row r="152" spans="4:37" x14ac:dyDescent="0.35">
      <c r="D152">
        <f>1900 * AG152/(AN$7 * 1) + 1</f>
        <v>-2.0154896398050366</v>
      </c>
      <c r="E152">
        <f>1900 * AH152/(AO$7 * 1) + 1</f>
        <v>-2.8496085246418841</v>
      </c>
      <c r="F152">
        <f>1900 * AI152/(AP$7 * 1) + 1</f>
        <v>-4.6653865922080513</v>
      </c>
      <c r="G152">
        <f>1900 * AJ152/(AQ$7 * 1) + 1</f>
        <v>1</v>
      </c>
      <c r="H152">
        <f>1900 * AK152/(AR$7 * 1) + 1</f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G152">
        <f>S152 - sorted!Z$103</f>
        <v>-0.5676388888888888</v>
      </c>
      <c r="AH152">
        <f>T152 - sorted!AA$103</f>
        <v>-0.55000000000000004</v>
      </c>
      <c r="AI152">
        <f>U152 - sorted!AB$103</f>
        <v>-0.7291666666666663</v>
      </c>
      <c r="AJ152">
        <f>V152 - sorted!AC$103</f>
        <v>0</v>
      </c>
      <c r="AK152">
        <f>W152 - sorted!AD$103</f>
        <v>0</v>
      </c>
    </row>
    <row r="153" spans="4:37" x14ac:dyDescent="0.35">
      <c r="D153">
        <f>1900 * AG153/(AN$7 * 1) + 1</f>
        <v>-2.0154896398050366</v>
      </c>
      <c r="E153">
        <f>1900 * AH153/(AO$7 * 1) + 1</f>
        <v>-2.8496085246418841</v>
      </c>
      <c r="F153">
        <f>1900 * AI153/(AP$7 * 1) + 1</f>
        <v>-4.6653865922080513</v>
      </c>
      <c r="G153">
        <f>1900 * AJ153/(AQ$7 * 1) + 1</f>
        <v>1</v>
      </c>
      <c r="H153">
        <f>1900 * AK153/(AR$7 * 1) + 1</f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G153">
        <f>S153 - sorted!Z$103</f>
        <v>-0.5676388888888888</v>
      </c>
      <c r="AH153">
        <f>T153 - sorted!AA$103</f>
        <v>-0.55000000000000004</v>
      </c>
      <c r="AI153">
        <f>U153 - sorted!AB$103</f>
        <v>-0.7291666666666663</v>
      </c>
      <c r="AJ153">
        <f>V153 - sorted!AC$103</f>
        <v>0</v>
      </c>
      <c r="AK153">
        <f>W153 - sorted!AD$103</f>
        <v>0</v>
      </c>
    </row>
    <row r="154" spans="4:37" x14ac:dyDescent="0.35">
      <c r="D154">
        <f>1900 * AG154/(AN$7 * 1) + 1</f>
        <v>-2.0154896398050366</v>
      </c>
      <c r="E154">
        <f>1900 * AH154/(AO$7 * 1) + 1</f>
        <v>-2.8496085246418841</v>
      </c>
      <c r="F154">
        <f>1900 * AI154/(AP$7 * 1) + 1</f>
        <v>-4.6653865922080513</v>
      </c>
      <c r="G154">
        <f>1900 * AJ154/(AQ$7 * 1) + 1</f>
        <v>1</v>
      </c>
      <c r="H154">
        <f>1900 * AK154/(AR$7 * 1) + 1</f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G154">
        <f>S154 - sorted!Z$103</f>
        <v>-0.5676388888888888</v>
      </c>
      <c r="AH154">
        <f>T154 - sorted!AA$103</f>
        <v>-0.55000000000000004</v>
      </c>
      <c r="AI154">
        <f>U154 - sorted!AB$103</f>
        <v>-0.7291666666666663</v>
      </c>
      <c r="AJ154">
        <f>V154 - sorted!AC$103</f>
        <v>0</v>
      </c>
      <c r="AK154">
        <f>W154 - sorted!AD$103</f>
        <v>0</v>
      </c>
    </row>
    <row r="155" spans="4:37" x14ac:dyDescent="0.35">
      <c r="D155">
        <f>1900 * AG155/(AN$7 * 1) + 1</f>
        <v>-2.0154896398050366</v>
      </c>
      <c r="E155">
        <f>1900 * AH155/(AO$7 * 1) + 1</f>
        <v>-2.8496085246418841</v>
      </c>
      <c r="F155">
        <f>1900 * AI155/(AP$7 * 1) + 1</f>
        <v>-4.6653865922080513</v>
      </c>
      <c r="G155">
        <f>1900 * AJ155/(AQ$7 * 1) + 1</f>
        <v>1</v>
      </c>
      <c r="H155">
        <f>1900 * AK155/(AR$7 * 1) + 1</f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G155">
        <f>S155 - sorted!Z$103</f>
        <v>-0.5676388888888888</v>
      </c>
      <c r="AH155">
        <f>T155 - sorted!AA$103</f>
        <v>-0.55000000000000004</v>
      </c>
      <c r="AI155">
        <f>U155 - sorted!AB$103</f>
        <v>-0.7291666666666663</v>
      </c>
      <c r="AJ155">
        <f>V155 - sorted!AC$103</f>
        <v>0</v>
      </c>
      <c r="AK155">
        <f>W155 - sorted!AD$103</f>
        <v>0</v>
      </c>
    </row>
    <row r="156" spans="4:37" x14ac:dyDescent="0.35">
      <c r="D156">
        <f>1900 * AG156/(AN$7 * 1) + 1</f>
        <v>-2.0154896398050366</v>
      </c>
      <c r="E156">
        <f>1900 * AH156/(AO$7 * 1) + 1</f>
        <v>-2.8496085246418841</v>
      </c>
      <c r="F156">
        <f>1900 * AI156/(AP$7 * 1) + 1</f>
        <v>-4.6653865922080513</v>
      </c>
      <c r="G156">
        <f>1900 * AJ156/(AQ$7 * 1) + 1</f>
        <v>1</v>
      </c>
      <c r="H156">
        <f>1900 * AK156/(AR$7 * 1) + 1</f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G156">
        <f>S156 - sorted!Z$103</f>
        <v>-0.5676388888888888</v>
      </c>
      <c r="AH156">
        <f>T156 - sorted!AA$103</f>
        <v>-0.55000000000000004</v>
      </c>
      <c r="AI156">
        <f>U156 - sorted!AB$103</f>
        <v>-0.7291666666666663</v>
      </c>
      <c r="AJ156">
        <f>V156 - sorted!AC$103</f>
        <v>0</v>
      </c>
      <c r="AK156">
        <f>W156 - sorted!AD$103</f>
        <v>0</v>
      </c>
    </row>
    <row r="157" spans="4:37" x14ac:dyDescent="0.35">
      <c r="D157">
        <f>1900 * AG157/(AN$7 * 1) + 1</f>
        <v>-2.0154896398050366</v>
      </c>
      <c r="E157">
        <f>1900 * AH157/(AO$7 * 1) + 1</f>
        <v>-2.8496085246418841</v>
      </c>
      <c r="F157">
        <f>1900 * AI157/(AP$7 * 1) + 1</f>
        <v>-4.6653865922080513</v>
      </c>
      <c r="G157">
        <f>1900 * AJ157/(AQ$7 * 1) + 1</f>
        <v>1</v>
      </c>
      <c r="H157">
        <f>1900 * AK157/(AR$7 * 1) + 1</f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G157">
        <f>S157 - sorted!Z$103</f>
        <v>-0.5676388888888888</v>
      </c>
      <c r="AH157">
        <f>T157 - sorted!AA$103</f>
        <v>-0.55000000000000004</v>
      </c>
      <c r="AI157">
        <f>U157 - sorted!AB$103</f>
        <v>-0.7291666666666663</v>
      </c>
      <c r="AJ157">
        <f>V157 - sorted!AC$103</f>
        <v>0</v>
      </c>
      <c r="AK157">
        <f>W157 - sorted!AD$103</f>
        <v>0</v>
      </c>
    </row>
    <row r="158" spans="4:37" x14ac:dyDescent="0.35">
      <c r="D158">
        <f>1900 * AG158/(AN$7 * 1) + 1</f>
        <v>-2.0154896398050366</v>
      </c>
      <c r="E158">
        <f>1900 * AH158/(AO$7 * 1) + 1</f>
        <v>-2.8496085246418841</v>
      </c>
      <c r="F158">
        <f>1900 * AI158/(AP$7 * 1) + 1</f>
        <v>-4.6653865922080513</v>
      </c>
      <c r="G158">
        <f>1900 * AJ158/(AQ$7 * 1) + 1</f>
        <v>1</v>
      </c>
      <c r="H158">
        <f>1900 * AK158/(AR$7 * 1) + 1</f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G158">
        <f>S158 - sorted!Z$103</f>
        <v>-0.5676388888888888</v>
      </c>
      <c r="AH158">
        <f>T158 - sorted!AA$103</f>
        <v>-0.55000000000000004</v>
      </c>
      <c r="AI158">
        <f>U158 - sorted!AB$103</f>
        <v>-0.7291666666666663</v>
      </c>
      <c r="AJ158">
        <f>V158 - sorted!AC$103</f>
        <v>0</v>
      </c>
      <c r="AK158">
        <f>W158 - sorted!AD$103</f>
        <v>0</v>
      </c>
    </row>
    <row r="159" spans="4:37" x14ac:dyDescent="0.35">
      <c r="D159">
        <f>1900 * AG159/(AN$7 * 1) + 1</f>
        <v>-2.0154896398050366</v>
      </c>
      <c r="E159">
        <f>1900 * AH159/(AO$7 * 1) + 1</f>
        <v>-2.8496085246418841</v>
      </c>
      <c r="F159">
        <f>1900 * AI159/(AP$7 * 1) + 1</f>
        <v>-4.6653865922080513</v>
      </c>
      <c r="G159">
        <f>1900 * AJ159/(AQ$7 * 1) + 1</f>
        <v>1</v>
      </c>
      <c r="H159">
        <f>1900 * AK159/(AR$7 * 1) + 1</f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G159">
        <f>S159 - sorted!Z$103</f>
        <v>-0.5676388888888888</v>
      </c>
      <c r="AH159">
        <f>T159 - sorted!AA$103</f>
        <v>-0.55000000000000004</v>
      </c>
      <c r="AI159">
        <f>U159 - sorted!AB$103</f>
        <v>-0.7291666666666663</v>
      </c>
      <c r="AJ159">
        <f>V159 - sorted!AC$103</f>
        <v>0</v>
      </c>
      <c r="AK159">
        <f>W159 - sorted!AD$103</f>
        <v>0</v>
      </c>
    </row>
    <row r="160" spans="4:37" x14ac:dyDescent="0.35">
      <c r="D160">
        <f>1900 * AG160/(AN$7 * 1) + 1</f>
        <v>-2.0154896398050366</v>
      </c>
      <c r="E160">
        <f>1900 * AH160/(AO$7 * 1) + 1</f>
        <v>-2.8496085246418841</v>
      </c>
      <c r="F160">
        <f>1900 * AI160/(AP$7 * 1) + 1</f>
        <v>-4.6653865922080513</v>
      </c>
      <c r="G160">
        <f>1900 * AJ160/(AQ$7 * 1) + 1</f>
        <v>1</v>
      </c>
      <c r="H160">
        <f>1900 * AK160/(AR$7 * 1) + 1</f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G160">
        <f>S160 - sorted!Z$103</f>
        <v>-0.5676388888888888</v>
      </c>
      <c r="AH160">
        <f>T160 - sorted!AA$103</f>
        <v>-0.55000000000000004</v>
      </c>
      <c r="AI160">
        <f>U160 - sorted!AB$103</f>
        <v>-0.7291666666666663</v>
      </c>
      <c r="AJ160">
        <f>V160 - sorted!AC$103</f>
        <v>0</v>
      </c>
      <c r="AK160">
        <f>W160 - sorted!AD$103</f>
        <v>0</v>
      </c>
    </row>
    <row r="161" spans="4:37" x14ac:dyDescent="0.35">
      <c r="D161">
        <f>1900 * AG161/(AN$7 * 1) + 1</f>
        <v>-2.0154896398050366</v>
      </c>
      <c r="E161">
        <f>1900 * AH161/(AO$7 * 1) + 1</f>
        <v>-2.8496085246418841</v>
      </c>
      <c r="F161">
        <f>1900 * AI161/(AP$7 * 1) + 1</f>
        <v>-4.6653865922080513</v>
      </c>
      <c r="G161">
        <f>1900 * AJ161/(AQ$7 * 1) + 1</f>
        <v>1</v>
      </c>
      <c r="H161">
        <f>1900 * AK161/(AR$7 * 1) + 1</f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G161">
        <f>S161 - sorted!Z$103</f>
        <v>-0.5676388888888888</v>
      </c>
      <c r="AH161">
        <f>T161 - sorted!AA$103</f>
        <v>-0.55000000000000004</v>
      </c>
      <c r="AI161">
        <f>U161 - sorted!AB$103</f>
        <v>-0.7291666666666663</v>
      </c>
      <c r="AJ161">
        <f>V161 - sorted!AC$103</f>
        <v>0</v>
      </c>
      <c r="AK161">
        <f>W161 - sorted!AD$103</f>
        <v>0</v>
      </c>
    </row>
    <row r="162" spans="4:37" x14ac:dyDescent="0.35">
      <c r="D162">
        <f>1900 * AG162/(AN$7 * 1) + 1</f>
        <v>-2.0154896398050366</v>
      </c>
      <c r="E162">
        <f>1900 * AH162/(AO$7 * 1) + 1</f>
        <v>-2.8496085246418841</v>
      </c>
      <c r="F162">
        <f>1900 * AI162/(AP$7 * 1) + 1</f>
        <v>-4.6653865922080513</v>
      </c>
      <c r="G162">
        <f>1900 * AJ162/(AQ$7 * 1) + 1</f>
        <v>1</v>
      </c>
      <c r="H162">
        <f>1900 * AK162/(AR$7 * 1) + 1</f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G162">
        <f>S162 - sorted!Z$103</f>
        <v>-0.5676388888888888</v>
      </c>
      <c r="AH162">
        <f>T162 - sorted!AA$103</f>
        <v>-0.55000000000000004</v>
      </c>
      <c r="AI162">
        <f>U162 - sorted!AB$103</f>
        <v>-0.7291666666666663</v>
      </c>
      <c r="AJ162">
        <f>V162 - sorted!AC$103</f>
        <v>0</v>
      </c>
      <c r="AK162">
        <f>W162 - sorted!AD$103</f>
        <v>0</v>
      </c>
    </row>
    <row r="163" spans="4:37" x14ac:dyDescent="0.35">
      <c r="D163">
        <f>1900 * AG163/(AN$7 * 1) + 1</f>
        <v>-2.0154896398050366</v>
      </c>
      <c r="E163">
        <f>1900 * AH163/(AO$7 * 1) + 1</f>
        <v>-2.8496085246418841</v>
      </c>
      <c r="F163">
        <f>1900 * AI163/(AP$7 * 1) + 1</f>
        <v>-4.6653865922080513</v>
      </c>
      <c r="G163">
        <f>1900 * AJ163/(AQ$7 * 1) + 1</f>
        <v>1</v>
      </c>
      <c r="H163">
        <f>1900 * AK163/(AR$7 * 1) + 1</f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G163">
        <f>S163 - sorted!Z$103</f>
        <v>-0.5676388888888888</v>
      </c>
      <c r="AH163">
        <f>T163 - sorted!AA$103</f>
        <v>-0.55000000000000004</v>
      </c>
      <c r="AI163">
        <f>U163 - sorted!AB$103</f>
        <v>-0.7291666666666663</v>
      </c>
      <c r="AJ163">
        <f>V163 - sorted!AC$103</f>
        <v>0</v>
      </c>
      <c r="AK163">
        <f>W163 - sorted!AD$103</f>
        <v>0</v>
      </c>
    </row>
    <row r="164" spans="4:37" x14ac:dyDescent="0.35">
      <c r="D164">
        <f>1900 * AG164/(AN$7 * 1) + 1</f>
        <v>-2.0154896398050366</v>
      </c>
      <c r="E164">
        <f>1900 * AH164/(AO$7 * 1) + 1</f>
        <v>-2.8496085246418841</v>
      </c>
      <c r="F164">
        <f>1900 * AI164/(AP$7 * 1) + 1</f>
        <v>-4.6653865922080513</v>
      </c>
      <c r="G164">
        <f>1900 * AJ164/(AQ$7 * 1) + 1</f>
        <v>1</v>
      </c>
      <c r="H164">
        <f>1900 * AK164/(AR$7 * 1) + 1</f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G164">
        <f>S164 - sorted!Z$103</f>
        <v>-0.5676388888888888</v>
      </c>
      <c r="AH164">
        <f>T164 - sorted!AA$103</f>
        <v>-0.55000000000000004</v>
      </c>
      <c r="AI164">
        <f>U164 - sorted!AB$103</f>
        <v>-0.7291666666666663</v>
      </c>
      <c r="AJ164">
        <f>V164 - sorted!AC$103</f>
        <v>0</v>
      </c>
      <c r="AK164">
        <f>W164 - sorted!AD$103</f>
        <v>0</v>
      </c>
    </row>
    <row r="165" spans="4:37" x14ac:dyDescent="0.35">
      <c r="D165">
        <f>1900 * AG165/(AN$7 * 1) + 1</f>
        <v>-2.0154896398050366</v>
      </c>
      <c r="E165">
        <f>1900 * AH165/(AO$7 * 1) + 1</f>
        <v>-2.8496085246418841</v>
      </c>
      <c r="F165">
        <f>1900 * AI165/(AP$7 * 1) + 1</f>
        <v>-4.6653865922080513</v>
      </c>
      <c r="G165">
        <f>1900 * AJ165/(AQ$7 * 1) + 1</f>
        <v>1</v>
      </c>
      <c r="H165">
        <f>1900 * AK165/(AR$7 * 1) + 1</f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G165">
        <f>S165 - sorted!Z$103</f>
        <v>-0.5676388888888888</v>
      </c>
      <c r="AH165">
        <f>T165 - sorted!AA$103</f>
        <v>-0.55000000000000004</v>
      </c>
      <c r="AI165">
        <f>U165 - sorted!AB$103</f>
        <v>-0.7291666666666663</v>
      </c>
      <c r="AJ165">
        <f>V165 - sorted!AC$103</f>
        <v>0</v>
      </c>
      <c r="AK165">
        <f>W165 - sorted!AD$103</f>
        <v>0</v>
      </c>
    </row>
    <row r="166" spans="4:37" x14ac:dyDescent="0.35">
      <c r="D166">
        <f>1900 * AG166/(AN$7 * 1) + 1</f>
        <v>-2.0154896398050366</v>
      </c>
      <c r="E166">
        <f>1900 * AH166/(AO$7 * 1) + 1</f>
        <v>-2.8496085246418841</v>
      </c>
      <c r="F166">
        <f>1900 * AI166/(AP$7 * 1) + 1</f>
        <v>-4.6653865922080513</v>
      </c>
      <c r="G166">
        <f>1900 * AJ166/(AQ$7 * 1) + 1</f>
        <v>1</v>
      </c>
      <c r="H166">
        <f>1900 * AK166/(AR$7 * 1) + 1</f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G166">
        <f>S166 - sorted!Z$103</f>
        <v>-0.5676388888888888</v>
      </c>
      <c r="AH166">
        <f>T166 - sorted!AA$103</f>
        <v>-0.55000000000000004</v>
      </c>
      <c r="AI166">
        <f>U166 - sorted!AB$103</f>
        <v>-0.7291666666666663</v>
      </c>
      <c r="AJ166">
        <f>V166 - sorted!AC$103</f>
        <v>0</v>
      </c>
      <c r="AK166">
        <f>W166 - sorted!AD$103</f>
        <v>0</v>
      </c>
    </row>
    <row r="167" spans="4:37" x14ac:dyDescent="0.35">
      <c r="D167">
        <f>1900 * AG167/(AN$7 * 1) + 1</f>
        <v>-2.0154896398050366</v>
      </c>
      <c r="E167">
        <f>1900 * AH167/(AO$7 * 1) + 1</f>
        <v>-2.8496085246418841</v>
      </c>
      <c r="F167">
        <f>1900 * AI167/(AP$7 * 1) + 1</f>
        <v>-4.6653865922080513</v>
      </c>
      <c r="G167">
        <f>1900 * AJ167/(AQ$7 * 1) + 1</f>
        <v>1</v>
      </c>
      <c r="H167">
        <f>1900 * AK167/(AR$7 * 1) + 1</f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G167">
        <f>S167 - sorted!Z$103</f>
        <v>-0.5676388888888888</v>
      </c>
      <c r="AH167">
        <f>T167 - sorted!AA$103</f>
        <v>-0.55000000000000004</v>
      </c>
      <c r="AI167">
        <f>U167 - sorted!AB$103</f>
        <v>-0.7291666666666663</v>
      </c>
      <c r="AJ167">
        <f>V167 - sorted!AC$103</f>
        <v>0</v>
      </c>
      <c r="AK167">
        <f>W167 - sorted!AD$103</f>
        <v>0</v>
      </c>
    </row>
    <row r="168" spans="4:37" x14ac:dyDescent="0.35">
      <c r="D168">
        <f>1900 * AG168/(AN$7 * 1) + 1</f>
        <v>-2.0154896398050366</v>
      </c>
      <c r="E168">
        <f>1900 * AH168/(AO$7 * 1) + 1</f>
        <v>-2.8496085246418841</v>
      </c>
      <c r="F168">
        <f>1900 * AI168/(AP$7 * 1) + 1</f>
        <v>-4.6653865922080513</v>
      </c>
      <c r="G168">
        <f>1900 * AJ168/(AQ$7 * 1) + 1</f>
        <v>1</v>
      </c>
      <c r="H168">
        <f>1900 * AK168/(AR$7 * 1) + 1</f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G168">
        <f>S168 - sorted!Z$103</f>
        <v>-0.5676388888888888</v>
      </c>
      <c r="AH168">
        <f>T168 - sorted!AA$103</f>
        <v>-0.55000000000000004</v>
      </c>
      <c r="AI168">
        <f>U168 - sorted!AB$103</f>
        <v>-0.7291666666666663</v>
      </c>
      <c r="AJ168">
        <f>V168 - sorted!AC$103</f>
        <v>0</v>
      </c>
      <c r="AK168">
        <f>W168 - sorted!AD$103</f>
        <v>0</v>
      </c>
    </row>
    <row r="169" spans="4:37" x14ac:dyDescent="0.35">
      <c r="D169">
        <f>1900 * AG169/(AN$7 * 1) + 1</f>
        <v>-2.0154896398050366</v>
      </c>
      <c r="E169">
        <f>1900 * AH169/(AO$7 * 1) + 1</f>
        <v>-2.8496085246418841</v>
      </c>
      <c r="F169">
        <f>1900 * AI169/(AP$7 * 1) + 1</f>
        <v>-4.6653865922080513</v>
      </c>
      <c r="G169">
        <f>1900 * AJ169/(AQ$7 * 1) + 1</f>
        <v>1</v>
      </c>
      <c r="H169">
        <f>1900 * AK169/(AR$7 * 1) + 1</f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G169">
        <f>S169 - sorted!Z$103</f>
        <v>-0.5676388888888888</v>
      </c>
      <c r="AH169">
        <f>T169 - sorted!AA$103</f>
        <v>-0.55000000000000004</v>
      </c>
      <c r="AI169">
        <f>U169 - sorted!AB$103</f>
        <v>-0.7291666666666663</v>
      </c>
      <c r="AJ169">
        <f>V169 - sorted!AC$103</f>
        <v>0</v>
      </c>
      <c r="AK169">
        <f>W169 - sorted!AD$103</f>
        <v>0</v>
      </c>
    </row>
    <row r="170" spans="4:37" x14ac:dyDescent="0.35">
      <c r="D170">
        <f>1900 * AG170/(AN$7 * 1) + 1</f>
        <v>-2.0154896398050366</v>
      </c>
      <c r="E170">
        <f>1900 * AH170/(AO$7 * 1) + 1</f>
        <v>-2.8496085246418841</v>
      </c>
      <c r="F170">
        <f>1900 * AI170/(AP$7 * 1) + 1</f>
        <v>-4.6653865922080513</v>
      </c>
      <c r="G170">
        <f>1900 * AJ170/(AQ$7 * 1) + 1</f>
        <v>1</v>
      </c>
      <c r="H170">
        <f>1900 * AK170/(AR$7 * 1) + 1</f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G170">
        <f>S170 - sorted!Z$103</f>
        <v>-0.5676388888888888</v>
      </c>
      <c r="AH170">
        <f>T170 - sorted!AA$103</f>
        <v>-0.55000000000000004</v>
      </c>
      <c r="AI170">
        <f>U170 - sorted!AB$103</f>
        <v>-0.7291666666666663</v>
      </c>
      <c r="AJ170">
        <f>V170 - sorted!AC$103</f>
        <v>0</v>
      </c>
      <c r="AK170">
        <f>W170 - sorted!AD$103</f>
        <v>0</v>
      </c>
    </row>
    <row r="171" spans="4:37" x14ac:dyDescent="0.35">
      <c r="D171">
        <f>1900 * AG171/(AN$7 * 1) + 1</f>
        <v>-2.0154896398050366</v>
      </c>
      <c r="E171">
        <f>1900 * AH171/(AO$7 * 1) + 1</f>
        <v>-2.8496085246418841</v>
      </c>
      <c r="F171">
        <f>1900 * AI171/(AP$7 * 1) + 1</f>
        <v>-4.6653865922080513</v>
      </c>
      <c r="G171">
        <f>1900 * AJ171/(AQ$7 * 1) + 1</f>
        <v>1</v>
      </c>
      <c r="H171">
        <f>1900 * AK171/(AR$7 * 1) + 1</f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G171">
        <f>S171 - sorted!Z$103</f>
        <v>-0.5676388888888888</v>
      </c>
      <c r="AH171">
        <f>T171 - sorted!AA$103</f>
        <v>-0.55000000000000004</v>
      </c>
      <c r="AI171">
        <f>U171 - sorted!AB$103</f>
        <v>-0.7291666666666663</v>
      </c>
      <c r="AJ171">
        <f>V171 - sorted!AC$103</f>
        <v>0</v>
      </c>
      <c r="AK171">
        <f>W171 - sorted!AD$103</f>
        <v>0</v>
      </c>
    </row>
    <row r="172" spans="4:37" x14ac:dyDescent="0.35">
      <c r="D172">
        <f>1900 * AG172/(AN$7 * 1) + 1</f>
        <v>-2.0154896398050366</v>
      </c>
      <c r="E172">
        <f>1900 * AH172/(AO$7 * 1) + 1</f>
        <v>-2.8496085246418841</v>
      </c>
      <c r="F172">
        <f>1900 * AI172/(AP$7 * 1) + 1</f>
        <v>-4.6653865922080513</v>
      </c>
      <c r="G172">
        <f>1900 * AJ172/(AQ$7 * 1) + 1</f>
        <v>1</v>
      </c>
      <c r="H172">
        <f>1900 * AK172/(AR$7 * 1) + 1</f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G172">
        <f>S172 - sorted!Z$103</f>
        <v>-0.5676388888888888</v>
      </c>
      <c r="AH172">
        <f>T172 - sorted!AA$103</f>
        <v>-0.55000000000000004</v>
      </c>
      <c r="AI172">
        <f>U172 - sorted!AB$103</f>
        <v>-0.7291666666666663</v>
      </c>
      <c r="AJ172">
        <f>V172 - sorted!AC$103</f>
        <v>0</v>
      </c>
      <c r="AK172">
        <f>W172 - sorted!AD$103</f>
        <v>0</v>
      </c>
    </row>
    <row r="173" spans="4:37" x14ac:dyDescent="0.35">
      <c r="D173">
        <f>1900 * AG173/(AN$7 * 1) + 1</f>
        <v>-2.0154896398050366</v>
      </c>
      <c r="E173">
        <f>1900 * AH173/(AO$7 * 1) + 1</f>
        <v>-2.8496085246418841</v>
      </c>
      <c r="F173">
        <f>1900 * AI173/(AP$7 * 1) + 1</f>
        <v>-4.6653865922080513</v>
      </c>
      <c r="G173">
        <f>1900 * AJ173/(AQ$7 * 1) + 1</f>
        <v>1</v>
      </c>
      <c r="H173">
        <f>1900 * AK173/(AR$7 * 1) + 1</f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G173">
        <f>S173 - sorted!Z$103</f>
        <v>-0.5676388888888888</v>
      </c>
      <c r="AH173">
        <f>T173 - sorted!AA$103</f>
        <v>-0.55000000000000004</v>
      </c>
      <c r="AI173">
        <f>U173 - sorted!AB$103</f>
        <v>-0.7291666666666663</v>
      </c>
      <c r="AJ173">
        <f>V173 - sorted!AC$103</f>
        <v>0</v>
      </c>
      <c r="AK173">
        <f>W173 - sorted!AD$103</f>
        <v>0</v>
      </c>
    </row>
    <row r="174" spans="4:37" x14ac:dyDescent="0.35">
      <c r="D174">
        <f>1900 * AG174/(AN$7 * 1) + 1</f>
        <v>-2.0154896398050366</v>
      </c>
      <c r="E174">
        <f>1900 * AH174/(AO$7 * 1) + 1</f>
        <v>-2.8496085246418841</v>
      </c>
      <c r="F174">
        <f>1900 * AI174/(AP$7 * 1) + 1</f>
        <v>-4.6653865922080513</v>
      </c>
      <c r="G174">
        <f>1900 * AJ174/(AQ$7 * 1) + 1</f>
        <v>1</v>
      </c>
      <c r="H174">
        <f>1900 * AK174/(AR$7 * 1) + 1</f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G174">
        <f>S174 - sorted!Z$103</f>
        <v>-0.5676388888888888</v>
      </c>
      <c r="AH174">
        <f>T174 - sorted!AA$103</f>
        <v>-0.55000000000000004</v>
      </c>
      <c r="AI174">
        <f>U174 - sorted!AB$103</f>
        <v>-0.7291666666666663</v>
      </c>
      <c r="AJ174">
        <f>V174 - sorted!AC$103</f>
        <v>0</v>
      </c>
      <c r="AK174">
        <f>W174 - sorted!AD$103</f>
        <v>0</v>
      </c>
    </row>
    <row r="175" spans="4:37" x14ac:dyDescent="0.35">
      <c r="D175">
        <f>1900 * AG175/(AN$7 * 1) + 1</f>
        <v>-2.0154896398050366</v>
      </c>
      <c r="E175">
        <f>1900 * AH175/(AO$7 * 1) + 1</f>
        <v>-2.8496085246418841</v>
      </c>
      <c r="F175">
        <f>1900 * AI175/(AP$7 * 1) + 1</f>
        <v>-4.6653865922080513</v>
      </c>
      <c r="G175">
        <f>1900 * AJ175/(AQ$7 * 1) + 1</f>
        <v>1</v>
      </c>
      <c r="H175">
        <f>1900 * AK175/(AR$7 * 1) + 1</f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G175">
        <f>S175 - sorted!Z$103</f>
        <v>-0.5676388888888888</v>
      </c>
      <c r="AH175">
        <f>T175 - sorted!AA$103</f>
        <v>-0.55000000000000004</v>
      </c>
      <c r="AI175">
        <f>U175 - sorted!AB$103</f>
        <v>-0.7291666666666663</v>
      </c>
      <c r="AJ175">
        <f>V175 - sorted!AC$103</f>
        <v>0</v>
      </c>
      <c r="AK175">
        <f>W175 - sorted!AD$103</f>
        <v>0</v>
      </c>
    </row>
    <row r="176" spans="4:37" x14ac:dyDescent="0.35">
      <c r="D176">
        <f>1900 * AG176/(AN$7 * 1) + 1</f>
        <v>-2.0154896398050366</v>
      </c>
      <c r="E176">
        <f>1900 * AH176/(AO$7 * 1) + 1</f>
        <v>-2.8496085246418841</v>
      </c>
      <c r="F176">
        <f>1900 * AI176/(AP$7 * 1) + 1</f>
        <v>-4.6653865922080513</v>
      </c>
      <c r="G176">
        <f>1900 * AJ176/(AQ$7 * 1) + 1</f>
        <v>1</v>
      </c>
      <c r="H176">
        <f>1900 * AK176/(AR$7 * 1) + 1</f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G176">
        <f>S176 - sorted!Z$103</f>
        <v>-0.5676388888888888</v>
      </c>
      <c r="AH176">
        <f>T176 - sorted!AA$103</f>
        <v>-0.55000000000000004</v>
      </c>
      <c r="AI176">
        <f>U176 - sorted!AB$103</f>
        <v>-0.7291666666666663</v>
      </c>
      <c r="AJ176">
        <f>V176 - sorted!AC$103</f>
        <v>0</v>
      </c>
      <c r="AK176">
        <f>W176 - sorted!AD$103</f>
        <v>0</v>
      </c>
    </row>
    <row r="177" spans="4:37" x14ac:dyDescent="0.35">
      <c r="D177">
        <f>1900 * AG177/(AN$7 * 1) + 1</f>
        <v>-2.0154896398050366</v>
      </c>
      <c r="E177">
        <f>1900 * AH177/(AO$7 * 1) + 1</f>
        <v>-2.8496085246418841</v>
      </c>
      <c r="F177">
        <f>1900 * AI177/(AP$7 * 1) + 1</f>
        <v>-4.6653865922080513</v>
      </c>
      <c r="G177">
        <f>1900 * AJ177/(AQ$7 * 1) + 1</f>
        <v>1</v>
      </c>
      <c r="H177">
        <f>1900 * AK177/(AR$7 * 1) + 1</f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G177">
        <f>S177 - sorted!Z$103</f>
        <v>-0.5676388888888888</v>
      </c>
      <c r="AH177">
        <f>T177 - sorted!AA$103</f>
        <v>-0.55000000000000004</v>
      </c>
      <c r="AI177">
        <f>U177 - sorted!AB$103</f>
        <v>-0.7291666666666663</v>
      </c>
      <c r="AJ177">
        <f>V177 - sorted!AC$103</f>
        <v>0</v>
      </c>
      <c r="AK177">
        <f>W177 - sorted!AD$103</f>
        <v>0</v>
      </c>
    </row>
    <row r="178" spans="4:37" x14ac:dyDescent="0.35">
      <c r="D178">
        <f>1900 * AG178/(AN$7 * 1) + 1</f>
        <v>-2.0154896398050366</v>
      </c>
      <c r="E178">
        <f>1900 * AH178/(AO$7 * 1) + 1</f>
        <v>-2.8496085246418841</v>
      </c>
      <c r="F178">
        <f>1900 * AI178/(AP$7 * 1) + 1</f>
        <v>-4.6653865922080513</v>
      </c>
      <c r="G178">
        <f>1900 * AJ178/(AQ$7 * 1) + 1</f>
        <v>1</v>
      </c>
      <c r="H178">
        <f>1900 * AK178/(AR$7 * 1) + 1</f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G178">
        <f>S178 - sorted!Z$103</f>
        <v>-0.5676388888888888</v>
      </c>
      <c r="AH178">
        <f>T178 - sorted!AA$103</f>
        <v>-0.55000000000000004</v>
      </c>
      <c r="AI178">
        <f>U178 - sorted!AB$103</f>
        <v>-0.7291666666666663</v>
      </c>
      <c r="AJ178">
        <f>V178 - sorted!AC$103</f>
        <v>0</v>
      </c>
      <c r="AK178">
        <f>W178 - sorted!AD$103</f>
        <v>0</v>
      </c>
    </row>
    <row r="179" spans="4:37" x14ac:dyDescent="0.35">
      <c r="D179">
        <f>1900 * AG179/(AN$7 * 1) + 1</f>
        <v>-2.0154896398050366</v>
      </c>
      <c r="E179">
        <f>1900 * AH179/(AO$7 * 1) + 1</f>
        <v>-2.8496085246418841</v>
      </c>
      <c r="F179">
        <f>1900 * AI179/(AP$7 * 1) + 1</f>
        <v>-4.6653865922080513</v>
      </c>
      <c r="G179">
        <f>1900 * AJ179/(AQ$7 * 1) + 1</f>
        <v>1</v>
      </c>
      <c r="H179">
        <f>1900 * AK179/(AR$7 * 1) + 1</f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G179">
        <f>S179 - sorted!Z$103</f>
        <v>-0.5676388888888888</v>
      </c>
      <c r="AH179">
        <f>T179 - sorted!AA$103</f>
        <v>-0.55000000000000004</v>
      </c>
      <c r="AI179">
        <f>U179 - sorted!AB$103</f>
        <v>-0.7291666666666663</v>
      </c>
      <c r="AJ179">
        <f>V179 - sorted!AC$103</f>
        <v>0</v>
      </c>
      <c r="AK179">
        <f>W179 - sorted!AD$103</f>
        <v>0</v>
      </c>
    </row>
    <row r="180" spans="4:37" x14ac:dyDescent="0.35">
      <c r="D180">
        <f>1900 * AG180/(AN$7 * 1) + 1</f>
        <v>-2.0154896398050366</v>
      </c>
      <c r="E180">
        <f>1900 * AH180/(AO$7 * 1) + 1</f>
        <v>-2.8496085246418841</v>
      </c>
      <c r="F180">
        <f>1900 * AI180/(AP$7 * 1) + 1</f>
        <v>-4.6653865922080513</v>
      </c>
      <c r="G180">
        <f>1900 * AJ180/(AQ$7 * 1) + 1</f>
        <v>1</v>
      </c>
      <c r="H180">
        <f>1900 * AK180/(AR$7 * 1) + 1</f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G180">
        <f>S180 - sorted!Z$103</f>
        <v>-0.5676388888888888</v>
      </c>
      <c r="AH180">
        <f>T180 - sorted!AA$103</f>
        <v>-0.55000000000000004</v>
      </c>
      <c r="AI180">
        <f>U180 - sorted!AB$103</f>
        <v>-0.7291666666666663</v>
      </c>
      <c r="AJ180">
        <f>V180 - sorted!AC$103</f>
        <v>0</v>
      </c>
      <c r="AK180">
        <f>W180 - sorted!AD$103</f>
        <v>0</v>
      </c>
    </row>
    <row r="181" spans="4:37" x14ac:dyDescent="0.35">
      <c r="D181">
        <f>1900 * AG181/(AN$7 * 1) + 1</f>
        <v>-2.0154896398050366</v>
      </c>
      <c r="E181">
        <f>1900 * AH181/(AO$7 * 1) + 1</f>
        <v>-2.8496085246418841</v>
      </c>
      <c r="F181">
        <f>1900 * AI181/(AP$7 * 1) + 1</f>
        <v>-4.6653865922080513</v>
      </c>
      <c r="G181">
        <f>1900 * AJ181/(AQ$7 * 1) + 1</f>
        <v>1</v>
      </c>
      <c r="H181">
        <f>1900 * AK181/(AR$7 * 1) + 1</f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G181">
        <f>S181 - sorted!Z$103</f>
        <v>-0.5676388888888888</v>
      </c>
      <c r="AH181">
        <f>T181 - sorted!AA$103</f>
        <v>-0.55000000000000004</v>
      </c>
      <c r="AI181">
        <f>U181 - sorted!AB$103</f>
        <v>-0.7291666666666663</v>
      </c>
      <c r="AJ181">
        <f>V181 - sorted!AC$103</f>
        <v>0</v>
      </c>
      <c r="AK181">
        <f>W181 - sorted!AD$103</f>
        <v>0</v>
      </c>
    </row>
    <row r="182" spans="4:37" x14ac:dyDescent="0.35">
      <c r="D182">
        <f>1900 * AG182/(AN$7 * 1) + 1</f>
        <v>-2.0154896398050366</v>
      </c>
      <c r="E182">
        <f>1900 * AH182/(AO$7 * 1) + 1</f>
        <v>-2.8496085246418841</v>
      </c>
      <c r="F182">
        <f>1900 * AI182/(AP$7 * 1) + 1</f>
        <v>-4.6653865922080513</v>
      </c>
      <c r="G182">
        <f>1900 * AJ182/(AQ$7 * 1) + 1</f>
        <v>1</v>
      </c>
      <c r="H182">
        <f>1900 * AK182/(AR$7 * 1) + 1</f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G182">
        <f>S182 - sorted!Z$103</f>
        <v>-0.5676388888888888</v>
      </c>
      <c r="AH182">
        <f>T182 - sorted!AA$103</f>
        <v>-0.55000000000000004</v>
      </c>
      <c r="AI182">
        <f>U182 - sorted!AB$103</f>
        <v>-0.7291666666666663</v>
      </c>
      <c r="AJ182">
        <f>V182 - sorted!AC$103</f>
        <v>0</v>
      </c>
      <c r="AK182">
        <f>W182 - sorted!AD$103</f>
        <v>0</v>
      </c>
    </row>
    <row r="183" spans="4:37" x14ac:dyDescent="0.35">
      <c r="D183">
        <f>1900 * AG183/(AN$7 * 1) + 1</f>
        <v>-2.0154896398050366</v>
      </c>
      <c r="E183">
        <f>1900 * AH183/(AO$7 * 1) + 1</f>
        <v>-2.8496085246418841</v>
      </c>
      <c r="F183">
        <f>1900 * AI183/(AP$7 * 1) + 1</f>
        <v>-4.6653865922080513</v>
      </c>
      <c r="G183">
        <f>1900 * AJ183/(AQ$7 * 1) + 1</f>
        <v>1</v>
      </c>
      <c r="H183">
        <f>1900 * AK183/(AR$7 * 1) + 1</f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G183">
        <f>S183 - sorted!Z$103</f>
        <v>-0.5676388888888888</v>
      </c>
      <c r="AH183">
        <f>T183 - sorted!AA$103</f>
        <v>-0.55000000000000004</v>
      </c>
      <c r="AI183">
        <f>U183 - sorted!AB$103</f>
        <v>-0.7291666666666663</v>
      </c>
      <c r="AJ183">
        <f>V183 - sorted!AC$103</f>
        <v>0</v>
      </c>
      <c r="AK183">
        <f>W183 - sorted!AD$103</f>
        <v>0</v>
      </c>
    </row>
    <row r="184" spans="4:37" x14ac:dyDescent="0.35">
      <c r="D184">
        <f>1900 * AG184/(AN$7 * 1) + 1</f>
        <v>-2.0154896398050366</v>
      </c>
      <c r="E184">
        <f>1900 * AH184/(AO$7 * 1) + 1</f>
        <v>-2.8496085246418841</v>
      </c>
      <c r="F184">
        <f>1900 * AI184/(AP$7 * 1) + 1</f>
        <v>-4.6653865922080513</v>
      </c>
      <c r="G184">
        <f>1900 * AJ184/(AQ$7 * 1) + 1</f>
        <v>1</v>
      </c>
      <c r="H184">
        <f>1900 * AK184/(AR$7 * 1) + 1</f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G184">
        <f>S184 - sorted!Z$103</f>
        <v>-0.5676388888888888</v>
      </c>
      <c r="AH184">
        <f>T184 - sorted!AA$103</f>
        <v>-0.55000000000000004</v>
      </c>
      <c r="AI184">
        <f>U184 - sorted!AB$103</f>
        <v>-0.7291666666666663</v>
      </c>
      <c r="AJ184">
        <f>V184 - sorted!AC$103</f>
        <v>0</v>
      </c>
      <c r="AK184">
        <f>W184 - sorted!AD$103</f>
        <v>0</v>
      </c>
    </row>
    <row r="185" spans="4:37" x14ac:dyDescent="0.35">
      <c r="D185">
        <f>1900 * AG185/(AN$7 * 1) + 1</f>
        <v>-2.0154896398050366</v>
      </c>
      <c r="E185">
        <f>1900 * AH185/(AO$7 * 1) + 1</f>
        <v>-2.8496085246418841</v>
      </c>
      <c r="F185">
        <f>1900 * AI185/(AP$7 * 1) + 1</f>
        <v>-4.6653865922080513</v>
      </c>
      <c r="G185">
        <f>1900 * AJ185/(AQ$7 * 1) + 1</f>
        <v>1</v>
      </c>
      <c r="H185">
        <f>1900 * AK185/(AR$7 * 1) + 1</f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G185">
        <f>S185 - sorted!Z$103</f>
        <v>-0.5676388888888888</v>
      </c>
      <c r="AH185">
        <f>T185 - sorted!AA$103</f>
        <v>-0.55000000000000004</v>
      </c>
      <c r="AI185">
        <f>U185 - sorted!AB$103</f>
        <v>-0.7291666666666663</v>
      </c>
      <c r="AJ185">
        <f>V185 - sorted!AC$103</f>
        <v>0</v>
      </c>
      <c r="AK185">
        <f>W185 - sorted!AD$103</f>
        <v>0</v>
      </c>
    </row>
    <row r="186" spans="4:37" x14ac:dyDescent="0.35">
      <c r="D186">
        <f>1900 * AG186/(AN$7 * 1) + 1</f>
        <v>-2.0154896398050366</v>
      </c>
      <c r="E186">
        <f>1900 * AH186/(AO$7 * 1) + 1</f>
        <v>-2.8496085246418841</v>
      </c>
      <c r="F186">
        <f>1900 * AI186/(AP$7 * 1) + 1</f>
        <v>-4.6653865922080513</v>
      </c>
      <c r="G186">
        <f>1900 * AJ186/(AQ$7 * 1) + 1</f>
        <v>1</v>
      </c>
      <c r="H186">
        <f>1900 * AK186/(AR$7 * 1) + 1</f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AG186">
        <f>S186 - sorted!Z$103</f>
        <v>-0.5676388888888888</v>
      </c>
      <c r="AH186">
        <f>T186 - sorted!AA$103</f>
        <v>-0.55000000000000004</v>
      </c>
      <c r="AI186">
        <f>U186 - sorted!AB$103</f>
        <v>-0.7291666666666663</v>
      </c>
      <c r="AJ186">
        <f>V186 - sorted!AC$103</f>
        <v>0</v>
      </c>
      <c r="AK186">
        <f>W186 - sorted!AD$103</f>
        <v>0</v>
      </c>
    </row>
    <row r="187" spans="4:37" x14ac:dyDescent="0.35">
      <c r="D187">
        <f>1900 * AG187/(AN$7 * 1) + 1</f>
        <v>-2.0154896398050366</v>
      </c>
      <c r="E187">
        <f>1900 * AH187/(AO$7 * 1) + 1</f>
        <v>-2.8496085246418841</v>
      </c>
      <c r="F187">
        <f>1900 * AI187/(AP$7 * 1) + 1</f>
        <v>-4.6653865922080513</v>
      </c>
      <c r="G187">
        <f>1900 * AJ187/(AQ$7 * 1) + 1</f>
        <v>1</v>
      </c>
      <c r="H187">
        <f>1900 * AK187/(AR$7 * 1) + 1</f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G187">
        <f>S187 - sorted!Z$103</f>
        <v>-0.5676388888888888</v>
      </c>
      <c r="AH187">
        <f>T187 - sorted!AA$103</f>
        <v>-0.55000000000000004</v>
      </c>
      <c r="AI187">
        <f>U187 - sorted!AB$103</f>
        <v>-0.7291666666666663</v>
      </c>
      <c r="AJ187">
        <f>V187 - sorted!AC$103</f>
        <v>0</v>
      </c>
      <c r="AK187">
        <f>W187 - sorted!AD$103</f>
        <v>0</v>
      </c>
    </row>
    <row r="188" spans="4:37" x14ac:dyDescent="0.35">
      <c r="D188">
        <f>1900 * AG188/(AN$7 * 1) + 1</f>
        <v>-2.0154896398050366</v>
      </c>
      <c r="E188">
        <f>1900 * AH188/(AO$7 * 1) + 1</f>
        <v>-2.8496085246418841</v>
      </c>
      <c r="F188">
        <f>1900 * AI188/(AP$7 * 1) + 1</f>
        <v>-4.6653865922080513</v>
      </c>
      <c r="G188">
        <f>1900 * AJ188/(AQ$7 * 1) + 1</f>
        <v>1</v>
      </c>
      <c r="H188">
        <f>1900 * AK188/(AR$7 * 1) + 1</f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G188">
        <f>S188 - sorted!Z$103</f>
        <v>-0.5676388888888888</v>
      </c>
      <c r="AH188">
        <f>T188 - sorted!AA$103</f>
        <v>-0.55000000000000004</v>
      </c>
      <c r="AI188">
        <f>U188 - sorted!AB$103</f>
        <v>-0.7291666666666663</v>
      </c>
      <c r="AJ188">
        <f>V188 - sorted!AC$103</f>
        <v>0</v>
      </c>
      <c r="AK188">
        <f>W188 - sorted!AD$103</f>
        <v>0</v>
      </c>
    </row>
    <row r="189" spans="4:37" x14ac:dyDescent="0.35">
      <c r="D189">
        <f>1900 * AG189/(AN$7 * 1) + 1</f>
        <v>-2.0154896398050366</v>
      </c>
      <c r="E189">
        <f>1900 * AH189/(AO$7 * 1) + 1</f>
        <v>-2.8496085246418841</v>
      </c>
      <c r="F189">
        <f>1900 * AI189/(AP$7 * 1) + 1</f>
        <v>-4.6653865922080513</v>
      </c>
      <c r="G189">
        <f>1900 * AJ189/(AQ$7 * 1) + 1</f>
        <v>1</v>
      </c>
      <c r="H189">
        <f>1900 * AK189/(AR$7 * 1) + 1</f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G189">
        <f>S189 - sorted!Z$103</f>
        <v>-0.5676388888888888</v>
      </c>
      <c r="AH189">
        <f>T189 - sorted!AA$103</f>
        <v>-0.55000000000000004</v>
      </c>
      <c r="AI189">
        <f>U189 - sorted!AB$103</f>
        <v>-0.7291666666666663</v>
      </c>
      <c r="AJ189">
        <f>V189 - sorted!AC$103</f>
        <v>0</v>
      </c>
      <c r="AK189">
        <f>W189 - sorted!AD$103</f>
        <v>0</v>
      </c>
    </row>
    <row r="190" spans="4:37" x14ac:dyDescent="0.35">
      <c r="D190">
        <f>1900 * AG190/(AN$7 * 1) + 1</f>
        <v>-2.0154896398050366</v>
      </c>
      <c r="E190">
        <f>1900 * AH190/(AO$7 * 1) + 1</f>
        <v>-2.8496085246418841</v>
      </c>
      <c r="F190">
        <f>1900 * AI190/(AP$7 * 1) + 1</f>
        <v>-4.6653865922080513</v>
      </c>
      <c r="G190">
        <f>1900 * AJ190/(AQ$7 * 1) + 1</f>
        <v>1</v>
      </c>
      <c r="H190">
        <f>1900 * AK190/(AR$7 * 1) + 1</f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AG190">
        <f>S190 - sorted!Z$103</f>
        <v>-0.5676388888888888</v>
      </c>
      <c r="AH190">
        <f>T190 - sorted!AA$103</f>
        <v>-0.55000000000000004</v>
      </c>
      <c r="AI190">
        <f>U190 - sorted!AB$103</f>
        <v>-0.7291666666666663</v>
      </c>
      <c r="AJ190">
        <f>V190 - sorted!AC$103</f>
        <v>0</v>
      </c>
      <c r="AK190">
        <f>W190 - sorted!AD$103</f>
        <v>0</v>
      </c>
    </row>
    <row r="191" spans="4:37" x14ac:dyDescent="0.35">
      <c r="D191">
        <f>1900 * AG191/(AN$7 * 1) + 1</f>
        <v>-2.0154896398050366</v>
      </c>
      <c r="E191">
        <f>1900 * AH191/(AO$7 * 1) + 1</f>
        <v>-2.8496085246418841</v>
      </c>
      <c r="F191">
        <f>1900 * AI191/(AP$7 * 1) + 1</f>
        <v>-4.6653865922080513</v>
      </c>
      <c r="G191">
        <f>1900 * AJ191/(AQ$7 * 1) + 1</f>
        <v>1</v>
      </c>
      <c r="H191">
        <f>1900 * AK191/(AR$7 * 1) + 1</f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G191">
        <f>S191 - sorted!Z$103</f>
        <v>-0.5676388888888888</v>
      </c>
      <c r="AH191">
        <f>T191 - sorted!AA$103</f>
        <v>-0.55000000000000004</v>
      </c>
      <c r="AI191">
        <f>U191 - sorted!AB$103</f>
        <v>-0.7291666666666663</v>
      </c>
      <c r="AJ191">
        <f>V191 - sorted!AC$103</f>
        <v>0</v>
      </c>
      <c r="AK191">
        <f>W191 - sorted!AD$103</f>
        <v>0</v>
      </c>
    </row>
    <row r="192" spans="4:37" x14ac:dyDescent="0.35">
      <c r="D192">
        <f>1900 * AG192/(AN$7 * 1) + 1</f>
        <v>-2.0154896398050366</v>
      </c>
      <c r="E192">
        <f>1900 * AH192/(AO$7 * 1) + 1</f>
        <v>-2.8496085246418841</v>
      </c>
      <c r="F192">
        <f>1900 * AI192/(AP$7 * 1) + 1</f>
        <v>-4.6653865922080513</v>
      </c>
      <c r="G192">
        <f>1900 * AJ192/(AQ$7 * 1) + 1</f>
        <v>1</v>
      </c>
      <c r="H192">
        <f>1900 * AK192/(AR$7 * 1) + 1</f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AG192">
        <f>S192 - sorted!Z$103</f>
        <v>-0.5676388888888888</v>
      </c>
      <c r="AH192">
        <f>T192 - sorted!AA$103</f>
        <v>-0.55000000000000004</v>
      </c>
      <c r="AI192">
        <f>U192 - sorted!AB$103</f>
        <v>-0.7291666666666663</v>
      </c>
      <c r="AJ192">
        <f>V192 - sorted!AC$103</f>
        <v>0</v>
      </c>
      <c r="AK192">
        <f>W192 - sorted!AD$103</f>
        <v>0</v>
      </c>
    </row>
    <row r="193" spans="4:37" x14ac:dyDescent="0.35">
      <c r="D193">
        <f>1900 * AG193/(AN$7 * 1) + 1</f>
        <v>-2.0154896398050366</v>
      </c>
      <c r="E193">
        <f>1900 * AH193/(AO$7 * 1) + 1</f>
        <v>-2.8496085246418841</v>
      </c>
      <c r="F193">
        <f>1900 * AI193/(AP$7 * 1) + 1</f>
        <v>-4.6653865922080513</v>
      </c>
      <c r="G193">
        <f>1900 * AJ193/(AQ$7 * 1) + 1</f>
        <v>1</v>
      </c>
      <c r="H193">
        <f>1900 * AK193/(AR$7 * 1) + 1</f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G193">
        <f>S193 - sorted!Z$103</f>
        <v>-0.5676388888888888</v>
      </c>
      <c r="AH193">
        <f>T193 - sorted!AA$103</f>
        <v>-0.55000000000000004</v>
      </c>
      <c r="AI193">
        <f>U193 - sorted!AB$103</f>
        <v>-0.7291666666666663</v>
      </c>
      <c r="AJ193">
        <f>V193 - sorted!AC$103</f>
        <v>0</v>
      </c>
      <c r="AK193">
        <f>W193 - sorted!AD$103</f>
        <v>0</v>
      </c>
    </row>
    <row r="194" spans="4:37" x14ac:dyDescent="0.35">
      <c r="D194">
        <f>1900 * AG194/(AN$7 * 1) + 1</f>
        <v>-2.0154896398050366</v>
      </c>
      <c r="E194">
        <f>1900 * AH194/(AO$7 * 1) + 1</f>
        <v>-2.8496085246418841</v>
      </c>
      <c r="F194">
        <f>1900 * AI194/(AP$7 * 1) + 1</f>
        <v>-4.6653865922080513</v>
      </c>
      <c r="G194">
        <f>1900 * AJ194/(AQ$7 * 1) + 1</f>
        <v>1</v>
      </c>
      <c r="H194">
        <f>1900 * AK194/(AR$7 * 1) + 1</f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G194">
        <f>S194 - sorted!Z$103</f>
        <v>-0.5676388888888888</v>
      </c>
      <c r="AH194">
        <f>T194 - sorted!AA$103</f>
        <v>-0.55000000000000004</v>
      </c>
      <c r="AI194">
        <f>U194 - sorted!AB$103</f>
        <v>-0.7291666666666663</v>
      </c>
      <c r="AJ194">
        <f>V194 - sorted!AC$103</f>
        <v>0</v>
      </c>
      <c r="AK194">
        <f>W194 - sorted!AD$103</f>
        <v>0</v>
      </c>
    </row>
    <row r="195" spans="4:37" x14ac:dyDescent="0.35">
      <c r="D195">
        <f>1900 * AG195/(AN$7 * 1) + 1</f>
        <v>-2.0154896398050366</v>
      </c>
      <c r="E195">
        <f>1900 * AH195/(AO$7 * 1) + 1</f>
        <v>-2.8496085246418841</v>
      </c>
      <c r="F195">
        <f>1900 * AI195/(AP$7 * 1) + 1</f>
        <v>-4.6653865922080513</v>
      </c>
      <c r="G195">
        <f>1900 * AJ195/(AQ$7 * 1) + 1</f>
        <v>1</v>
      </c>
      <c r="H195">
        <f>1900 * AK195/(AR$7 * 1) + 1</f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AG195">
        <f>S195 - sorted!Z$103</f>
        <v>-0.5676388888888888</v>
      </c>
      <c r="AH195">
        <f>T195 - sorted!AA$103</f>
        <v>-0.55000000000000004</v>
      </c>
      <c r="AI195">
        <f>U195 - sorted!AB$103</f>
        <v>-0.7291666666666663</v>
      </c>
      <c r="AJ195">
        <f>V195 - sorted!AC$103</f>
        <v>0</v>
      </c>
      <c r="AK195">
        <f>W195 - sorted!AD$103</f>
        <v>0</v>
      </c>
    </row>
    <row r="196" spans="4:37" x14ac:dyDescent="0.35">
      <c r="D196">
        <f>1900 * AG196/(AN$7 * 1) + 1</f>
        <v>-2.0154896398050366</v>
      </c>
      <c r="E196">
        <f>1900 * AH196/(AO$7 * 1) + 1</f>
        <v>-2.8496085246418841</v>
      </c>
      <c r="F196">
        <f>1900 * AI196/(AP$7 * 1) + 1</f>
        <v>-4.6653865922080513</v>
      </c>
      <c r="G196">
        <f>1900 * AJ196/(AQ$7 * 1) + 1</f>
        <v>1</v>
      </c>
      <c r="H196">
        <f>1900 * AK196/(AR$7 * 1) + 1</f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G196">
        <f>S196 - sorted!Z$103</f>
        <v>-0.5676388888888888</v>
      </c>
      <c r="AH196">
        <f>T196 - sorted!AA$103</f>
        <v>-0.55000000000000004</v>
      </c>
      <c r="AI196">
        <f>U196 - sorted!AB$103</f>
        <v>-0.7291666666666663</v>
      </c>
      <c r="AJ196">
        <f>V196 - sorted!AC$103</f>
        <v>0</v>
      </c>
      <c r="AK196">
        <f>W196 - sorted!AD$103</f>
        <v>0</v>
      </c>
    </row>
    <row r="197" spans="4:37" x14ac:dyDescent="0.35">
      <c r="D197">
        <f>1900 * AG197/(AN$7 * 1) + 1</f>
        <v>-2.0154896398050366</v>
      </c>
      <c r="E197">
        <f>1900 * AH197/(AO$7 * 1) + 1</f>
        <v>-2.8496085246418841</v>
      </c>
      <c r="F197">
        <f>1900 * AI197/(AP$7 * 1) + 1</f>
        <v>-4.6653865922080513</v>
      </c>
      <c r="G197">
        <f>1900 * AJ197/(AQ$7 * 1) + 1</f>
        <v>1</v>
      </c>
      <c r="H197">
        <f>1900 * AK197/(AR$7 * 1) + 1</f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G197">
        <f>S197 - sorted!Z$103</f>
        <v>-0.5676388888888888</v>
      </c>
      <c r="AH197">
        <f>T197 - sorted!AA$103</f>
        <v>-0.55000000000000004</v>
      </c>
      <c r="AI197">
        <f>U197 - sorted!AB$103</f>
        <v>-0.7291666666666663</v>
      </c>
      <c r="AJ197">
        <f>V197 - sorted!AC$103</f>
        <v>0</v>
      </c>
      <c r="AK197">
        <f>W197 - sorted!AD$103</f>
        <v>0</v>
      </c>
    </row>
    <row r="198" spans="4:37" x14ac:dyDescent="0.35">
      <c r="D198">
        <f>1900 * AG198/(AN$7 * 1) + 1</f>
        <v>-2.0154896398050366</v>
      </c>
      <c r="E198">
        <f>1900 * AH198/(AO$7 * 1) + 1</f>
        <v>-2.8496085246418841</v>
      </c>
      <c r="F198">
        <f>1900 * AI198/(AP$7 * 1) + 1</f>
        <v>-4.6653865922080513</v>
      </c>
      <c r="G198">
        <f>1900 * AJ198/(AQ$7 * 1) + 1</f>
        <v>1</v>
      </c>
      <c r="H198">
        <f>1900 * AK198/(AR$7 * 1) + 1</f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G198">
        <f>S198 - sorted!Z$103</f>
        <v>-0.5676388888888888</v>
      </c>
      <c r="AH198">
        <f>T198 - sorted!AA$103</f>
        <v>-0.55000000000000004</v>
      </c>
      <c r="AI198">
        <f>U198 - sorted!AB$103</f>
        <v>-0.7291666666666663</v>
      </c>
      <c r="AJ198">
        <f>V198 - sorted!AC$103</f>
        <v>0</v>
      </c>
      <c r="AK198">
        <f>W198 - sorted!AD$103</f>
        <v>0</v>
      </c>
    </row>
    <row r="199" spans="4:37" x14ac:dyDescent="0.35">
      <c r="D199">
        <f>1900 * AG199/(AN$7 * 1) + 1</f>
        <v>-2.0154896398050366</v>
      </c>
      <c r="E199">
        <f>1900 * AH199/(AO$7 * 1) + 1</f>
        <v>-2.8496085246418841</v>
      </c>
      <c r="F199">
        <f>1900 * AI199/(AP$7 * 1) + 1</f>
        <v>-4.6653865922080513</v>
      </c>
      <c r="G199">
        <f>1900 * AJ199/(AQ$7 * 1) + 1</f>
        <v>1</v>
      </c>
      <c r="H199">
        <f>1900 * AK199/(AR$7 * 1) + 1</f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G199">
        <f>S199 - sorted!Z$103</f>
        <v>-0.5676388888888888</v>
      </c>
      <c r="AH199">
        <f>T199 - sorted!AA$103</f>
        <v>-0.55000000000000004</v>
      </c>
      <c r="AI199">
        <f>U199 - sorted!AB$103</f>
        <v>-0.7291666666666663</v>
      </c>
      <c r="AJ199">
        <f>V199 - sorted!AC$103</f>
        <v>0</v>
      </c>
      <c r="AK199">
        <f>W199 - sorted!AD$103</f>
        <v>0</v>
      </c>
    </row>
    <row r="200" spans="4:37" x14ac:dyDescent="0.35">
      <c r="D200">
        <f>1900 * AG200/(AN$7 * 1) + 1</f>
        <v>-2.0154896398050366</v>
      </c>
      <c r="E200">
        <f>1900 * AH200/(AO$7 * 1) + 1</f>
        <v>-2.8496085246418841</v>
      </c>
      <c r="F200">
        <f>1900 * AI200/(AP$7 * 1) + 1</f>
        <v>-4.6653865922080513</v>
      </c>
      <c r="G200">
        <f>1900 * AJ200/(AQ$7 * 1) + 1</f>
        <v>1</v>
      </c>
      <c r="H200">
        <f>1900 * AK200/(AR$7 * 1) + 1</f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AG200">
        <f>S200 - sorted!Z$103</f>
        <v>-0.5676388888888888</v>
      </c>
      <c r="AH200">
        <f>T200 - sorted!AA$103</f>
        <v>-0.55000000000000004</v>
      </c>
      <c r="AI200">
        <f>U200 - sorted!AB$103</f>
        <v>-0.7291666666666663</v>
      </c>
      <c r="AJ200">
        <f>V200 - sorted!AC$103</f>
        <v>0</v>
      </c>
      <c r="AK200">
        <f>W200 - sorted!AD$103</f>
        <v>0</v>
      </c>
    </row>
    <row r="201" spans="4:37" x14ac:dyDescent="0.35">
      <c r="D201">
        <f>1900 * AG201/(AN$7 * 1) + 1</f>
        <v>-2.0154896398050366</v>
      </c>
      <c r="E201">
        <f>1900 * AH201/(AO$7 * 1) + 1</f>
        <v>-2.8496085246418841</v>
      </c>
      <c r="F201">
        <f>1900 * AI201/(AP$7 * 1) + 1</f>
        <v>-4.6653865922080513</v>
      </c>
      <c r="G201">
        <f>1900 * AJ201/(AQ$7 * 1) + 1</f>
        <v>1</v>
      </c>
      <c r="H201">
        <f>1900 * AK201/(AR$7 * 1) + 1</f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G201">
        <f>S201 - sorted!Z$103</f>
        <v>-0.5676388888888888</v>
      </c>
      <c r="AH201">
        <f>T201 - sorted!AA$103</f>
        <v>-0.55000000000000004</v>
      </c>
      <c r="AI201">
        <f>U201 - sorted!AB$103</f>
        <v>-0.7291666666666663</v>
      </c>
      <c r="AJ201">
        <f>V201 - sorted!AC$103</f>
        <v>0</v>
      </c>
      <c r="AK201">
        <f>W201 - sorted!AD$103</f>
        <v>0</v>
      </c>
    </row>
    <row r="202" spans="4:37" x14ac:dyDescent="0.35">
      <c r="D202">
        <f>1900 * AG202/(AN$7 * 1) + 1</f>
        <v>-2.0154896398050366</v>
      </c>
      <c r="E202">
        <f>1900 * AH202/(AO$7 * 1) + 1</f>
        <v>-2.8496085246418841</v>
      </c>
      <c r="F202">
        <f>1900 * AI202/(AP$7 * 1) + 1</f>
        <v>-4.6653865922080513</v>
      </c>
      <c r="G202">
        <f>1900 * AJ202/(AQ$7 * 1) + 1</f>
        <v>1</v>
      </c>
      <c r="H202">
        <f>1900 * AK202/(AR$7 * 1) + 1</f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G202">
        <f>S202 - sorted!Z$103</f>
        <v>-0.5676388888888888</v>
      </c>
      <c r="AH202">
        <f>T202 - sorted!AA$103</f>
        <v>-0.55000000000000004</v>
      </c>
      <c r="AI202">
        <f>U202 - sorted!AB$103</f>
        <v>-0.7291666666666663</v>
      </c>
      <c r="AJ202">
        <f>V202 - sorted!AC$103</f>
        <v>0</v>
      </c>
      <c r="AK202">
        <f>W202 - sorted!AD$103</f>
        <v>0</v>
      </c>
    </row>
    <row r="204" spans="4:37" x14ac:dyDescent="0.35">
      <c r="U204">
        <f>SUM(E$3:E$102)</f>
        <v>2701.717432441073</v>
      </c>
      <c r="V204">
        <f>SUM(AF$3:AF$132)</f>
        <v>0</v>
      </c>
    </row>
    <row r="205" spans="4:37" x14ac:dyDescent="0.35">
      <c r="U205">
        <f>AVERAGE(E$3:E$102)</f>
        <v>27.017174324410732</v>
      </c>
      <c r="V205" t="e">
        <f>AVERAGE(AF$3:AF$132)</f>
        <v>#DIV/0!</v>
      </c>
    </row>
  </sheetData>
  <conditionalFormatting sqref="BD3:BD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H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2">
    <cfRule type="colorScale" priority="2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D103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106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3:BD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3:BD202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 D3:D202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">
    <cfRule type="colorScale" priority="1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E3:AE202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202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76:BB8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76:BB8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76:BB8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:AJ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K3:AK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H2 BD2">
    <cfRule type="colorScale" priority="7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4:G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:F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B1:AU202"/>
  <sheetViews>
    <sheetView workbookViewId="0">
      <selection activeCell="Z10" sqref="Z10"/>
    </sheetView>
    <sheetView topLeftCell="E1" workbookViewId="1">
      <selection activeCell="A16" sqref="A16"/>
    </sheetView>
  </sheetViews>
  <sheetFormatPr defaultRowHeight="14.5" x14ac:dyDescent="0.35"/>
  <cols>
    <col min="1" max="1" width="4.54296875" customWidth="1"/>
    <col min="2" max="6" width="5.453125" customWidth="1"/>
    <col min="7" max="7" width="15" customWidth="1"/>
    <col min="8" max="8" width="4.08984375" customWidth="1"/>
    <col min="9" max="9" width="4.453125" customWidth="1"/>
    <col min="10" max="33" width="5.81640625" customWidth="1"/>
  </cols>
  <sheetData>
    <row r="1" spans="2:47" x14ac:dyDescent="0.35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</row>
    <row r="2" spans="2:47" x14ac:dyDescent="0.35">
      <c r="B2" t="str">
        <f>AVs!D2</f>
        <v>pFT</v>
      </c>
      <c r="C2" t="str">
        <f>AVs!E2</f>
        <v>pTO</v>
      </c>
      <c r="D2" t="str">
        <f>AVs!F2</f>
        <v>pAst</v>
      </c>
      <c r="E2" t="str">
        <f>AVs!G2</f>
        <v>AV</v>
      </c>
      <c r="F2" t="str">
        <f>AVs!H2</f>
        <v>pAV</v>
      </c>
      <c r="G2" t="str">
        <f>AVs!I2</f>
        <v>PLAYER</v>
      </c>
      <c r="H2" t="str">
        <f>AVs!J2</f>
        <v>FG%</v>
      </c>
      <c r="I2" t="str">
        <f>AVs!K2</f>
        <v>FT%</v>
      </c>
      <c r="J2" t="str">
        <f>AVs!L2</f>
        <v>3PM</v>
      </c>
      <c r="K2" t="str">
        <f>AVs!M2</f>
        <v>PTS</v>
      </c>
      <c r="L2" t="str">
        <f>AVs!N2</f>
        <v>TREB</v>
      </c>
      <c r="M2" t="str">
        <f>AVs!O2</f>
        <v>AST</v>
      </c>
      <c r="N2" t="str">
        <f>AVs!P2</f>
        <v>STL</v>
      </c>
      <c r="O2" t="str">
        <f>AVs!Q2</f>
        <v>BLK</v>
      </c>
      <c r="P2" t="str">
        <f>AVs!R2</f>
        <v>TO</v>
      </c>
      <c r="Q2" t="str">
        <f>AVs!S2</f>
        <v>PFT</v>
      </c>
      <c r="R2" t="str">
        <f>AVs!T2</f>
        <v>PTO</v>
      </c>
      <c r="S2" t="str">
        <f>AVs!U2</f>
        <v>PAst</v>
      </c>
      <c r="T2" t="str">
        <f>AVs!V2</f>
        <v>Normal</v>
      </c>
      <c r="U2" t="str">
        <f>AVs!W2</f>
        <v>Punt</v>
      </c>
      <c r="V2" t="str">
        <f>AVs!X2</f>
        <v>GM</v>
      </c>
      <c r="W2" t="str">
        <f>AVs!Y2</f>
        <v>$pent</v>
      </c>
      <c r="AK2" t="str">
        <f>GMs!C1</f>
        <v>_______</v>
      </c>
      <c r="AL2" t="str">
        <f>GMs!D1</f>
        <v>kyle</v>
      </c>
      <c r="AM2" t="str">
        <f>GMs!E1</f>
        <v>ben</v>
      </c>
      <c r="AN2" t="str">
        <f>GMs!F1</f>
        <v>george</v>
      </c>
      <c r="AO2" t="str">
        <f>GMs!G1</f>
        <v>alex</v>
      </c>
      <c r="AP2" t="str">
        <f>GMs!H1</f>
        <v>zmo</v>
      </c>
      <c r="AQ2" t="str">
        <f>GMs!I1</f>
        <v>dylan</v>
      </c>
      <c r="AR2" t="str">
        <f>GMs!J1</f>
        <v>tom</v>
      </c>
      <c r="AS2" t="str">
        <f>GMs!K1</f>
        <v>akbar</v>
      </c>
      <c r="AT2" t="str">
        <f>GMs!L1</f>
        <v>brandt</v>
      </c>
      <c r="AU2" t="str">
        <f>GMs!M1</f>
        <v>rob</v>
      </c>
    </row>
    <row r="3" spans="2:47" x14ac:dyDescent="0.35">
      <c r="B3" cm="1">
        <f t="array" ref="B3:W202">_xlfn._xlws.SORT(AVs!D3:Y202, 21, 1,FALSE)</f>
        <v>-2.0154896398050366</v>
      </c>
      <c r="C3">
        <v>-2.8496085246418841</v>
      </c>
      <c r="D3">
        <v>-4.6653865922080513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AJ3" t="str">
        <f>GMs!B2</f>
        <v>NumPlayers</v>
      </c>
      <c r="AK3">
        <f>GMs!C2</f>
        <v>118</v>
      </c>
      <c r="AL3">
        <f>GMs!D2</f>
        <v>1</v>
      </c>
      <c r="AM3">
        <f>GMs!E2</f>
        <v>1</v>
      </c>
      <c r="AN3">
        <f>GMs!F2</f>
        <v>1</v>
      </c>
      <c r="AO3">
        <f>GMs!G2</f>
        <v>1</v>
      </c>
      <c r="AP3">
        <f>GMs!H2</f>
        <v>1</v>
      </c>
      <c r="AQ3">
        <f>GMs!I2</f>
        <v>1</v>
      </c>
      <c r="AR3">
        <f>GMs!J2</f>
        <v>1</v>
      </c>
      <c r="AS3">
        <f>GMs!K2</f>
        <v>1</v>
      </c>
      <c r="AT3">
        <f>GMs!L2</f>
        <v>1</v>
      </c>
      <c r="AU3">
        <f>GMs!M2</f>
        <v>1</v>
      </c>
    </row>
    <row r="4" spans="2:47" x14ac:dyDescent="0.35">
      <c r="B4">
        <v>-2.0154896398050366</v>
      </c>
      <c r="C4">
        <v>-2.8496085246418841</v>
      </c>
      <c r="D4">
        <v>-4.6653865922080513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2:47" x14ac:dyDescent="0.35">
      <c r="B5">
        <v>-2.0154896398050366</v>
      </c>
      <c r="C5">
        <v>-2.8496085246418841</v>
      </c>
      <c r="D5">
        <v>-4.6653865922080513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AI5" t="e">
        <f>GMs!#REF!</f>
        <v>#REF!</v>
      </c>
      <c r="AJ5" t="e">
        <f>GMs!#REF!</f>
        <v>#REF!</v>
      </c>
      <c r="AK5" t="e">
        <f>GMs!#REF!</f>
        <v>#REF!</v>
      </c>
      <c r="AL5" t="e">
        <f>GMs!#REF!</f>
        <v>#REF!</v>
      </c>
      <c r="AM5" t="e">
        <f>GMs!#REF!</f>
        <v>#REF!</v>
      </c>
      <c r="AN5" t="e">
        <f>GMs!#REF!</f>
        <v>#REF!</v>
      </c>
      <c r="AO5" t="e">
        <f>GMs!#REF!</f>
        <v>#REF!</v>
      </c>
      <c r="AP5" t="e">
        <f>GMs!#REF!</f>
        <v>#REF!</v>
      </c>
      <c r="AQ5" t="e">
        <f>GMs!#REF!</f>
        <v>#REF!</v>
      </c>
      <c r="AR5" t="e">
        <f>GMs!#REF!</f>
        <v>#REF!</v>
      </c>
      <c r="AS5" t="e">
        <f>GMs!#REF!</f>
        <v>#REF!</v>
      </c>
      <c r="AT5" t="e">
        <f>GMs!#REF!</f>
        <v>#REF!</v>
      </c>
      <c r="AU5" t="e">
        <f>GMs!#REF!</f>
        <v>#REF!</v>
      </c>
    </row>
    <row r="6" spans="2:47" x14ac:dyDescent="0.35">
      <c r="B6">
        <v>-2.0154896398050366</v>
      </c>
      <c r="C6">
        <v>-2.8496085246418841</v>
      </c>
      <c r="D6">
        <v>-4.6653865922080513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AI6" t="e">
        <f>GMs!#REF!</f>
        <v>#REF!</v>
      </c>
      <c r="AJ6" t="e">
        <f>GMs!#REF!</f>
        <v>#REF!</v>
      </c>
      <c r="AK6" t="e">
        <f>GMs!#REF!</f>
        <v>#REF!</v>
      </c>
      <c r="AL6" t="e">
        <f>GMs!#REF!</f>
        <v>#REF!</v>
      </c>
      <c r="AM6" t="e">
        <f>GMs!#REF!</f>
        <v>#REF!</v>
      </c>
      <c r="AN6" t="e">
        <f>GMs!#REF!</f>
        <v>#REF!</v>
      </c>
      <c r="AO6" t="e">
        <f>GMs!#REF!</f>
        <v>#REF!</v>
      </c>
      <c r="AP6" t="e">
        <f>GMs!#REF!</f>
        <v>#REF!</v>
      </c>
      <c r="AQ6" t="e">
        <f>GMs!#REF!</f>
        <v>#REF!</v>
      </c>
      <c r="AR6" t="e">
        <f>GMs!#REF!</f>
        <v>#REF!</v>
      </c>
      <c r="AS6" t="e">
        <f>GMs!#REF!</f>
        <v>#REF!</v>
      </c>
      <c r="AT6" t="e">
        <f>GMs!#REF!</f>
        <v>#REF!</v>
      </c>
      <c r="AU6" t="e">
        <f>GMs!#REF!</f>
        <v>#REF!</v>
      </c>
    </row>
    <row r="7" spans="2:47" x14ac:dyDescent="0.35">
      <c r="B7">
        <v>-2.0154896398050366</v>
      </c>
      <c r="C7">
        <v>-2.8496085246418841</v>
      </c>
      <c r="D7">
        <v>-4.6653865922080513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AI7" t="e">
        <f>GMs!#REF!</f>
        <v>#REF!</v>
      </c>
      <c r="AJ7" t="e">
        <f>GMs!#REF!</f>
        <v>#REF!</v>
      </c>
      <c r="AK7" t="e">
        <f>GMs!#REF!</f>
        <v>#REF!</v>
      </c>
      <c r="AL7" t="e">
        <f>GMs!#REF!</f>
        <v>#REF!</v>
      </c>
      <c r="AM7" t="e">
        <f>GMs!#REF!</f>
        <v>#REF!</v>
      </c>
      <c r="AN7" t="e">
        <f>GMs!#REF!</f>
        <v>#REF!</v>
      </c>
      <c r="AO7" t="e">
        <f>GMs!#REF!</f>
        <v>#REF!</v>
      </c>
      <c r="AP7" t="e">
        <f>GMs!#REF!</f>
        <v>#REF!</v>
      </c>
      <c r="AQ7" t="e">
        <f>GMs!#REF!</f>
        <v>#REF!</v>
      </c>
      <c r="AR7" t="e">
        <f>GMs!#REF!</f>
        <v>#REF!</v>
      </c>
      <c r="AS7" t="e">
        <f>GMs!#REF!</f>
        <v>#REF!</v>
      </c>
      <c r="AT7" t="e">
        <f>GMs!#REF!</f>
        <v>#REF!</v>
      </c>
      <c r="AU7" t="e">
        <f>GMs!#REF!</f>
        <v>#REF!</v>
      </c>
    </row>
    <row r="8" spans="2:47" x14ac:dyDescent="0.35">
      <c r="B8">
        <v>-2.0154896398050366</v>
      </c>
      <c r="C8">
        <v>-2.8496085246418841</v>
      </c>
      <c r="D8">
        <v>-4.6653865922080513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AI8" t="e">
        <f>GMs!#REF!</f>
        <v>#REF!</v>
      </c>
      <c r="AJ8" t="e">
        <f>GMs!#REF!</f>
        <v>#REF!</v>
      </c>
      <c r="AK8" t="e">
        <f>GMs!#REF!</f>
        <v>#REF!</v>
      </c>
      <c r="AL8" t="e">
        <f>GMs!#REF!</f>
        <v>#REF!</v>
      </c>
      <c r="AM8" t="e">
        <f>GMs!#REF!</f>
        <v>#REF!</v>
      </c>
      <c r="AN8" t="e">
        <f>GMs!#REF!</f>
        <v>#REF!</v>
      </c>
      <c r="AO8" t="e">
        <f>GMs!#REF!</f>
        <v>#REF!</v>
      </c>
      <c r="AP8" t="e">
        <f>GMs!#REF!</f>
        <v>#REF!</v>
      </c>
      <c r="AQ8" t="e">
        <f>GMs!#REF!</f>
        <v>#REF!</v>
      </c>
      <c r="AR8" t="e">
        <f>GMs!#REF!</f>
        <v>#REF!</v>
      </c>
      <c r="AS8" t="e">
        <f>GMs!#REF!</f>
        <v>#REF!</v>
      </c>
      <c r="AT8" t="e">
        <f>GMs!#REF!</f>
        <v>#REF!</v>
      </c>
      <c r="AU8" t="e">
        <f>GMs!#REF!</f>
        <v>#REF!</v>
      </c>
    </row>
    <row r="9" spans="2:47" x14ac:dyDescent="0.35">
      <c r="B9">
        <v>-2.0154896398050366</v>
      </c>
      <c r="C9">
        <v>-2.8496085246418841</v>
      </c>
      <c r="D9">
        <v>-4.6653865922080513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AI9">
        <f>GMs!A3</f>
        <v>0</v>
      </c>
      <c r="AJ9">
        <f>GMs!B3</f>
        <v>0</v>
      </c>
      <c r="AK9">
        <f>GMs!C3</f>
        <v>0</v>
      </c>
      <c r="AL9">
        <f>GMs!D3</f>
        <v>0</v>
      </c>
      <c r="AM9">
        <f>GMs!E3</f>
        <v>0</v>
      </c>
      <c r="AN9">
        <f>GMs!F3</f>
        <v>0</v>
      </c>
      <c r="AO9">
        <f>GMs!G3</f>
        <v>0</v>
      </c>
      <c r="AP9">
        <f>GMs!H3</f>
        <v>0</v>
      </c>
      <c r="AQ9">
        <f>GMs!I3</f>
        <v>0</v>
      </c>
      <c r="AR9">
        <f>GMs!J3</f>
        <v>0</v>
      </c>
      <c r="AS9">
        <f>GMs!K3</f>
        <v>0</v>
      </c>
      <c r="AT9">
        <f>GMs!L3</f>
        <v>0</v>
      </c>
      <c r="AU9">
        <f>GMs!M3</f>
        <v>0</v>
      </c>
    </row>
    <row r="10" spans="2:47" x14ac:dyDescent="0.35">
      <c r="B10">
        <v>-2.0154896398050366</v>
      </c>
      <c r="C10">
        <v>-2.8496085246418841</v>
      </c>
      <c r="D10">
        <v>-4.6653865922080513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AI10" t="str">
        <f>GMs!A4</f>
        <v>$/stat</v>
      </c>
      <c r="AJ10" t="str">
        <f>GMs!B4</f>
        <v>FG%</v>
      </c>
      <c r="AK10" t="e">
        <f>GMs!C4</f>
        <v>#VALUE!</v>
      </c>
      <c r="AL10" t="e">
        <f>GMs!D4</f>
        <v>#VALUE!</v>
      </c>
      <c r="AM10" t="e">
        <f>GMs!E4</f>
        <v>#VALUE!</v>
      </c>
      <c r="AN10" t="e">
        <f>GMs!F4</f>
        <v>#VALUE!</v>
      </c>
      <c r="AO10" t="e">
        <f>GMs!G4</f>
        <v>#VALUE!</v>
      </c>
      <c r="AP10" t="e">
        <f>GMs!H4</f>
        <v>#VALUE!</v>
      </c>
      <c r="AQ10" t="e">
        <f>GMs!I4</f>
        <v>#VALUE!</v>
      </c>
      <c r="AR10" t="e">
        <f>GMs!J4</f>
        <v>#VALUE!</v>
      </c>
      <c r="AS10" t="e">
        <f>GMs!K4</f>
        <v>#VALUE!</v>
      </c>
      <c r="AT10" t="e">
        <f>GMs!L4</f>
        <v>#VALUE!</v>
      </c>
      <c r="AU10" t="e">
        <f>GMs!M4</f>
        <v>#VALUE!</v>
      </c>
    </row>
    <row r="11" spans="2:47" x14ac:dyDescent="0.35">
      <c r="B11">
        <v>-2.0154896398050366</v>
      </c>
      <c r="C11">
        <v>-2.8496085246418841</v>
      </c>
      <c r="D11">
        <v>-4.6653865922080513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AI11" t="str">
        <f>GMs!A5</f>
        <v>$/stat</v>
      </c>
      <c r="AJ11" t="str">
        <f>GMs!B5</f>
        <v>FT%</v>
      </c>
      <c r="AK11" t="e">
        <f>GMs!C5</f>
        <v>#VALUE!</v>
      </c>
      <c r="AL11" t="e">
        <f>GMs!D5</f>
        <v>#VALUE!</v>
      </c>
      <c r="AM11" t="e">
        <f>GMs!E5</f>
        <v>#VALUE!</v>
      </c>
      <c r="AN11" t="e">
        <f>GMs!F5</f>
        <v>#VALUE!</v>
      </c>
      <c r="AO11" t="e">
        <f>GMs!G5</f>
        <v>#VALUE!</v>
      </c>
      <c r="AP11" t="e">
        <f>GMs!H5</f>
        <v>#VALUE!</v>
      </c>
      <c r="AQ11" t="e">
        <f>GMs!I5</f>
        <v>#VALUE!</v>
      </c>
      <c r="AR11" t="e">
        <f>GMs!J5</f>
        <v>#VALUE!</v>
      </c>
      <c r="AS11" t="e">
        <f>GMs!K5</f>
        <v>#VALUE!</v>
      </c>
      <c r="AT11" t="e">
        <f>GMs!L5</f>
        <v>#VALUE!</v>
      </c>
      <c r="AU11" t="e">
        <f>GMs!M5</f>
        <v>#VALUE!</v>
      </c>
    </row>
    <row r="12" spans="2:47" x14ac:dyDescent="0.35">
      <c r="B12">
        <v>-2.0154896398050366</v>
      </c>
      <c r="C12">
        <v>-2.8496085246418841</v>
      </c>
      <c r="D12">
        <v>-4.6653865922080513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AI12" t="str">
        <f>GMs!A6</f>
        <v>$/stat</v>
      </c>
      <c r="AJ12" t="str">
        <f>GMs!B6</f>
        <v>3PM</v>
      </c>
      <c r="AK12" t="e">
        <f>GMs!C6</f>
        <v>#VALUE!</v>
      </c>
      <c r="AL12" t="e">
        <f>GMs!D6</f>
        <v>#VALUE!</v>
      </c>
      <c r="AM12" t="e">
        <f>GMs!E6</f>
        <v>#VALUE!</v>
      </c>
      <c r="AN12" t="e">
        <f>GMs!F6</f>
        <v>#VALUE!</v>
      </c>
      <c r="AO12" t="e">
        <f>GMs!G6</f>
        <v>#VALUE!</v>
      </c>
      <c r="AP12" t="e">
        <f>GMs!H6</f>
        <v>#VALUE!</v>
      </c>
      <c r="AQ12" t="e">
        <f>GMs!I6</f>
        <v>#VALUE!</v>
      </c>
      <c r="AR12" t="e">
        <f>GMs!J6</f>
        <v>#VALUE!</v>
      </c>
      <c r="AS12" t="e">
        <f>GMs!K6</f>
        <v>#VALUE!</v>
      </c>
      <c r="AT12" t="e">
        <f>GMs!L6</f>
        <v>#VALUE!</v>
      </c>
      <c r="AU12" t="e">
        <f>GMs!M6</f>
        <v>#VALUE!</v>
      </c>
    </row>
    <row r="13" spans="2:47" x14ac:dyDescent="0.35">
      <c r="B13">
        <v>-2.0154896398050366</v>
      </c>
      <c r="C13">
        <v>-2.8496085246418841</v>
      </c>
      <c r="D13">
        <v>-4.6653865922080513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AI13" t="str">
        <f>GMs!A7</f>
        <v>$/stat</v>
      </c>
      <c r="AJ13" t="str">
        <f>GMs!B7</f>
        <v>PTS</v>
      </c>
      <c r="AK13" t="e">
        <f>GMs!C7</f>
        <v>#VALUE!</v>
      </c>
      <c r="AL13" t="e">
        <f>GMs!D7</f>
        <v>#VALUE!</v>
      </c>
      <c r="AM13" t="e">
        <f>GMs!E7</f>
        <v>#VALUE!</v>
      </c>
      <c r="AN13" t="e">
        <f>GMs!F7</f>
        <v>#VALUE!</v>
      </c>
      <c r="AO13" t="e">
        <f>GMs!G7</f>
        <v>#VALUE!</v>
      </c>
      <c r="AP13" t="e">
        <f>GMs!H7</f>
        <v>#VALUE!</v>
      </c>
      <c r="AQ13" t="e">
        <f>GMs!I7</f>
        <v>#VALUE!</v>
      </c>
      <c r="AR13" t="e">
        <f>GMs!J7</f>
        <v>#VALUE!</v>
      </c>
      <c r="AS13" t="e">
        <f>GMs!K7</f>
        <v>#VALUE!</v>
      </c>
      <c r="AT13" t="e">
        <f>GMs!L7</f>
        <v>#VALUE!</v>
      </c>
      <c r="AU13" t="e">
        <f>GMs!M7</f>
        <v>#VALUE!</v>
      </c>
    </row>
    <row r="14" spans="2:47" x14ac:dyDescent="0.35">
      <c r="B14">
        <v>-2.0154896398050366</v>
      </c>
      <c r="C14">
        <v>-2.8496085246418841</v>
      </c>
      <c r="D14">
        <v>-4.6653865922080513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AI14" t="str">
        <f>GMs!A8</f>
        <v>$/stat</v>
      </c>
      <c r="AJ14" t="str">
        <f>GMs!B8</f>
        <v>TREB</v>
      </c>
      <c r="AK14" t="e">
        <f>GMs!C8</f>
        <v>#VALUE!</v>
      </c>
      <c r="AL14" t="e">
        <f>GMs!D8</f>
        <v>#VALUE!</v>
      </c>
      <c r="AM14" t="e">
        <f>GMs!E8</f>
        <v>#VALUE!</v>
      </c>
      <c r="AN14" t="e">
        <f>GMs!F8</f>
        <v>#VALUE!</v>
      </c>
      <c r="AO14" t="e">
        <f>GMs!G8</f>
        <v>#VALUE!</v>
      </c>
      <c r="AP14" t="e">
        <f>GMs!H8</f>
        <v>#VALUE!</v>
      </c>
      <c r="AQ14" t="e">
        <f>GMs!I8</f>
        <v>#VALUE!</v>
      </c>
      <c r="AR14" t="e">
        <f>GMs!J8</f>
        <v>#VALUE!</v>
      </c>
      <c r="AS14" t="e">
        <f>GMs!K8</f>
        <v>#VALUE!</v>
      </c>
      <c r="AT14" t="e">
        <f>GMs!L8</f>
        <v>#VALUE!</v>
      </c>
      <c r="AU14" t="e">
        <f>GMs!M8</f>
        <v>#VALUE!</v>
      </c>
    </row>
    <row r="15" spans="2:47" x14ac:dyDescent="0.35">
      <c r="B15">
        <v>-2.0154896398050366</v>
      </c>
      <c r="C15">
        <v>-2.8496085246418841</v>
      </c>
      <c r="D15">
        <v>-4.6653865922080513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AI15" t="str">
        <f>GMs!A9</f>
        <v>$/stat</v>
      </c>
      <c r="AJ15" t="str">
        <f>GMs!B9</f>
        <v>AST</v>
      </c>
      <c r="AK15" t="e">
        <f>GMs!C9</f>
        <v>#VALUE!</v>
      </c>
      <c r="AL15" t="e">
        <f>GMs!D9</f>
        <v>#VALUE!</v>
      </c>
      <c r="AM15" t="e">
        <f>GMs!E9</f>
        <v>#VALUE!</v>
      </c>
      <c r="AN15" t="e">
        <f>GMs!F9</f>
        <v>#VALUE!</v>
      </c>
      <c r="AO15" t="e">
        <f>GMs!G9</f>
        <v>#VALUE!</v>
      </c>
      <c r="AP15" t="e">
        <f>GMs!H9</f>
        <v>#VALUE!</v>
      </c>
      <c r="AQ15" t="e">
        <f>GMs!I9</f>
        <v>#VALUE!</v>
      </c>
      <c r="AR15" t="e">
        <f>GMs!J9</f>
        <v>#VALUE!</v>
      </c>
      <c r="AS15" t="e">
        <f>GMs!K9</f>
        <v>#VALUE!</v>
      </c>
      <c r="AT15" t="e">
        <f>GMs!L9</f>
        <v>#VALUE!</v>
      </c>
      <c r="AU15" t="e">
        <f>GMs!M9</f>
        <v>#VALUE!</v>
      </c>
    </row>
    <row r="16" spans="2:47" x14ac:dyDescent="0.35">
      <c r="B16">
        <v>-2.0154896398050366</v>
      </c>
      <c r="C16">
        <v>-2.8496085246418841</v>
      </c>
      <c r="D16">
        <v>-4.6653865922080513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AI16" t="str">
        <f>GMs!A10</f>
        <v>$/stat</v>
      </c>
      <c r="AJ16" t="str">
        <f>GMs!B10</f>
        <v>STL</v>
      </c>
      <c r="AK16" t="e">
        <f>GMs!C10</f>
        <v>#VALUE!</v>
      </c>
      <c r="AL16" t="e">
        <f>GMs!D10</f>
        <v>#VALUE!</v>
      </c>
      <c r="AM16" t="e">
        <f>GMs!E10</f>
        <v>#VALUE!</v>
      </c>
      <c r="AN16" t="e">
        <f>GMs!F10</f>
        <v>#VALUE!</v>
      </c>
      <c r="AO16" t="e">
        <f>GMs!G10</f>
        <v>#VALUE!</v>
      </c>
      <c r="AP16" t="e">
        <f>GMs!H10</f>
        <v>#VALUE!</v>
      </c>
      <c r="AQ16" t="e">
        <f>GMs!I10</f>
        <v>#VALUE!</v>
      </c>
      <c r="AR16" t="e">
        <f>GMs!J10</f>
        <v>#VALUE!</v>
      </c>
      <c r="AS16" t="e">
        <f>GMs!K10</f>
        <v>#VALUE!</v>
      </c>
      <c r="AT16" t="e">
        <f>GMs!L10</f>
        <v>#VALUE!</v>
      </c>
      <c r="AU16" t="e">
        <f>GMs!M10</f>
        <v>#VALUE!</v>
      </c>
    </row>
    <row r="17" spans="2:47" x14ac:dyDescent="0.35">
      <c r="B17">
        <v>-2.0154896398050366</v>
      </c>
      <c r="C17">
        <v>-2.8496085246418841</v>
      </c>
      <c r="D17">
        <v>-4.6653865922080513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AI17" t="str">
        <f>GMs!A11</f>
        <v>$/stat</v>
      </c>
      <c r="AJ17" t="str">
        <f>GMs!B11</f>
        <v>BLK</v>
      </c>
      <c r="AK17" t="e">
        <f>GMs!C11</f>
        <v>#VALUE!</v>
      </c>
      <c r="AL17" t="e">
        <f>GMs!D11</f>
        <v>#VALUE!</v>
      </c>
      <c r="AM17" t="e">
        <f>GMs!E11</f>
        <v>#VALUE!</v>
      </c>
      <c r="AN17" t="e">
        <f>GMs!F11</f>
        <v>#VALUE!</v>
      </c>
      <c r="AO17" t="e">
        <f>GMs!G11</f>
        <v>#VALUE!</v>
      </c>
      <c r="AP17" t="e">
        <f>GMs!H11</f>
        <v>#VALUE!</v>
      </c>
      <c r="AQ17" t="e">
        <f>GMs!I11</f>
        <v>#VALUE!</v>
      </c>
      <c r="AR17" t="e">
        <f>GMs!J11</f>
        <v>#VALUE!</v>
      </c>
      <c r="AS17" t="e">
        <f>GMs!K11</f>
        <v>#VALUE!</v>
      </c>
      <c r="AT17" t="e">
        <f>GMs!L11</f>
        <v>#VALUE!</v>
      </c>
      <c r="AU17" t="e">
        <f>GMs!M11</f>
        <v>#VALUE!</v>
      </c>
    </row>
    <row r="18" spans="2:47" x14ac:dyDescent="0.35">
      <c r="B18">
        <v>-2.0154896398050366</v>
      </c>
      <c r="C18">
        <v>-2.8496085246418841</v>
      </c>
      <c r="D18">
        <v>-4.6653865922080513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AI18" t="str">
        <f>GMs!A12</f>
        <v>$/stat</v>
      </c>
      <c r="AJ18" t="str">
        <f>GMs!B12</f>
        <v>TO</v>
      </c>
      <c r="AK18" t="e">
        <f>GMs!C12</f>
        <v>#VALUE!</v>
      </c>
      <c r="AL18" t="e">
        <f>GMs!D12</f>
        <v>#VALUE!</v>
      </c>
      <c r="AM18" t="e">
        <f>GMs!E12</f>
        <v>#VALUE!</v>
      </c>
      <c r="AN18" t="e">
        <f>GMs!F12</f>
        <v>#VALUE!</v>
      </c>
      <c r="AO18" t="e">
        <f>GMs!G12</f>
        <v>#VALUE!</v>
      </c>
      <c r="AP18" t="e">
        <f>GMs!H12</f>
        <v>#VALUE!</v>
      </c>
      <c r="AQ18" t="e">
        <f>GMs!I12</f>
        <v>#VALUE!</v>
      </c>
      <c r="AR18" t="e">
        <f>GMs!J12</f>
        <v>#VALUE!</v>
      </c>
      <c r="AS18" t="e">
        <f>GMs!K12</f>
        <v>#VALUE!</v>
      </c>
      <c r="AT18" t="e">
        <f>GMs!L12</f>
        <v>#VALUE!</v>
      </c>
      <c r="AU18" t="e">
        <f>GMs!M12</f>
        <v>#VALUE!</v>
      </c>
    </row>
    <row r="19" spans="2:47" x14ac:dyDescent="0.35">
      <c r="B19">
        <v>-2.0154896398050366</v>
      </c>
      <c r="C19">
        <v>-2.8496085246418841</v>
      </c>
      <c r="D19">
        <v>-4.6653865922080513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2:47" x14ac:dyDescent="0.35">
      <c r="B20">
        <v>-2.0154896398050366</v>
      </c>
      <c r="C20">
        <v>-2.8496085246418841</v>
      </c>
      <c r="D20">
        <v>-4.6653865922080513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AI20" t="str">
        <f>GMs!A14</f>
        <v>$</v>
      </c>
      <c r="AJ20" t="str">
        <f>GMs!B14</f>
        <v>$pent</v>
      </c>
      <c r="AK20" t="e">
        <f>GMs!C14</f>
        <v>#VALUE!</v>
      </c>
      <c r="AL20" t="e">
        <f>GMs!D14</f>
        <v>#VALUE!</v>
      </c>
      <c r="AM20" t="e">
        <f>GMs!E14</f>
        <v>#VALUE!</v>
      </c>
      <c r="AN20" t="e">
        <f>GMs!F14</f>
        <v>#VALUE!</v>
      </c>
      <c r="AO20" t="e">
        <f>GMs!G14</f>
        <v>#VALUE!</v>
      </c>
      <c r="AP20" t="e">
        <f>GMs!H14</f>
        <v>#VALUE!</v>
      </c>
      <c r="AQ20" t="e">
        <f>GMs!I14</f>
        <v>#VALUE!</v>
      </c>
      <c r="AR20" t="e">
        <f>GMs!J14</f>
        <v>#VALUE!</v>
      </c>
      <c r="AS20" t="e">
        <f>GMs!K14</f>
        <v>#VALUE!</v>
      </c>
      <c r="AT20" t="e">
        <f>GMs!L14</f>
        <v>#VALUE!</v>
      </c>
      <c r="AU20" t="e">
        <f>GMs!M14</f>
        <v>#VALUE!</v>
      </c>
    </row>
    <row r="21" spans="2:47" x14ac:dyDescent="0.35">
      <c r="B21">
        <v>-2.0154896398050366</v>
      </c>
      <c r="C21">
        <v>-2.8496085246418841</v>
      </c>
      <c r="D21">
        <v>-4.6653865922080513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AI21" t="str">
        <f>GMs!A15</f>
        <v>$</v>
      </c>
      <c r="AJ21" t="str">
        <f>GMs!B15</f>
        <v>punt/$</v>
      </c>
      <c r="AK21" t="e">
        <f>GMs!C15</f>
        <v>#VALUE!</v>
      </c>
      <c r="AL21" t="e">
        <f>GMs!D15</f>
        <v>#VALUE!</v>
      </c>
      <c r="AM21" t="e">
        <f>GMs!E15</f>
        <v>#VALUE!</v>
      </c>
      <c r="AN21" t="e">
        <f>GMs!F15</f>
        <v>#VALUE!</v>
      </c>
      <c r="AO21" t="e">
        <f>GMs!G15</f>
        <v>#VALUE!</v>
      </c>
      <c r="AP21" t="e">
        <f>GMs!H15</f>
        <v>#VALUE!</v>
      </c>
      <c r="AQ21" t="e">
        <f>GMs!I15</f>
        <v>#VALUE!</v>
      </c>
      <c r="AR21" t="e">
        <f>GMs!J15</f>
        <v>#VALUE!</v>
      </c>
      <c r="AS21" t="e">
        <f>GMs!K15</f>
        <v>#VALUE!</v>
      </c>
      <c r="AT21" t="e">
        <f>GMs!L15</f>
        <v>#VALUE!</v>
      </c>
      <c r="AU21" t="e">
        <f>GMs!M15</f>
        <v>#VALUE!</v>
      </c>
    </row>
    <row r="22" spans="2:47" x14ac:dyDescent="0.35">
      <c r="B22">
        <v>-2.0154896398050366</v>
      </c>
      <c r="C22">
        <v>-2.8496085246418841</v>
      </c>
      <c r="D22">
        <v>-4.6653865922080513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AI22" t="str">
        <f>GMs!A16</f>
        <v>$</v>
      </c>
      <c r="AJ22" t="str">
        <f>GMs!B16</f>
        <v>z/$</v>
      </c>
      <c r="AK22" t="e">
        <f>GMs!C16</f>
        <v>#VALUE!</v>
      </c>
      <c r="AL22" t="e">
        <f>GMs!D16</f>
        <v>#VALUE!</v>
      </c>
      <c r="AM22" t="e">
        <f>GMs!E16</f>
        <v>#VALUE!</v>
      </c>
      <c r="AN22" t="e">
        <f>GMs!F16</f>
        <v>#VALUE!</v>
      </c>
      <c r="AO22" t="e">
        <f>GMs!G16</f>
        <v>#VALUE!</v>
      </c>
      <c r="AP22" t="e">
        <f>GMs!H16</f>
        <v>#VALUE!</v>
      </c>
      <c r="AQ22" t="e">
        <f>GMs!I16</f>
        <v>#VALUE!</v>
      </c>
      <c r="AR22" t="e">
        <f>GMs!J16</f>
        <v>#VALUE!</v>
      </c>
      <c r="AS22" t="e">
        <f>GMs!K16</f>
        <v>#VALUE!</v>
      </c>
      <c r="AT22" t="e">
        <f>GMs!L16</f>
        <v>#VALUE!</v>
      </c>
      <c r="AU22" t="e">
        <f>GMs!M16</f>
        <v>#VALUE!</v>
      </c>
    </row>
    <row r="23" spans="2:47" x14ac:dyDescent="0.35">
      <c r="B23">
        <v>-2.0154896398050366</v>
      </c>
      <c r="C23">
        <v>-2.8496085246418841</v>
      </c>
      <c r="D23">
        <v>-4.6653865922080513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AI23" t="str">
        <f>GMs!A17</f>
        <v>$</v>
      </c>
      <c r="AJ23" t="str">
        <f>GMs!B17</f>
        <v>pAst/$</v>
      </c>
      <c r="AK23" t="e">
        <f>GMs!C17</f>
        <v>#VALUE!</v>
      </c>
      <c r="AL23" t="e">
        <f>GMs!D17</f>
        <v>#VALUE!</v>
      </c>
      <c r="AM23" t="e">
        <f>GMs!E17</f>
        <v>#VALUE!</v>
      </c>
      <c r="AN23" t="e">
        <f>GMs!F17</f>
        <v>#VALUE!</v>
      </c>
      <c r="AO23" t="e">
        <f>GMs!G17</f>
        <v>#VALUE!</v>
      </c>
      <c r="AP23" t="e">
        <f>GMs!H17</f>
        <v>#VALUE!</v>
      </c>
      <c r="AQ23" t="e">
        <f>GMs!I17</f>
        <v>#VALUE!</v>
      </c>
      <c r="AR23" t="e">
        <f>GMs!J17</f>
        <v>#VALUE!</v>
      </c>
      <c r="AS23" t="e">
        <f>GMs!K17</f>
        <v>#VALUE!</v>
      </c>
      <c r="AT23" t="e">
        <f>GMs!L17</f>
        <v>#VALUE!</v>
      </c>
      <c r="AU23" t="e">
        <f>GMs!M17</f>
        <v>#VALUE!</v>
      </c>
    </row>
    <row r="24" spans="2:47" x14ac:dyDescent="0.35">
      <c r="B24">
        <v>-2.0154896398050366</v>
      </c>
      <c r="C24">
        <v>-2.8496085246418841</v>
      </c>
      <c r="D24">
        <v>-4.6653865922080513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AI24" t="str">
        <f>GMs!A18</f>
        <v>$</v>
      </c>
      <c r="AJ24" t="str">
        <f>GMs!B18</f>
        <v>pFT/$</v>
      </c>
      <c r="AK24" t="e">
        <f>GMs!C18</f>
        <v>#VALUE!</v>
      </c>
      <c r="AL24" t="e">
        <f>GMs!D18</f>
        <v>#VALUE!</v>
      </c>
      <c r="AM24" t="e">
        <f>GMs!E18</f>
        <v>#VALUE!</v>
      </c>
      <c r="AN24" t="e">
        <f>GMs!F18</f>
        <v>#VALUE!</v>
      </c>
      <c r="AO24" t="e">
        <f>GMs!G18</f>
        <v>#VALUE!</v>
      </c>
      <c r="AP24" t="e">
        <f>GMs!H18</f>
        <v>#VALUE!</v>
      </c>
      <c r="AQ24" t="e">
        <f>GMs!I18</f>
        <v>#VALUE!</v>
      </c>
      <c r="AR24" t="e">
        <f>GMs!J18</f>
        <v>#VALUE!</v>
      </c>
      <c r="AS24" t="e">
        <f>GMs!K18</f>
        <v>#VALUE!</v>
      </c>
      <c r="AT24" t="e">
        <f>GMs!L18</f>
        <v>#VALUE!</v>
      </c>
      <c r="AU24" t="e">
        <f>GMs!M18</f>
        <v>#VALUE!</v>
      </c>
    </row>
    <row r="25" spans="2:47" x14ac:dyDescent="0.35">
      <c r="B25">
        <v>-2.0154896398050366</v>
      </c>
      <c r="C25">
        <v>-2.8496085246418841</v>
      </c>
      <c r="D25">
        <v>-4.6653865922080513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AI25" t="str">
        <f>GMs!A19</f>
        <v>$</v>
      </c>
      <c r="AJ25" t="str">
        <f>GMs!B19</f>
        <v>pTO/$</v>
      </c>
      <c r="AK25" t="e">
        <f>GMs!C19</f>
        <v>#VALUE!</v>
      </c>
      <c r="AL25" t="e">
        <f>GMs!D19</f>
        <v>#VALUE!</v>
      </c>
      <c r="AM25" t="e">
        <f>GMs!E19</f>
        <v>#VALUE!</v>
      </c>
      <c r="AN25" t="e">
        <f>GMs!F19</f>
        <v>#VALUE!</v>
      </c>
      <c r="AO25" t="e">
        <f>GMs!G19</f>
        <v>#VALUE!</v>
      </c>
      <c r="AP25" t="e">
        <f>GMs!H19</f>
        <v>#VALUE!</v>
      </c>
      <c r="AQ25" t="e">
        <f>GMs!I19</f>
        <v>#VALUE!</v>
      </c>
      <c r="AR25" t="e">
        <f>GMs!J19</f>
        <v>#VALUE!</v>
      </c>
      <c r="AS25" t="e">
        <f>GMs!K19</f>
        <v>#VALUE!</v>
      </c>
      <c r="AT25" t="e">
        <f>GMs!L19</f>
        <v>#VALUE!</v>
      </c>
      <c r="AU25" t="e">
        <f>GMs!M19</f>
        <v>#VALUE!</v>
      </c>
    </row>
    <row r="26" spans="2:47" x14ac:dyDescent="0.35">
      <c r="B26">
        <v>-2.0154896398050366</v>
      </c>
      <c r="C26">
        <v>-2.8496085246418841</v>
      </c>
      <c r="D26">
        <v>-4.6653865922080513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2:47" x14ac:dyDescent="0.35">
      <c r="B27">
        <v>-2.0154896398050366</v>
      </c>
      <c r="C27">
        <v>-2.8496085246418841</v>
      </c>
      <c r="D27">
        <v>-4.6653865922080513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AI27" t="str">
        <f>GMs!A21</f>
        <v>totals</v>
      </c>
      <c r="AJ27" t="str">
        <f>GMs!B21</f>
        <v>Punt</v>
      </c>
      <c r="AK27" t="e">
        <f>GMs!C21</f>
        <v>#VALUE!</v>
      </c>
      <c r="AL27" t="e">
        <f>GMs!D21</f>
        <v>#VALUE!</v>
      </c>
      <c r="AM27" t="e">
        <f>GMs!E21</f>
        <v>#VALUE!</v>
      </c>
      <c r="AN27" t="e">
        <f>GMs!F21</f>
        <v>#VALUE!</v>
      </c>
      <c r="AO27" t="e">
        <f>GMs!G21</f>
        <v>#VALUE!</v>
      </c>
      <c r="AP27" t="e">
        <f>GMs!H21</f>
        <v>#VALUE!</v>
      </c>
      <c r="AQ27" t="e">
        <f>GMs!I21</f>
        <v>#VALUE!</v>
      </c>
      <c r="AR27" t="e">
        <f>GMs!J21</f>
        <v>#VALUE!</v>
      </c>
      <c r="AS27" t="e">
        <f>GMs!K21</f>
        <v>#VALUE!</v>
      </c>
      <c r="AT27" t="e">
        <f>GMs!L21</f>
        <v>#VALUE!</v>
      </c>
      <c r="AU27" t="e">
        <f>GMs!M21</f>
        <v>#VALUE!</v>
      </c>
    </row>
    <row r="28" spans="2:47" x14ac:dyDescent="0.35">
      <c r="B28">
        <v>-2.0154896398050366</v>
      </c>
      <c r="C28">
        <v>-2.8496085246418841</v>
      </c>
      <c r="D28">
        <v>-4.6653865922080513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AI28" t="str">
        <f>GMs!A22</f>
        <v>totals</v>
      </c>
      <c r="AJ28" t="str">
        <f>GMs!B22</f>
        <v>Normal</v>
      </c>
      <c r="AK28" t="e">
        <f>GMs!C22</f>
        <v>#VALUE!</v>
      </c>
      <c r="AL28" t="e">
        <f>GMs!D22</f>
        <v>#VALUE!</v>
      </c>
      <c r="AM28" t="e">
        <f>GMs!E22</f>
        <v>#VALUE!</v>
      </c>
      <c r="AN28" t="e">
        <f>GMs!F22</f>
        <v>#VALUE!</v>
      </c>
      <c r="AO28" t="e">
        <f>GMs!G22</f>
        <v>#VALUE!</v>
      </c>
      <c r="AP28" t="e">
        <f>GMs!H22</f>
        <v>#VALUE!</v>
      </c>
      <c r="AQ28" t="e">
        <f>GMs!I22</f>
        <v>#VALUE!</v>
      </c>
      <c r="AR28" t="e">
        <f>GMs!J22</f>
        <v>#VALUE!</v>
      </c>
      <c r="AS28" t="e">
        <f>GMs!K22</f>
        <v>#VALUE!</v>
      </c>
      <c r="AT28" t="e">
        <f>GMs!L22</f>
        <v>#VALUE!</v>
      </c>
      <c r="AU28" t="e">
        <f>GMs!M22</f>
        <v>#VALUE!</v>
      </c>
    </row>
    <row r="29" spans="2:47" x14ac:dyDescent="0.35">
      <c r="B29">
        <v>-2.0154896398050366</v>
      </c>
      <c r="C29">
        <v>-2.8496085246418841</v>
      </c>
      <c r="D29">
        <v>-4.6653865922080513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AI29" t="str">
        <f>GMs!A23</f>
        <v>totals</v>
      </c>
      <c r="AJ29" t="str">
        <f>GMs!B23</f>
        <v>PAst</v>
      </c>
      <c r="AK29" t="e">
        <f>GMs!C23</f>
        <v>#VALUE!</v>
      </c>
      <c r="AL29" t="e">
        <f>GMs!D23</f>
        <v>#VALUE!</v>
      </c>
      <c r="AM29" t="e">
        <f>GMs!E23</f>
        <v>#VALUE!</v>
      </c>
      <c r="AN29" t="e">
        <f>GMs!F23</f>
        <v>#VALUE!</v>
      </c>
      <c r="AO29" t="e">
        <f>GMs!G23</f>
        <v>#VALUE!</v>
      </c>
      <c r="AP29" t="e">
        <f>GMs!H23</f>
        <v>#VALUE!</v>
      </c>
      <c r="AQ29" t="e">
        <f>GMs!I23</f>
        <v>#VALUE!</v>
      </c>
      <c r="AR29" t="e">
        <f>GMs!J23</f>
        <v>#VALUE!</v>
      </c>
      <c r="AS29" t="e">
        <f>GMs!K23</f>
        <v>#VALUE!</v>
      </c>
      <c r="AT29" t="e">
        <f>GMs!L23</f>
        <v>#VALUE!</v>
      </c>
      <c r="AU29" t="e">
        <f>GMs!M23</f>
        <v>#VALUE!</v>
      </c>
    </row>
    <row r="30" spans="2:47" x14ac:dyDescent="0.35">
      <c r="B30">
        <v>-2.0154896398050366</v>
      </c>
      <c r="C30">
        <v>-2.8496085246418841</v>
      </c>
      <c r="D30">
        <v>-4.6653865922080513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AI30" t="str">
        <f>GMs!A24</f>
        <v>totals</v>
      </c>
      <c r="AJ30" t="str">
        <f>GMs!B24</f>
        <v>PFT</v>
      </c>
      <c r="AK30" t="e">
        <f>GMs!C24</f>
        <v>#VALUE!</v>
      </c>
      <c r="AL30" t="e">
        <f>GMs!D24</f>
        <v>#VALUE!</v>
      </c>
      <c r="AM30" t="e">
        <f>GMs!E24</f>
        <v>#VALUE!</v>
      </c>
      <c r="AN30" t="e">
        <f>GMs!F24</f>
        <v>#VALUE!</v>
      </c>
      <c r="AO30" t="e">
        <f>GMs!G24</f>
        <v>#VALUE!</v>
      </c>
      <c r="AP30" t="e">
        <f>GMs!H24</f>
        <v>#VALUE!</v>
      </c>
      <c r="AQ30" t="e">
        <f>GMs!I24</f>
        <v>#VALUE!</v>
      </c>
      <c r="AR30" t="e">
        <f>GMs!J24</f>
        <v>#VALUE!</v>
      </c>
      <c r="AS30" t="e">
        <f>GMs!K24</f>
        <v>#VALUE!</v>
      </c>
      <c r="AT30" t="e">
        <f>GMs!L24</f>
        <v>#VALUE!</v>
      </c>
      <c r="AU30" t="e">
        <f>GMs!M24</f>
        <v>#VALUE!</v>
      </c>
    </row>
    <row r="31" spans="2:47" x14ac:dyDescent="0.35">
      <c r="B31">
        <v>-2.0154896398050366</v>
      </c>
      <c r="C31">
        <v>-2.8496085246418841</v>
      </c>
      <c r="D31">
        <v>-4.6653865922080513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AI31" t="str">
        <f>GMs!A25</f>
        <v>totals</v>
      </c>
      <c r="AJ31" t="str">
        <f>GMs!B25</f>
        <v>PTO</v>
      </c>
      <c r="AK31" t="e">
        <f>GMs!C25</f>
        <v>#VALUE!</v>
      </c>
      <c r="AL31" t="e">
        <f>GMs!D25</f>
        <v>#VALUE!</v>
      </c>
      <c r="AM31" t="e">
        <f>GMs!E25</f>
        <v>#VALUE!</v>
      </c>
      <c r="AN31" t="e">
        <f>GMs!F25</f>
        <v>#VALUE!</v>
      </c>
      <c r="AO31" t="e">
        <f>GMs!G25</f>
        <v>#VALUE!</v>
      </c>
      <c r="AP31" t="e">
        <f>GMs!H25</f>
        <v>#VALUE!</v>
      </c>
      <c r="AQ31" t="e">
        <f>GMs!I25</f>
        <v>#VALUE!</v>
      </c>
      <c r="AR31" t="e">
        <f>GMs!J25</f>
        <v>#VALUE!</v>
      </c>
      <c r="AS31" t="e">
        <f>GMs!K25</f>
        <v>#VALUE!</v>
      </c>
      <c r="AT31" t="e">
        <f>GMs!L25</f>
        <v>#VALUE!</v>
      </c>
      <c r="AU31" t="e">
        <f>GMs!M25</f>
        <v>#VALUE!</v>
      </c>
    </row>
    <row r="32" spans="2:47" x14ac:dyDescent="0.35">
      <c r="B32">
        <v>-2.0154896398050366</v>
      </c>
      <c r="C32">
        <v>-2.8496085246418841</v>
      </c>
      <c r="D32">
        <v>-4.6653865922080513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AI32" t="str">
        <f>GMs!A26</f>
        <v>totals</v>
      </c>
      <c r="AJ32" t="str">
        <f>GMs!B26</f>
        <v>FG%</v>
      </c>
      <c r="AK32" t="e">
        <f>GMs!C26</f>
        <v>#VALUE!</v>
      </c>
      <c r="AL32" t="e">
        <f>GMs!D26</f>
        <v>#VALUE!</v>
      </c>
      <c r="AM32" t="e">
        <f>GMs!E26</f>
        <v>#VALUE!</v>
      </c>
      <c r="AN32" t="e">
        <f>GMs!F26</f>
        <v>#VALUE!</v>
      </c>
      <c r="AO32" t="e">
        <f>GMs!G26</f>
        <v>#VALUE!</v>
      </c>
      <c r="AP32" t="e">
        <f>GMs!H26</f>
        <v>#VALUE!</v>
      </c>
      <c r="AQ32" t="e">
        <f>GMs!I26</f>
        <v>#VALUE!</v>
      </c>
      <c r="AR32" t="e">
        <f>GMs!J26</f>
        <v>#VALUE!</v>
      </c>
      <c r="AS32" t="e">
        <f>GMs!K26</f>
        <v>#VALUE!</v>
      </c>
      <c r="AT32" t="e">
        <f>GMs!L26</f>
        <v>#VALUE!</v>
      </c>
      <c r="AU32" t="e">
        <f>GMs!M26</f>
        <v>#VALUE!</v>
      </c>
    </row>
    <row r="33" spans="2:47" x14ac:dyDescent="0.35">
      <c r="B33">
        <v>-2.0154896398050366</v>
      </c>
      <c r="C33">
        <v>-2.8496085246418841</v>
      </c>
      <c r="D33">
        <v>-4.6653865922080513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AI33" t="str">
        <f>GMs!A27</f>
        <v>totals</v>
      </c>
      <c r="AJ33" t="str">
        <f>GMs!B27</f>
        <v>FT%</v>
      </c>
      <c r="AK33" t="e">
        <f>GMs!C27</f>
        <v>#VALUE!</v>
      </c>
      <c r="AL33" t="e">
        <f>GMs!D27</f>
        <v>#VALUE!</v>
      </c>
      <c r="AM33" t="e">
        <f>GMs!E27</f>
        <v>#VALUE!</v>
      </c>
      <c r="AN33" t="e">
        <f>GMs!F27</f>
        <v>#VALUE!</v>
      </c>
      <c r="AO33" t="e">
        <f>GMs!G27</f>
        <v>#VALUE!</v>
      </c>
      <c r="AP33" t="e">
        <f>GMs!H27</f>
        <v>#VALUE!</v>
      </c>
      <c r="AQ33" t="e">
        <f>GMs!I27</f>
        <v>#VALUE!</v>
      </c>
      <c r="AR33" t="e">
        <f>GMs!J27</f>
        <v>#VALUE!</v>
      </c>
      <c r="AS33" t="e">
        <f>GMs!K27</f>
        <v>#VALUE!</v>
      </c>
      <c r="AT33" t="e">
        <f>GMs!L27</f>
        <v>#VALUE!</v>
      </c>
      <c r="AU33" t="e">
        <f>GMs!M27</f>
        <v>#VALUE!</v>
      </c>
    </row>
    <row r="34" spans="2:47" x14ac:dyDescent="0.35">
      <c r="B34">
        <v>-2.0154896398050366</v>
      </c>
      <c r="C34">
        <v>-2.8496085246418841</v>
      </c>
      <c r="D34">
        <v>-4.6653865922080513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AI34" t="str">
        <f>GMs!A28</f>
        <v>totals</v>
      </c>
      <c r="AJ34" t="str">
        <f>GMs!B28</f>
        <v>3PM</v>
      </c>
      <c r="AK34" t="e">
        <f>GMs!C28</f>
        <v>#VALUE!</v>
      </c>
      <c r="AL34" t="e">
        <f>GMs!D28</f>
        <v>#VALUE!</v>
      </c>
      <c r="AM34" t="e">
        <f>GMs!E28</f>
        <v>#VALUE!</v>
      </c>
      <c r="AN34" t="e">
        <f>GMs!F28</f>
        <v>#VALUE!</v>
      </c>
      <c r="AO34" t="e">
        <f>GMs!G28</f>
        <v>#VALUE!</v>
      </c>
      <c r="AP34" t="e">
        <f>GMs!H28</f>
        <v>#VALUE!</v>
      </c>
      <c r="AQ34" t="e">
        <f>GMs!I28</f>
        <v>#VALUE!</v>
      </c>
      <c r="AR34" t="e">
        <f>GMs!J28</f>
        <v>#VALUE!</v>
      </c>
      <c r="AS34" t="e">
        <f>GMs!K28</f>
        <v>#VALUE!</v>
      </c>
      <c r="AT34" t="e">
        <f>GMs!L28</f>
        <v>#VALUE!</v>
      </c>
      <c r="AU34" t="e">
        <f>GMs!M28</f>
        <v>#VALUE!</v>
      </c>
    </row>
    <row r="35" spans="2:47" x14ac:dyDescent="0.35">
      <c r="B35">
        <v>-2.0154896398050366</v>
      </c>
      <c r="C35">
        <v>-2.8496085246418841</v>
      </c>
      <c r="D35">
        <v>-4.6653865922080513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AI35" t="str">
        <f>GMs!A29</f>
        <v>totals</v>
      </c>
      <c r="AJ35" t="str">
        <f>GMs!B29</f>
        <v>PTS</v>
      </c>
      <c r="AK35" t="e">
        <f>GMs!C29</f>
        <v>#VALUE!</v>
      </c>
      <c r="AL35" t="e">
        <f>GMs!D29</f>
        <v>#VALUE!</v>
      </c>
      <c r="AM35" t="e">
        <f>GMs!E29</f>
        <v>#VALUE!</v>
      </c>
      <c r="AN35" t="e">
        <f>GMs!F29</f>
        <v>#VALUE!</v>
      </c>
      <c r="AO35" t="e">
        <f>GMs!G29</f>
        <v>#VALUE!</v>
      </c>
      <c r="AP35" t="e">
        <f>GMs!H29</f>
        <v>#VALUE!</v>
      </c>
      <c r="AQ35" t="e">
        <f>GMs!I29</f>
        <v>#VALUE!</v>
      </c>
      <c r="AR35" t="e">
        <f>GMs!J29</f>
        <v>#VALUE!</v>
      </c>
      <c r="AS35" t="e">
        <f>GMs!K29</f>
        <v>#VALUE!</v>
      </c>
      <c r="AT35" t="e">
        <f>GMs!L29</f>
        <v>#VALUE!</v>
      </c>
      <c r="AU35" t="e">
        <f>GMs!M29</f>
        <v>#VALUE!</v>
      </c>
    </row>
    <row r="36" spans="2:47" x14ac:dyDescent="0.35">
      <c r="B36">
        <v>-2.0154896398050366</v>
      </c>
      <c r="C36">
        <v>-2.8496085246418841</v>
      </c>
      <c r="D36">
        <v>-4.6653865922080513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AI36" t="str">
        <f>GMs!A30</f>
        <v>totals</v>
      </c>
      <c r="AJ36" t="str">
        <f>GMs!B30</f>
        <v>TREB</v>
      </c>
      <c r="AK36" t="e">
        <f>GMs!C30</f>
        <v>#VALUE!</v>
      </c>
      <c r="AL36" t="e">
        <f>GMs!D30</f>
        <v>#VALUE!</v>
      </c>
      <c r="AM36" t="e">
        <f>GMs!E30</f>
        <v>#VALUE!</v>
      </c>
      <c r="AN36" t="e">
        <f>GMs!F30</f>
        <v>#VALUE!</v>
      </c>
      <c r="AO36" t="e">
        <f>GMs!G30</f>
        <v>#VALUE!</v>
      </c>
      <c r="AP36" t="e">
        <f>GMs!H30</f>
        <v>#VALUE!</v>
      </c>
      <c r="AQ36" t="e">
        <f>GMs!I30</f>
        <v>#VALUE!</v>
      </c>
      <c r="AR36" t="e">
        <f>GMs!J30</f>
        <v>#VALUE!</v>
      </c>
      <c r="AS36" t="e">
        <f>GMs!K30</f>
        <v>#VALUE!</v>
      </c>
      <c r="AT36" t="e">
        <f>GMs!L30</f>
        <v>#VALUE!</v>
      </c>
      <c r="AU36" t="e">
        <f>GMs!M30</f>
        <v>#VALUE!</v>
      </c>
    </row>
    <row r="37" spans="2:47" x14ac:dyDescent="0.35">
      <c r="B37">
        <v>-2.0154896398050366</v>
      </c>
      <c r="C37">
        <v>-2.8496085246418841</v>
      </c>
      <c r="D37">
        <v>-4.6653865922080513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AI37" t="str">
        <f>GMs!A31</f>
        <v>totals</v>
      </c>
      <c r="AJ37" t="str">
        <f>GMs!B31</f>
        <v>AST</v>
      </c>
      <c r="AK37" t="e">
        <f>GMs!C31</f>
        <v>#VALUE!</v>
      </c>
      <c r="AL37" t="e">
        <f>GMs!D31</f>
        <v>#VALUE!</v>
      </c>
      <c r="AM37" t="e">
        <f>GMs!E31</f>
        <v>#VALUE!</v>
      </c>
      <c r="AN37" t="e">
        <f>GMs!F31</f>
        <v>#VALUE!</v>
      </c>
      <c r="AO37" t="e">
        <f>GMs!G31</f>
        <v>#VALUE!</v>
      </c>
      <c r="AP37" t="e">
        <f>GMs!H31</f>
        <v>#VALUE!</v>
      </c>
      <c r="AQ37" t="e">
        <f>GMs!I31</f>
        <v>#VALUE!</v>
      </c>
      <c r="AR37" t="e">
        <f>GMs!J31</f>
        <v>#VALUE!</v>
      </c>
      <c r="AS37" t="e">
        <f>GMs!K31</f>
        <v>#VALUE!</v>
      </c>
      <c r="AT37" t="e">
        <f>GMs!L31</f>
        <v>#VALUE!</v>
      </c>
      <c r="AU37" t="e">
        <f>GMs!M31</f>
        <v>#VALUE!</v>
      </c>
    </row>
    <row r="38" spans="2:47" x14ac:dyDescent="0.35">
      <c r="B38">
        <v>-2.0154896398050366</v>
      </c>
      <c r="C38">
        <v>-2.8496085246418841</v>
      </c>
      <c r="D38">
        <v>-4.6653865922080513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AI38" t="str">
        <f>GMs!A32</f>
        <v>totals</v>
      </c>
      <c r="AJ38" t="str">
        <f>GMs!B32</f>
        <v>STL</v>
      </c>
      <c r="AK38" t="e">
        <f>GMs!C32</f>
        <v>#VALUE!</v>
      </c>
      <c r="AL38" t="e">
        <f>GMs!D32</f>
        <v>#VALUE!</v>
      </c>
      <c r="AM38" t="e">
        <f>GMs!E32</f>
        <v>#VALUE!</v>
      </c>
      <c r="AN38" t="e">
        <f>GMs!F32</f>
        <v>#VALUE!</v>
      </c>
      <c r="AO38" t="e">
        <f>GMs!G32</f>
        <v>#VALUE!</v>
      </c>
      <c r="AP38" t="e">
        <f>GMs!H32</f>
        <v>#VALUE!</v>
      </c>
      <c r="AQ38" t="e">
        <f>GMs!I32</f>
        <v>#VALUE!</v>
      </c>
      <c r="AR38" t="e">
        <f>GMs!J32</f>
        <v>#VALUE!</v>
      </c>
      <c r="AS38" t="e">
        <f>GMs!K32</f>
        <v>#VALUE!</v>
      </c>
      <c r="AT38" t="e">
        <f>GMs!L32</f>
        <v>#VALUE!</v>
      </c>
      <c r="AU38" t="e">
        <f>GMs!M32</f>
        <v>#VALUE!</v>
      </c>
    </row>
    <row r="39" spans="2:47" x14ac:dyDescent="0.35">
      <c r="B39">
        <v>-2.0154896398050366</v>
      </c>
      <c r="C39">
        <v>-2.8496085246418841</v>
      </c>
      <c r="D39">
        <v>-4.6653865922080513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AI39" t="str">
        <f>GMs!A33</f>
        <v>totals</v>
      </c>
      <c r="AJ39" t="str">
        <f>GMs!B33</f>
        <v>BLK</v>
      </c>
      <c r="AK39" t="e">
        <f>GMs!C33</f>
        <v>#VALUE!</v>
      </c>
      <c r="AL39" t="e">
        <f>GMs!D33</f>
        <v>#VALUE!</v>
      </c>
      <c r="AM39" t="e">
        <f>GMs!E33</f>
        <v>#VALUE!</v>
      </c>
      <c r="AN39" t="e">
        <f>GMs!F33</f>
        <v>#VALUE!</v>
      </c>
      <c r="AO39" t="e">
        <f>GMs!G33</f>
        <v>#VALUE!</v>
      </c>
      <c r="AP39" t="e">
        <f>GMs!H33</f>
        <v>#VALUE!</v>
      </c>
      <c r="AQ39" t="e">
        <f>GMs!I33</f>
        <v>#VALUE!</v>
      </c>
      <c r="AR39" t="e">
        <f>GMs!J33</f>
        <v>#VALUE!</v>
      </c>
      <c r="AS39" t="e">
        <f>GMs!K33</f>
        <v>#VALUE!</v>
      </c>
      <c r="AT39" t="e">
        <f>GMs!L33</f>
        <v>#VALUE!</v>
      </c>
      <c r="AU39" t="e">
        <f>GMs!M33</f>
        <v>#VALUE!</v>
      </c>
    </row>
    <row r="40" spans="2:47" x14ac:dyDescent="0.35">
      <c r="B40">
        <v>-2.0154896398050366</v>
      </c>
      <c r="C40">
        <v>-2.8496085246418841</v>
      </c>
      <c r="D40">
        <v>-4.6653865922080513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AI40" t="str">
        <f>GMs!A34</f>
        <v>totals</v>
      </c>
      <c r="AJ40" t="str">
        <f>GMs!B34</f>
        <v>TO</v>
      </c>
      <c r="AK40" t="e">
        <f>GMs!C34</f>
        <v>#VALUE!</v>
      </c>
      <c r="AL40" t="e">
        <f>GMs!D34</f>
        <v>#VALUE!</v>
      </c>
      <c r="AM40" t="e">
        <f>GMs!E34</f>
        <v>#VALUE!</v>
      </c>
      <c r="AN40" t="e">
        <f>GMs!F34</f>
        <v>#VALUE!</v>
      </c>
      <c r="AO40" t="e">
        <f>GMs!G34</f>
        <v>#VALUE!</v>
      </c>
      <c r="AP40" t="e">
        <f>GMs!H34</f>
        <v>#VALUE!</v>
      </c>
      <c r="AQ40" t="e">
        <f>GMs!I34</f>
        <v>#VALUE!</v>
      </c>
      <c r="AR40" t="e">
        <f>GMs!J34</f>
        <v>#VALUE!</v>
      </c>
      <c r="AS40" t="e">
        <f>GMs!K34</f>
        <v>#VALUE!</v>
      </c>
      <c r="AT40" t="e">
        <f>GMs!L34</f>
        <v>#VALUE!</v>
      </c>
      <c r="AU40" t="e">
        <f>GMs!M34</f>
        <v>#VALUE!</v>
      </c>
    </row>
    <row r="41" spans="2:47" x14ac:dyDescent="0.35">
      <c r="B41">
        <v>-2.0154896398050366</v>
      </c>
      <c r="C41">
        <v>-2.8496085246418841</v>
      </c>
      <c r="D41">
        <v>-4.6653865922080513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2:47" x14ac:dyDescent="0.35">
      <c r="B42">
        <v>-2.0154896398050366</v>
      </c>
      <c r="C42">
        <v>-2.8496085246418841</v>
      </c>
      <c r="D42">
        <v>-4.6653865922080513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AI42" t="str">
        <f>GMs!A36</f>
        <v>num_at_pos</v>
      </c>
      <c r="AJ42" t="str">
        <f>GMs!B36</f>
        <v>PG</v>
      </c>
      <c r="AK42">
        <f>GMs!C36</f>
        <v>29</v>
      </c>
      <c r="AL42">
        <f>GMs!D36</f>
        <v>0</v>
      </c>
      <c r="AM42">
        <f>GMs!E36</f>
        <v>1</v>
      </c>
      <c r="AN42">
        <f>GMs!F36</f>
        <v>1</v>
      </c>
      <c r="AO42">
        <f>GMs!G36</f>
        <v>0</v>
      </c>
      <c r="AP42">
        <f>GMs!H36</f>
        <v>0</v>
      </c>
      <c r="AQ42">
        <f>GMs!I36</f>
        <v>1</v>
      </c>
      <c r="AR42">
        <f>GMs!J36</f>
        <v>1</v>
      </c>
      <c r="AS42">
        <f>GMs!K36</f>
        <v>0</v>
      </c>
      <c r="AT42">
        <f>GMs!L36</f>
        <v>0</v>
      </c>
      <c r="AU42">
        <f>GMs!M36</f>
        <v>1</v>
      </c>
    </row>
    <row r="43" spans="2:47" x14ac:dyDescent="0.35">
      <c r="B43">
        <v>-2.0154896398050366</v>
      </c>
      <c r="C43">
        <v>-2.8496085246418841</v>
      </c>
      <c r="D43">
        <v>-4.6653865922080513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AI43" t="str">
        <f>GMs!A37</f>
        <v>num_at_pos</v>
      </c>
      <c r="AJ43" t="str">
        <f>GMs!B37</f>
        <v>SG</v>
      </c>
      <c r="AK43">
        <f>GMs!C37</f>
        <v>34</v>
      </c>
      <c r="AL43">
        <f>GMs!D37</f>
        <v>0</v>
      </c>
      <c r="AM43">
        <f>GMs!E37</f>
        <v>0</v>
      </c>
      <c r="AN43">
        <f>GMs!F37</f>
        <v>0</v>
      </c>
      <c r="AO43">
        <f>GMs!G37</f>
        <v>0</v>
      </c>
      <c r="AP43">
        <f>GMs!H37</f>
        <v>0</v>
      </c>
      <c r="AQ43">
        <f>GMs!I37</f>
        <v>1</v>
      </c>
      <c r="AR43">
        <f>GMs!J37</f>
        <v>0</v>
      </c>
      <c r="AS43">
        <f>GMs!K37</f>
        <v>0</v>
      </c>
      <c r="AT43">
        <f>GMs!L37</f>
        <v>0</v>
      </c>
      <c r="AU43">
        <f>GMs!M37</f>
        <v>1</v>
      </c>
    </row>
    <row r="44" spans="2:47" x14ac:dyDescent="0.35">
      <c r="B44">
        <v>-2.0154896398050366</v>
      </c>
      <c r="C44">
        <v>-2.8496085246418841</v>
      </c>
      <c r="D44">
        <v>-4.6653865922080513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AI44" t="str">
        <f>GMs!A38</f>
        <v>num_at_pos</v>
      </c>
      <c r="AJ44" t="str">
        <f>GMs!B38</f>
        <v>SF</v>
      </c>
      <c r="AK44">
        <f>GMs!C38</f>
        <v>30</v>
      </c>
      <c r="AL44">
        <f>GMs!D38</f>
        <v>0</v>
      </c>
      <c r="AM44">
        <f>GMs!E38</f>
        <v>0</v>
      </c>
      <c r="AN44">
        <f>GMs!F38</f>
        <v>0</v>
      </c>
      <c r="AO44">
        <f>GMs!G38</f>
        <v>0</v>
      </c>
      <c r="AP44">
        <f>GMs!H38</f>
        <v>1</v>
      </c>
      <c r="AQ44">
        <f>GMs!I38</f>
        <v>0</v>
      </c>
      <c r="AR44">
        <f>GMs!J38</f>
        <v>0</v>
      </c>
      <c r="AS44">
        <f>GMs!K38</f>
        <v>0</v>
      </c>
      <c r="AT44">
        <f>GMs!L38</f>
        <v>1</v>
      </c>
      <c r="AU44">
        <f>GMs!M38</f>
        <v>0</v>
      </c>
    </row>
    <row r="45" spans="2:47" x14ac:dyDescent="0.35">
      <c r="B45">
        <v>-2.0154896398050366</v>
      </c>
      <c r="C45">
        <v>-2.8496085246418841</v>
      </c>
      <c r="D45">
        <v>-4.6653865922080513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AI45" t="str">
        <f>GMs!A39</f>
        <v>num_at_pos</v>
      </c>
      <c r="AJ45" t="str">
        <f>GMs!B39</f>
        <v>PF</v>
      </c>
      <c r="AK45">
        <f>GMs!C39</f>
        <v>38</v>
      </c>
      <c r="AL45">
        <f>GMs!D39</f>
        <v>1</v>
      </c>
      <c r="AM45">
        <f>GMs!E39</f>
        <v>0</v>
      </c>
      <c r="AN45">
        <f>GMs!F39</f>
        <v>0</v>
      </c>
      <c r="AO45">
        <f>GMs!G39</f>
        <v>0</v>
      </c>
      <c r="AP45">
        <f>GMs!H39</f>
        <v>1</v>
      </c>
      <c r="AQ45">
        <f>GMs!I39</f>
        <v>0</v>
      </c>
      <c r="AR45">
        <f>GMs!J39</f>
        <v>0</v>
      </c>
      <c r="AS45">
        <f>GMs!K39</f>
        <v>0</v>
      </c>
      <c r="AT45">
        <f>GMs!L39</f>
        <v>0</v>
      </c>
      <c r="AU45">
        <f>GMs!M39</f>
        <v>0</v>
      </c>
    </row>
    <row r="46" spans="2:47" x14ac:dyDescent="0.35">
      <c r="B46">
        <v>-2.0154896398050366</v>
      </c>
      <c r="C46">
        <v>-2.8496085246418841</v>
      </c>
      <c r="D46">
        <v>-4.6653865922080513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AI46" t="str">
        <f>GMs!A40</f>
        <v>num_at_pos</v>
      </c>
      <c r="AJ46" t="str">
        <f>GMs!B40</f>
        <v>C</v>
      </c>
      <c r="AK46">
        <f>GMs!C40</f>
        <v>36</v>
      </c>
      <c r="AL46">
        <f>GMs!D40</f>
        <v>1</v>
      </c>
      <c r="AM46">
        <f>GMs!E40</f>
        <v>0</v>
      </c>
      <c r="AN46">
        <f>GMs!F40</f>
        <v>0</v>
      </c>
      <c r="AO46">
        <f>GMs!G40</f>
        <v>1</v>
      </c>
      <c r="AP46">
        <f>GMs!H40</f>
        <v>0</v>
      </c>
      <c r="AQ46">
        <f>GMs!I40</f>
        <v>0</v>
      </c>
      <c r="AR46">
        <f>GMs!J40</f>
        <v>0</v>
      </c>
      <c r="AS46">
        <f>GMs!K40</f>
        <v>1</v>
      </c>
      <c r="AT46">
        <f>GMs!L40</f>
        <v>0</v>
      </c>
      <c r="AU46">
        <f>GMs!M40</f>
        <v>0</v>
      </c>
    </row>
    <row r="47" spans="2:47" x14ac:dyDescent="0.35">
      <c r="B47">
        <v>-2.0154896398050366</v>
      </c>
      <c r="C47">
        <v>-2.8496085246418841</v>
      </c>
      <c r="D47">
        <v>-4.6653865922080513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AI47" t="str">
        <f>GMs!A41</f>
        <v>num_at_pos</v>
      </c>
      <c r="AJ47" t="str">
        <f>GMs!B41</f>
        <v>G</v>
      </c>
      <c r="AK47">
        <f>GMs!C41</f>
        <v>51</v>
      </c>
      <c r="AL47">
        <f>GMs!D41</f>
        <v>0</v>
      </c>
      <c r="AM47">
        <f>GMs!E41</f>
        <v>1</v>
      </c>
      <c r="AN47">
        <f>GMs!F41</f>
        <v>1</v>
      </c>
      <c r="AO47">
        <f>GMs!G41</f>
        <v>0</v>
      </c>
      <c r="AP47">
        <f>GMs!H41</f>
        <v>0</v>
      </c>
      <c r="AQ47">
        <f>GMs!I41</f>
        <v>1</v>
      </c>
      <c r="AR47">
        <f>GMs!J41</f>
        <v>1</v>
      </c>
      <c r="AS47">
        <f>GMs!K41</f>
        <v>0</v>
      </c>
      <c r="AT47">
        <f>GMs!L41</f>
        <v>0</v>
      </c>
      <c r="AU47">
        <f>GMs!M41</f>
        <v>1</v>
      </c>
    </row>
    <row r="48" spans="2:47" x14ac:dyDescent="0.35">
      <c r="B48">
        <v>-2.0154896398050366</v>
      </c>
      <c r="C48">
        <v>-2.8496085246418841</v>
      </c>
      <c r="D48">
        <v>-4.6653865922080513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AI48" t="str">
        <f>GMs!A42</f>
        <v>num_at_pos</v>
      </c>
      <c r="AJ48" t="str">
        <f>GMs!B42</f>
        <v>F</v>
      </c>
      <c r="AK48">
        <f>GMs!C42</f>
        <v>57</v>
      </c>
      <c r="AL48">
        <f>GMs!D42</f>
        <v>1</v>
      </c>
      <c r="AM48">
        <f>GMs!E42</f>
        <v>0</v>
      </c>
      <c r="AN48">
        <f>GMs!F42</f>
        <v>0</v>
      </c>
      <c r="AO48">
        <f>GMs!G42</f>
        <v>0</v>
      </c>
      <c r="AP48">
        <f>GMs!H42</f>
        <v>1</v>
      </c>
      <c r="AQ48">
        <f>GMs!I42</f>
        <v>0</v>
      </c>
      <c r="AR48">
        <f>GMs!J42</f>
        <v>0</v>
      </c>
      <c r="AS48">
        <f>GMs!K42</f>
        <v>0</v>
      </c>
      <c r="AT48">
        <f>GMs!L42</f>
        <v>1</v>
      </c>
      <c r="AU48">
        <f>GMs!M42</f>
        <v>0</v>
      </c>
    </row>
    <row r="49" spans="2:47" x14ac:dyDescent="0.35">
      <c r="B49">
        <v>-2.0154896398050366</v>
      </c>
      <c r="C49">
        <v>-2.8496085246418841</v>
      </c>
      <c r="D49">
        <v>-4.6653865922080513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AI49" t="str">
        <f>GMs!A43</f>
        <v>num_at_pos</v>
      </c>
      <c r="AJ49" t="str">
        <f>GMs!B43</f>
        <v>UTIL</v>
      </c>
      <c r="AK49">
        <f>GMs!C43</f>
        <v>118</v>
      </c>
      <c r="AL49">
        <f>GMs!D43</f>
        <v>1</v>
      </c>
      <c r="AM49">
        <f>GMs!E43</f>
        <v>1</v>
      </c>
      <c r="AN49">
        <f>GMs!F43</f>
        <v>1</v>
      </c>
      <c r="AO49">
        <f>GMs!G43</f>
        <v>1</v>
      </c>
      <c r="AP49">
        <f>GMs!H43</f>
        <v>1</v>
      </c>
      <c r="AQ49">
        <f>GMs!I43</f>
        <v>1</v>
      </c>
      <c r="AR49">
        <f>GMs!J43</f>
        <v>1</v>
      </c>
      <c r="AS49">
        <f>GMs!K43</f>
        <v>1</v>
      </c>
      <c r="AT49">
        <f>GMs!L43</f>
        <v>1</v>
      </c>
      <c r="AU49">
        <f>GMs!M43</f>
        <v>1</v>
      </c>
    </row>
    <row r="50" spans="2:47" x14ac:dyDescent="0.35">
      <c r="B50">
        <v>-2.0154896398050366</v>
      </c>
      <c r="C50">
        <v>-2.8496085246418841</v>
      </c>
      <c r="D50">
        <v>-4.6653865922080513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2:47" x14ac:dyDescent="0.35">
      <c r="B51">
        <v>-2.0154896398050366</v>
      </c>
      <c r="C51">
        <v>-2.8496085246418841</v>
      </c>
      <c r="D51">
        <v>-4.6653865922080513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AI51" t="str">
        <f>GMs!A45</f>
        <v>best_at_pos</v>
      </c>
      <c r="AJ51" t="str">
        <f>GMs!B45</f>
        <v>PG</v>
      </c>
      <c r="AK51">
        <f>GMs!C45</f>
        <v>6.8000000000000016</v>
      </c>
      <c r="AL51">
        <f>GMs!D45</f>
        <v>0</v>
      </c>
      <c r="AM51">
        <f>GMs!E45</f>
        <v>7.0455555555555556</v>
      </c>
      <c r="AN51">
        <f>GMs!F45</f>
        <v>9.5940277777777787</v>
      </c>
      <c r="AO51">
        <f>GMs!G45</f>
        <v>0</v>
      </c>
      <c r="AP51">
        <f>GMs!H45</f>
        <v>0</v>
      </c>
      <c r="AQ51">
        <f>GMs!I45</f>
        <v>6.9708333333333314</v>
      </c>
      <c r="AR51">
        <f>GMs!J45</f>
        <v>8.65763888888889</v>
      </c>
      <c r="AS51">
        <f>GMs!K45</f>
        <v>0</v>
      </c>
      <c r="AT51">
        <f>GMs!L45</f>
        <v>0</v>
      </c>
      <c r="AU51">
        <f>GMs!M45</f>
        <v>10.456888888888889</v>
      </c>
    </row>
    <row r="52" spans="2:47" x14ac:dyDescent="0.35">
      <c r="B52">
        <v>-2.0154896398050366</v>
      </c>
      <c r="C52">
        <v>-2.8496085246418841</v>
      </c>
      <c r="D52">
        <v>-4.6653865922080513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AI52" t="str">
        <f>GMs!A46</f>
        <v>best_at_pos</v>
      </c>
      <c r="AJ52" t="str">
        <f>GMs!B46</f>
        <v>SG</v>
      </c>
      <c r="AK52">
        <f>GMs!C46</f>
        <v>5.8933333333333344</v>
      </c>
      <c r="AL52">
        <f>GMs!D46</f>
        <v>0</v>
      </c>
      <c r="AM52">
        <f>GMs!E46</f>
        <v>0</v>
      </c>
      <c r="AN52">
        <f>GMs!F46</f>
        <v>0</v>
      </c>
      <c r="AO52">
        <f>GMs!G46</f>
        <v>0</v>
      </c>
      <c r="AP52">
        <f>GMs!H46</f>
        <v>0</v>
      </c>
      <c r="AQ52">
        <f>GMs!I46</f>
        <v>6.9708333333333314</v>
      </c>
      <c r="AR52">
        <f>GMs!J46</f>
        <v>0</v>
      </c>
      <c r="AS52">
        <f>GMs!K46</f>
        <v>0</v>
      </c>
      <c r="AT52">
        <f>GMs!L46</f>
        <v>0</v>
      </c>
      <c r="AU52">
        <f>GMs!M46</f>
        <v>10.456888888888889</v>
      </c>
    </row>
    <row r="53" spans="2:47" x14ac:dyDescent="0.35">
      <c r="B53">
        <v>-2.0154896398050366</v>
      </c>
      <c r="C53">
        <v>-2.8496085246418841</v>
      </c>
      <c r="D53">
        <v>-4.6653865922080513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AI53" t="str">
        <f>GMs!A47</f>
        <v>best_at_pos</v>
      </c>
      <c r="AJ53" t="str">
        <f>GMs!B47</f>
        <v>SF</v>
      </c>
      <c r="AK53">
        <f>GMs!C47</f>
        <v>6.1429166666666664</v>
      </c>
      <c r="AL53">
        <f>GMs!D47</f>
        <v>0</v>
      </c>
      <c r="AM53">
        <f>GMs!E47</f>
        <v>0</v>
      </c>
      <c r="AN53">
        <f>GMs!F47</f>
        <v>0</v>
      </c>
      <c r="AO53">
        <f>GMs!G47</f>
        <v>0</v>
      </c>
      <c r="AP53">
        <f>GMs!H47</f>
        <v>7.1069444444444443</v>
      </c>
      <c r="AQ53">
        <f>GMs!I47</f>
        <v>0</v>
      </c>
      <c r="AR53">
        <f>GMs!J47</f>
        <v>0</v>
      </c>
      <c r="AS53">
        <f>GMs!K47</f>
        <v>0</v>
      </c>
      <c r="AT53">
        <f>GMs!L47</f>
        <v>8.3583333333333343</v>
      </c>
      <c r="AU53">
        <f>GMs!M47</f>
        <v>0</v>
      </c>
    </row>
    <row r="54" spans="2:47" x14ac:dyDescent="0.35">
      <c r="B54">
        <v>-2.0154896398050366</v>
      </c>
      <c r="C54">
        <v>-2.8496085246418841</v>
      </c>
      <c r="D54">
        <v>-4.6653865922080513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AI54" t="str">
        <f>GMs!A48</f>
        <v>best_at_pos</v>
      </c>
      <c r="AJ54" t="str">
        <f>GMs!B48</f>
        <v>PF</v>
      </c>
      <c r="AK54">
        <f>GMs!C48</f>
        <v>6.1429166666666664</v>
      </c>
      <c r="AL54">
        <f>GMs!D48</f>
        <v>12.43125</v>
      </c>
      <c r="AM54">
        <f>GMs!E48</f>
        <v>0</v>
      </c>
      <c r="AN54">
        <f>GMs!F48</f>
        <v>0</v>
      </c>
      <c r="AO54">
        <f>GMs!G48</f>
        <v>0</v>
      </c>
      <c r="AP54">
        <f>GMs!H48</f>
        <v>7.1069444444444443</v>
      </c>
      <c r="AQ54">
        <f>GMs!I48</f>
        <v>0</v>
      </c>
      <c r="AR54">
        <f>GMs!J48</f>
        <v>0</v>
      </c>
      <c r="AS54">
        <f>GMs!K48</f>
        <v>0</v>
      </c>
      <c r="AT54">
        <f>GMs!L48</f>
        <v>0</v>
      </c>
      <c r="AU54">
        <f>GMs!M48</f>
        <v>0</v>
      </c>
    </row>
    <row r="55" spans="2:47" x14ac:dyDescent="0.35">
      <c r="B55">
        <v>-2.0154896398050366</v>
      </c>
      <c r="C55">
        <v>-2.8496085246418841</v>
      </c>
      <c r="D55">
        <v>-4.6653865922080513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AI55" t="str">
        <f>GMs!A49</f>
        <v>best_at_pos</v>
      </c>
      <c r="AJ55" t="str">
        <f>GMs!B49</f>
        <v>C</v>
      </c>
      <c r="AK55">
        <f>GMs!C49</f>
        <v>6.3296388888888888</v>
      </c>
      <c r="AL55">
        <f>GMs!D49</f>
        <v>12.43125</v>
      </c>
      <c r="AM55">
        <f>GMs!E49</f>
        <v>0</v>
      </c>
      <c r="AN55">
        <f>GMs!F49</f>
        <v>0</v>
      </c>
      <c r="AO55">
        <f>GMs!G49</f>
        <v>10.091250000000002</v>
      </c>
      <c r="AP55">
        <f>GMs!H49</f>
        <v>0</v>
      </c>
      <c r="AQ55">
        <f>GMs!I49</f>
        <v>0</v>
      </c>
      <c r="AR55">
        <f>GMs!J49</f>
        <v>0</v>
      </c>
      <c r="AS55">
        <f>GMs!K49</f>
        <v>8.2541666666666664</v>
      </c>
      <c r="AT55">
        <f>GMs!L49</f>
        <v>0</v>
      </c>
      <c r="AU55">
        <f>GMs!M49</f>
        <v>0</v>
      </c>
    </row>
    <row r="56" spans="2:47" x14ac:dyDescent="0.35">
      <c r="B56">
        <v>-2.0154896398050366</v>
      </c>
      <c r="C56">
        <v>-2.8496085246418841</v>
      </c>
      <c r="D56">
        <v>-4.6653865922080513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AI56" t="str">
        <f>GMs!A50</f>
        <v>best_at_pos</v>
      </c>
      <c r="AJ56" t="str">
        <f>GMs!B50</f>
        <v>G</v>
      </c>
      <c r="AK56">
        <f>GMs!C50</f>
        <v>6.8000000000000016</v>
      </c>
      <c r="AL56">
        <f>GMs!D50</f>
        <v>0</v>
      </c>
      <c r="AM56">
        <f>GMs!E50</f>
        <v>7.0455555555555556</v>
      </c>
      <c r="AN56">
        <f>GMs!F50</f>
        <v>9.5940277777777787</v>
      </c>
      <c r="AO56">
        <f>GMs!G50</f>
        <v>0</v>
      </c>
      <c r="AP56">
        <f>GMs!H50</f>
        <v>0</v>
      </c>
      <c r="AQ56">
        <f>GMs!I50</f>
        <v>6.9708333333333314</v>
      </c>
      <c r="AR56">
        <f>GMs!J50</f>
        <v>8.65763888888889</v>
      </c>
      <c r="AS56">
        <f>GMs!K50</f>
        <v>0</v>
      </c>
      <c r="AT56">
        <f>GMs!L50</f>
        <v>0</v>
      </c>
      <c r="AU56">
        <f>GMs!M50</f>
        <v>10.456888888888889</v>
      </c>
    </row>
    <row r="57" spans="2:47" x14ac:dyDescent="0.35">
      <c r="B57">
        <v>-2.0154896398050366</v>
      </c>
      <c r="C57">
        <v>-2.8496085246418841</v>
      </c>
      <c r="D57">
        <v>-4.6653865922080513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AI57" t="str">
        <f>GMs!A51</f>
        <v>best_at_pos</v>
      </c>
      <c r="AJ57" t="str">
        <f>GMs!B51</f>
        <v>F</v>
      </c>
      <c r="AK57">
        <f>GMs!C51</f>
        <v>6.1429166666666664</v>
      </c>
      <c r="AL57">
        <f>GMs!D51</f>
        <v>12.43125</v>
      </c>
      <c r="AM57">
        <f>GMs!E51</f>
        <v>0</v>
      </c>
      <c r="AN57">
        <f>GMs!F51</f>
        <v>0</v>
      </c>
      <c r="AO57">
        <f>GMs!G51</f>
        <v>0</v>
      </c>
      <c r="AP57">
        <f>GMs!H51</f>
        <v>7.1069444444444443</v>
      </c>
      <c r="AQ57">
        <f>GMs!I51</f>
        <v>0</v>
      </c>
      <c r="AR57">
        <f>GMs!J51</f>
        <v>0</v>
      </c>
      <c r="AS57">
        <f>GMs!K51</f>
        <v>0</v>
      </c>
      <c r="AT57">
        <f>GMs!L51</f>
        <v>8.3583333333333343</v>
      </c>
      <c r="AU57">
        <f>GMs!M51</f>
        <v>0</v>
      </c>
    </row>
    <row r="58" spans="2:47" x14ac:dyDescent="0.35">
      <c r="B58">
        <v>-2.0154896398050366</v>
      </c>
      <c r="C58">
        <v>-2.8496085246418841</v>
      </c>
      <c r="D58">
        <v>-4.6653865922080513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AI58" t="str">
        <f>GMs!A52</f>
        <v>best_at_pos</v>
      </c>
      <c r="AJ58" t="str">
        <f>GMs!B52</f>
        <v>UTIL</v>
      </c>
      <c r="AK58">
        <f>GMs!C52</f>
        <v>6.8000000000000016</v>
      </c>
      <c r="AL58">
        <f>GMs!D52</f>
        <v>12.43125</v>
      </c>
      <c r="AM58">
        <f>GMs!E52</f>
        <v>7.0455555555555556</v>
      </c>
      <c r="AN58">
        <f>GMs!F52</f>
        <v>9.5940277777777787</v>
      </c>
      <c r="AO58">
        <f>GMs!G52</f>
        <v>10.091250000000002</v>
      </c>
      <c r="AP58">
        <f>GMs!H52</f>
        <v>7.1069444444444443</v>
      </c>
      <c r="AQ58">
        <f>GMs!I52</f>
        <v>6.9708333333333314</v>
      </c>
      <c r="AR58">
        <f>GMs!J52</f>
        <v>8.65763888888889</v>
      </c>
      <c r="AS58">
        <f>GMs!K52</f>
        <v>8.2541666666666664</v>
      </c>
      <c r="AT58">
        <f>GMs!L52</f>
        <v>8.3583333333333343</v>
      </c>
      <c r="AU58">
        <f>GMs!M52</f>
        <v>10.456888888888889</v>
      </c>
    </row>
    <row r="59" spans="2:47" x14ac:dyDescent="0.35">
      <c r="B59">
        <v>-2.0154896398050366</v>
      </c>
      <c r="C59">
        <v>-2.8496085246418841</v>
      </c>
      <c r="D59">
        <v>-4.6653865922080513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2:47" x14ac:dyDescent="0.35">
      <c r="B60">
        <v>-2.0154896398050366</v>
      </c>
      <c r="C60">
        <v>-2.8496085246418841</v>
      </c>
      <c r="D60">
        <v>-4.6653865922080513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AI60" t="str">
        <f>GMs!A54</f>
        <v>p_best_at_pos</v>
      </c>
      <c r="AJ60" t="str">
        <f>GMs!B54</f>
        <v>PG</v>
      </c>
      <c r="AK60">
        <f>GMs!C54</f>
        <v>6.8000000000000016</v>
      </c>
      <c r="AL60">
        <f>GMs!D54</f>
        <v>0</v>
      </c>
      <c r="AM60">
        <f>GMs!E54</f>
        <v>7.0455555555555556</v>
      </c>
      <c r="AN60">
        <f>GMs!F54</f>
        <v>9.5940277777777787</v>
      </c>
      <c r="AO60">
        <f>GMs!G54</f>
        <v>0</v>
      </c>
      <c r="AP60">
        <f>GMs!H54</f>
        <v>0</v>
      </c>
      <c r="AQ60">
        <f>GMs!I54</f>
        <v>6.9708333333333314</v>
      </c>
      <c r="AR60">
        <f>GMs!J54</f>
        <v>8.65763888888889</v>
      </c>
      <c r="AS60">
        <f>GMs!K54</f>
        <v>0</v>
      </c>
      <c r="AT60">
        <f>GMs!L54</f>
        <v>0</v>
      </c>
      <c r="AU60">
        <f>GMs!M54</f>
        <v>10.456888888888889</v>
      </c>
    </row>
    <row r="61" spans="2:47" x14ac:dyDescent="0.35">
      <c r="B61">
        <v>-2.0154896398050366</v>
      </c>
      <c r="C61">
        <v>-2.8496085246418841</v>
      </c>
      <c r="D61">
        <v>-4.6653865922080513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AI61" t="str">
        <f>GMs!A55</f>
        <v>p_best_at_pos</v>
      </c>
      <c r="AJ61" t="str">
        <f>GMs!B55</f>
        <v>SG</v>
      </c>
      <c r="AK61">
        <f>GMs!C55</f>
        <v>5.8933333333333344</v>
      </c>
      <c r="AL61">
        <f>GMs!D55</f>
        <v>0</v>
      </c>
      <c r="AM61">
        <f>GMs!E55</f>
        <v>0</v>
      </c>
      <c r="AN61">
        <f>GMs!F55</f>
        <v>0</v>
      </c>
      <c r="AO61">
        <f>GMs!G55</f>
        <v>0</v>
      </c>
      <c r="AP61">
        <f>GMs!H55</f>
        <v>0</v>
      </c>
      <c r="AQ61">
        <f>GMs!I55</f>
        <v>6.9708333333333314</v>
      </c>
      <c r="AR61">
        <f>GMs!J55</f>
        <v>0</v>
      </c>
      <c r="AS61">
        <f>GMs!K55</f>
        <v>0</v>
      </c>
      <c r="AT61">
        <f>GMs!L55</f>
        <v>0</v>
      </c>
      <c r="AU61">
        <f>GMs!M55</f>
        <v>10.456888888888889</v>
      </c>
    </row>
    <row r="62" spans="2:47" x14ac:dyDescent="0.35">
      <c r="B62">
        <v>-2.0154896398050366</v>
      </c>
      <c r="C62">
        <v>-2.8496085246418841</v>
      </c>
      <c r="D62">
        <v>-4.6653865922080513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AI62" t="str">
        <f>GMs!A56</f>
        <v>p_best_at_pos</v>
      </c>
      <c r="AJ62" t="str">
        <f>GMs!B56</f>
        <v>SF</v>
      </c>
      <c r="AK62">
        <f>GMs!C56</f>
        <v>6.1429166666666664</v>
      </c>
      <c r="AL62">
        <f>GMs!D56</f>
        <v>0</v>
      </c>
      <c r="AM62">
        <f>GMs!E56</f>
        <v>0</v>
      </c>
      <c r="AN62">
        <f>GMs!F56</f>
        <v>0</v>
      </c>
      <c r="AO62">
        <f>GMs!G56</f>
        <v>0</v>
      </c>
      <c r="AP62">
        <f>GMs!H56</f>
        <v>7.1069444444444443</v>
      </c>
      <c r="AQ62">
        <f>GMs!I56</f>
        <v>0</v>
      </c>
      <c r="AR62">
        <f>GMs!J56</f>
        <v>0</v>
      </c>
      <c r="AS62">
        <f>GMs!K56</f>
        <v>0</v>
      </c>
      <c r="AT62">
        <f>GMs!L56</f>
        <v>8.3583333333333343</v>
      </c>
      <c r="AU62">
        <f>GMs!M56</f>
        <v>0</v>
      </c>
    </row>
    <row r="63" spans="2:47" x14ac:dyDescent="0.35">
      <c r="B63">
        <v>-2.0154896398050366</v>
      </c>
      <c r="C63">
        <v>-2.8496085246418841</v>
      </c>
      <c r="D63">
        <v>-4.6653865922080513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AI63" t="str">
        <f>GMs!A57</f>
        <v>p_best_at_pos</v>
      </c>
      <c r="AJ63" t="str">
        <f>GMs!B57</f>
        <v>PF</v>
      </c>
      <c r="AK63">
        <f>GMs!C57</f>
        <v>6.1429166666666664</v>
      </c>
      <c r="AL63">
        <f>GMs!D57</f>
        <v>12.43125</v>
      </c>
      <c r="AM63">
        <f>GMs!E57</f>
        <v>0</v>
      </c>
      <c r="AN63">
        <f>GMs!F57</f>
        <v>0</v>
      </c>
      <c r="AO63">
        <f>GMs!G57</f>
        <v>0</v>
      </c>
      <c r="AP63">
        <f>GMs!H57</f>
        <v>7.1069444444444443</v>
      </c>
      <c r="AQ63">
        <f>GMs!I57</f>
        <v>0</v>
      </c>
      <c r="AR63">
        <f>GMs!J57</f>
        <v>0</v>
      </c>
      <c r="AS63">
        <f>GMs!K57</f>
        <v>0</v>
      </c>
      <c r="AT63">
        <f>GMs!L57</f>
        <v>0</v>
      </c>
      <c r="AU63">
        <f>GMs!M57</f>
        <v>0</v>
      </c>
    </row>
    <row r="64" spans="2:47" x14ac:dyDescent="0.35">
      <c r="B64">
        <v>-2.0154896398050366</v>
      </c>
      <c r="C64">
        <v>-2.8496085246418841</v>
      </c>
      <c r="D64">
        <v>-4.6653865922080513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AI64" t="str">
        <f>GMs!A58</f>
        <v>p_best_at_pos</v>
      </c>
      <c r="AJ64" t="str">
        <f>GMs!B58</f>
        <v>C</v>
      </c>
      <c r="AK64">
        <f>GMs!C58</f>
        <v>6.3296388888888888</v>
      </c>
      <c r="AL64">
        <f>GMs!D58</f>
        <v>12.43125</v>
      </c>
      <c r="AM64">
        <f>GMs!E58</f>
        <v>0</v>
      </c>
      <c r="AN64">
        <f>GMs!F58</f>
        <v>0</v>
      </c>
      <c r="AO64">
        <f>GMs!G58</f>
        <v>10.091250000000002</v>
      </c>
      <c r="AP64">
        <f>GMs!H58</f>
        <v>0</v>
      </c>
      <c r="AQ64">
        <f>GMs!I58</f>
        <v>0</v>
      </c>
      <c r="AR64">
        <f>GMs!J58</f>
        <v>0</v>
      </c>
      <c r="AS64">
        <f>GMs!K58</f>
        <v>8.2541666666666664</v>
      </c>
      <c r="AT64">
        <f>GMs!L58</f>
        <v>0</v>
      </c>
      <c r="AU64">
        <f>GMs!M58</f>
        <v>0</v>
      </c>
    </row>
    <row r="65" spans="2:47" x14ac:dyDescent="0.35">
      <c r="B65">
        <v>-2.0154896398050366</v>
      </c>
      <c r="C65">
        <v>-2.8496085246418841</v>
      </c>
      <c r="D65">
        <v>-4.6653865922080513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AI65" t="str">
        <f>GMs!A59</f>
        <v>p_best_at_pos</v>
      </c>
      <c r="AJ65" t="str">
        <f>GMs!B59</f>
        <v>G</v>
      </c>
      <c r="AK65">
        <f>GMs!C59</f>
        <v>6.8000000000000016</v>
      </c>
      <c r="AL65">
        <f>GMs!D59</f>
        <v>0</v>
      </c>
      <c r="AM65">
        <f>GMs!E59</f>
        <v>7.0455555555555556</v>
      </c>
      <c r="AN65">
        <f>GMs!F59</f>
        <v>9.5940277777777787</v>
      </c>
      <c r="AO65">
        <f>GMs!G59</f>
        <v>0</v>
      </c>
      <c r="AP65">
        <f>GMs!H59</f>
        <v>0</v>
      </c>
      <c r="AQ65">
        <f>GMs!I59</f>
        <v>6.9708333333333314</v>
      </c>
      <c r="AR65">
        <f>GMs!J59</f>
        <v>8.65763888888889</v>
      </c>
      <c r="AS65">
        <f>GMs!K59</f>
        <v>0</v>
      </c>
      <c r="AT65">
        <f>GMs!L59</f>
        <v>0</v>
      </c>
      <c r="AU65">
        <f>GMs!M59</f>
        <v>10.456888888888889</v>
      </c>
    </row>
    <row r="66" spans="2:47" x14ac:dyDescent="0.35">
      <c r="B66">
        <v>-2.0154896398050366</v>
      </c>
      <c r="C66">
        <v>-2.8496085246418841</v>
      </c>
      <c r="D66">
        <v>-4.6653865922080513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AI66" t="str">
        <f>GMs!A60</f>
        <v>p_best_at_pos</v>
      </c>
      <c r="AJ66" t="str">
        <f>GMs!B60</f>
        <v>F</v>
      </c>
      <c r="AK66">
        <f>GMs!C60</f>
        <v>6.1429166666666664</v>
      </c>
      <c r="AL66">
        <f>GMs!D60</f>
        <v>12.43125</v>
      </c>
      <c r="AM66">
        <f>GMs!E60</f>
        <v>0</v>
      </c>
      <c r="AN66">
        <f>GMs!F60</f>
        <v>0</v>
      </c>
      <c r="AO66">
        <f>GMs!G60</f>
        <v>0</v>
      </c>
      <c r="AP66">
        <f>GMs!H60</f>
        <v>7.1069444444444443</v>
      </c>
      <c r="AQ66">
        <f>GMs!I60</f>
        <v>0</v>
      </c>
      <c r="AR66">
        <f>GMs!J60</f>
        <v>0</v>
      </c>
      <c r="AS66">
        <f>GMs!K60</f>
        <v>0</v>
      </c>
      <c r="AT66">
        <f>GMs!L60</f>
        <v>8.3583333333333343</v>
      </c>
      <c r="AU66">
        <f>GMs!M60</f>
        <v>0</v>
      </c>
    </row>
    <row r="67" spans="2:47" x14ac:dyDescent="0.35">
      <c r="B67">
        <v>-2.0154896398050366</v>
      </c>
      <c r="C67">
        <v>-2.8496085246418841</v>
      </c>
      <c r="D67">
        <v>-4.6653865922080513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AI67" t="str">
        <f>GMs!A61</f>
        <v>p_best_at_pos</v>
      </c>
      <c r="AJ67" t="str">
        <f>GMs!B61</f>
        <v>UTIL</v>
      </c>
      <c r="AK67">
        <f>GMs!C61</f>
        <v>6.8000000000000016</v>
      </c>
      <c r="AL67">
        <f>GMs!D61</f>
        <v>12.43125</v>
      </c>
      <c r="AM67">
        <f>GMs!E61</f>
        <v>7.0455555555555556</v>
      </c>
      <c r="AN67">
        <f>GMs!F61</f>
        <v>9.5940277777777787</v>
      </c>
      <c r="AO67">
        <f>GMs!G61</f>
        <v>10.091250000000002</v>
      </c>
      <c r="AP67">
        <f>GMs!H61</f>
        <v>7.1069444444444443</v>
      </c>
      <c r="AQ67">
        <f>GMs!I61</f>
        <v>6.9708333333333314</v>
      </c>
      <c r="AR67">
        <f>GMs!J61</f>
        <v>8.65763888888889</v>
      </c>
      <c r="AS67">
        <f>GMs!K61</f>
        <v>8.2541666666666664</v>
      </c>
      <c r="AT67">
        <f>GMs!L61</f>
        <v>8.3583333333333343</v>
      </c>
      <c r="AU67">
        <f>GMs!M61</f>
        <v>10.456888888888889</v>
      </c>
    </row>
    <row r="68" spans="2:47" x14ac:dyDescent="0.35">
      <c r="B68">
        <v>-2.0154896398050366</v>
      </c>
      <c r="C68">
        <v>-2.8496085246418841</v>
      </c>
      <c r="D68">
        <v>-4.6653865922080513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47" x14ac:dyDescent="0.35">
      <c r="B69">
        <v>-2.0154896398050366</v>
      </c>
      <c r="C69">
        <v>-2.8496085246418841</v>
      </c>
      <c r="D69">
        <v>-4.6653865922080513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47" x14ac:dyDescent="0.35">
      <c r="B70">
        <v>-2.0154896398050366</v>
      </c>
      <c r="C70">
        <v>-2.8496085246418841</v>
      </c>
      <c r="D70">
        <v>-4.6653865922080513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2:47" x14ac:dyDescent="0.35">
      <c r="B71">
        <v>-2.0154896398050366</v>
      </c>
      <c r="C71">
        <v>-2.8496085246418841</v>
      </c>
      <c r="D71">
        <v>-4.6653865922080513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47" x14ac:dyDescent="0.35">
      <c r="B72">
        <v>-2.0154896398050366</v>
      </c>
      <c r="C72">
        <v>-2.8496085246418841</v>
      </c>
      <c r="D72">
        <v>-4.6653865922080513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2:47" x14ac:dyDescent="0.35">
      <c r="B73">
        <v>-2.0154896398050366</v>
      </c>
      <c r="C73">
        <v>-2.8496085246418841</v>
      </c>
      <c r="D73">
        <v>-4.6653865922080513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47" x14ac:dyDescent="0.35">
      <c r="B74">
        <v>-2.0154896398050366</v>
      </c>
      <c r="C74">
        <v>-2.8496085246418841</v>
      </c>
      <c r="D74">
        <v>-4.6653865922080513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47" x14ac:dyDescent="0.35">
      <c r="B75">
        <v>21.22598911083325</v>
      </c>
      <c r="C75">
        <v>51.62818483922964</v>
      </c>
      <c r="D75">
        <v>35.218935016936662</v>
      </c>
      <c r="E75">
        <v>46.399086786515376</v>
      </c>
      <c r="F75">
        <v>46.399086786515376</v>
      </c>
      <c r="G75" t="str">
        <v>Kyrie Irving</v>
      </c>
      <c r="H75">
        <v>0.7583333333333333</v>
      </c>
      <c r="I75">
        <v>2.4250000000000003</v>
      </c>
      <c r="J75">
        <v>0.90000000000000013</v>
      </c>
      <c r="K75">
        <v>1.5083333333333335</v>
      </c>
      <c r="L75">
        <v>-0.20833333333333334</v>
      </c>
      <c r="M75">
        <v>1.6666666666666667</v>
      </c>
      <c r="N75">
        <v>0.85833333333333339</v>
      </c>
      <c r="O75">
        <v>-0.125</v>
      </c>
      <c r="P75">
        <v>-0.98333333333333328</v>
      </c>
      <c r="Q75">
        <v>4.375</v>
      </c>
      <c r="R75">
        <v>7.783333333333335</v>
      </c>
      <c r="S75">
        <v>5.1333333333333346</v>
      </c>
      <c r="T75">
        <v>6.8000000000000016</v>
      </c>
      <c r="U75">
        <v>6.8000000000000016</v>
      </c>
      <c r="V75" t="str">
        <v>_______</v>
      </c>
      <c r="W75">
        <v>44.217303822544025</v>
      </c>
    </row>
    <row r="76" spans="2:47" x14ac:dyDescent="0.35">
      <c r="B76">
        <v>32.408054797543116</v>
      </c>
      <c r="C76">
        <v>45.104021907158199</v>
      </c>
      <c r="D76">
        <v>46.505734010184661</v>
      </c>
      <c r="E76">
        <v>43.258797829995487</v>
      </c>
      <c r="F76">
        <v>43.258797829995487</v>
      </c>
      <c r="G76" t="str">
        <v>Deandre Ayton</v>
      </c>
      <c r="H76">
        <v>3.0675763888888889</v>
      </c>
      <c r="I76">
        <v>-0.15028472222222222</v>
      </c>
      <c r="J76">
        <v>-1.3348819444444444</v>
      </c>
      <c r="K76">
        <v>0.83982638888888894</v>
      </c>
      <c r="L76">
        <v>2.501798611111111</v>
      </c>
      <c r="M76">
        <v>-0.25636805555555553</v>
      </c>
      <c r="N76">
        <v>-0.17680555555555555</v>
      </c>
      <c r="O76">
        <v>2.3603541666666663</v>
      </c>
      <c r="P76">
        <v>-0.52157638888888891</v>
      </c>
      <c r="Q76">
        <v>6.4799236111111105</v>
      </c>
      <c r="R76">
        <v>6.8512152777777775</v>
      </c>
      <c r="S76">
        <v>6.5860069444444438</v>
      </c>
      <c r="T76">
        <v>6.3296388888888888</v>
      </c>
      <c r="U76">
        <v>6.3296388888888888</v>
      </c>
      <c r="V76" t="str">
        <v>_______</v>
      </c>
      <c r="W76">
        <v>45.573884136891181</v>
      </c>
    </row>
    <row r="77" spans="2:47" x14ac:dyDescent="0.35">
      <c r="B77">
        <v>32.193015782245546</v>
      </c>
      <c r="C77">
        <v>61.826731059436185</v>
      </c>
      <c r="D77">
        <v>17.820263011951802</v>
      </c>
      <c r="E77">
        <v>43.184245408066651</v>
      </c>
      <c r="F77">
        <v>43.184245408066651</v>
      </c>
      <c r="G77" t="str">
        <v>Luka Doncic</v>
      </c>
      <c r="H77">
        <v>0.28847222222222224</v>
      </c>
      <c r="I77">
        <v>-0.12097222222222223</v>
      </c>
      <c r="J77">
        <v>1.4888888888888889</v>
      </c>
      <c r="K77">
        <v>2.3822222222222225</v>
      </c>
      <c r="L77">
        <v>1.8145833333333334</v>
      </c>
      <c r="M77">
        <v>3.4244444444444446</v>
      </c>
      <c r="N77">
        <v>0.45597222222222222</v>
      </c>
      <c r="O77">
        <v>-0.49319444444444449</v>
      </c>
      <c r="P77">
        <v>-2.9219444444444442</v>
      </c>
      <c r="Q77">
        <v>6.4394444444444447</v>
      </c>
      <c r="R77">
        <v>9.2404166666666665</v>
      </c>
      <c r="S77">
        <v>2.8940277777777776</v>
      </c>
      <c r="T77">
        <v>6.3184722222222227</v>
      </c>
      <c r="U77">
        <v>6.3184722222222227</v>
      </c>
      <c r="V77" t="str">
        <v>_______</v>
      </c>
      <c r="W77">
        <v>43.270485096297641</v>
      </c>
    </row>
    <row r="78" spans="2:47" x14ac:dyDescent="0.35">
      <c r="B78">
        <v>24.457661394255332</v>
      </c>
      <c r="C78">
        <v>52.969715082665431</v>
      </c>
      <c r="D78">
        <v>42.146893478265348</v>
      </c>
      <c r="E78">
        <v>43.17219091198362</v>
      </c>
      <c r="F78">
        <v>43.17219091198362</v>
      </c>
      <c r="G78" t="str">
        <v>Joel Embiid</v>
      </c>
      <c r="H78">
        <v>0.6333333333333333</v>
      </c>
      <c r="I78">
        <v>1.3333333333333333</v>
      </c>
      <c r="J78">
        <v>-0.36666666666666664</v>
      </c>
      <c r="K78">
        <v>1.4249999999999998</v>
      </c>
      <c r="L78">
        <v>2.5249999999999999</v>
      </c>
      <c r="M78">
        <v>0.29166666666666669</v>
      </c>
      <c r="N78">
        <v>8.3333333333333329E-2</v>
      </c>
      <c r="O78">
        <v>2.0499999999999998</v>
      </c>
      <c r="P78">
        <v>-1.6583333333333334</v>
      </c>
      <c r="Q78">
        <v>4.9833333333333325</v>
      </c>
      <c r="R78">
        <v>7.9749999999999988</v>
      </c>
      <c r="S78">
        <v>6.0249999999999986</v>
      </c>
      <c r="T78">
        <v>6.3166666666666655</v>
      </c>
      <c r="U78">
        <v>6.3166666666666655</v>
      </c>
      <c r="V78" t="str">
        <v>_______</v>
      </c>
      <c r="W78">
        <v>43.258405956512348</v>
      </c>
    </row>
    <row r="79" spans="2:47" x14ac:dyDescent="0.35">
      <c r="B79">
        <v>55.105424706763685</v>
      </c>
      <c r="C79">
        <v>57.653405454313059</v>
      </c>
      <c r="D79">
        <v>29.809300162319708</v>
      </c>
      <c r="E79">
        <v>42.012177481225237</v>
      </c>
      <c r="F79">
        <v>42.012177481225237</v>
      </c>
      <c r="G79" t="str">
        <v>Giannis Antetokounmpo</v>
      </c>
      <c r="H79">
        <v>3.9962500000000003</v>
      </c>
      <c r="I79">
        <v>-4.6095833333333331</v>
      </c>
      <c r="J79">
        <v>0.11499999999999999</v>
      </c>
      <c r="K79">
        <v>2.5204166666666667</v>
      </c>
      <c r="L79">
        <v>3.5362499999999999</v>
      </c>
      <c r="M79">
        <v>1.7058333333333335</v>
      </c>
      <c r="N79">
        <v>0.25875000000000004</v>
      </c>
      <c r="O79">
        <v>1.1212499999999999</v>
      </c>
      <c r="P79">
        <v>-2.5012500000000002</v>
      </c>
      <c r="Q79">
        <v>10.7525</v>
      </c>
      <c r="R79">
        <v>8.644166666666667</v>
      </c>
      <c r="S79">
        <v>4.4370833333333337</v>
      </c>
      <c r="T79">
        <v>6.1429166666666664</v>
      </c>
      <c r="U79">
        <v>6.1429166666666664</v>
      </c>
      <c r="V79" t="str">
        <v>_______</v>
      </c>
      <c r="W79">
        <v>42.096021043328605</v>
      </c>
    </row>
    <row r="80" spans="2:47" x14ac:dyDescent="0.35">
      <c r="B80">
        <v>29.395922260224285</v>
      </c>
      <c r="C80">
        <v>38.603675997524583</v>
      </c>
      <c r="D80">
        <v>38.595505425892647</v>
      </c>
      <c r="E80">
        <v>41.88421436895932</v>
      </c>
      <c r="F80">
        <v>41.88421436895932</v>
      </c>
      <c r="G80" t="str">
        <v>Nikola Vucevic</v>
      </c>
      <c r="H80">
        <v>1.0733333333333333</v>
      </c>
      <c r="I80">
        <v>0.21083333333333332</v>
      </c>
      <c r="J80">
        <v>0.26833333333333331</v>
      </c>
      <c r="K80">
        <v>0.96791666666666665</v>
      </c>
      <c r="L80">
        <v>2.2904166666666668</v>
      </c>
      <c r="M80">
        <v>0.55583333333333329</v>
      </c>
      <c r="N80">
        <v>-4.791666666666667E-2</v>
      </c>
      <c r="O80">
        <v>0.60375000000000001</v>
      </c>
      <c r="P80">
        <v>0.20125000000000001</v>
      </c>
      <c r="Q80">
        <v>5.9129166666666668</v>
      </c>
      <c r="R80">
        <v>5.9224999999999994</v>
      </c>
      <c r="S80">
        <v>5.5679166666666662</v>
      </c>
      <c r="T80">
        <v>6.1237499999999994</v>
      </c>
      <c r="U80">
        <v>6.1237499999999994</v>
      </c>
      <c r="V80" t="str">
        <v>_______</v>
      </c>
      <c r="W80">
        <v>41.967796328684827</v>
      </c>
    </row>
    <row r="81" spans="2:23" x14ac:dyDescent="0.35">
      <c r="B81">
        <v>18.715909405764318</v>
      </c>
      <c r="C81">
        <v>48.595159941026942</v>
      </c>
      <c r="D81">
        <v>36.26136614990294</v>
      </c>
      <c r="E81">
        <v>40.782618880757127</v>
      </c>
      <c r="F81">
        <v>40.782618880757127</v>
      </c>
      <c r="G81" t="str">
        <v>Paul George</v>
      </c>
      <c r="H81">
        <v>-1.0762499999999999</v>
      </c>
      <c r="I81">
        <v>2.0562500000000004</v>
      </c>
      <c r="J81">
        <v>2.17875</v>
      </c>
      <c r="K81">
        <v>1.4962500000000001</v>
      </c>
      <c r="L81">
        <v>0.56875000000000009</v>
      </c>
      <c r="M81">
        <v>0.69125000000000003</v>
      </c>
      <c r="N81">
        <v>1.6275000000000002</v>
      </c>
      <c r="O81">
        <v>-0.1925</v>
      </c>
      <c r="P81">
        <v>-1.3912500000000001</v>
      </c>
      <c r="Q81">
        <v>3.9025000000000007</v>
      </c>
      <c r="R81">
        <v>7.3500000000000014</v>
      </c>
      <c r="S81">
        <v>5.267500000000001</v>
      </c>
      <c r="T81">
        <v>5.9587500000000011</v>
      </c>
      <c r="U81">
        <v>5.9587500000000011</v>
      </c>
      <c r="V81" t="str">
        <v>_______</v>
      </c>
      <c r="W81">
        <v>40.863948785229773</v>
      </c>
    </row>
    <row r="82" spans="2:23" x14ac:dyDescent="0.35">
      <c r="B82">
        <v>17.014485596273143</v>
      </c>
      <c r="C82">
        <v>44.80776731173281</v>
      </c>
      <c r="D82">
        <v>27.794580778004956</v>
      </c>
      <c r="E82">
        <v>40.345875214979991</v>
      </c>
      <c r="F82">
        <v>40.345875214979991</v>
      </c>
      <c r="G82" t="str">
        <v>Jimmy Butler</v>
      </c>
      <c r="H82">
        <v>-0.13333333333333333</v>
      </c>
      <c r="I82">
        <v>2.3111111111111113</v>
      </c>
      <c r="J82">
        <v>-0.74666666666666659</v>
      </c>
      <c r="K82">
        <v>0.97777777777777786</v>
      </c>
      <c r="L82">
        <v>0.64</v>
      </c>
      <c r="M82">
        <v>1.7155555555555555</v>
      </c>
      <c r="N82">
        <v>1.911111111111111</v>
      </c>
      <c r="O82">
        <v>0.13333333333333333</v>
      </c>
      <c r="P82">
        <v>-0.91555555555555557</v>
      </c>
      <c r="Q82">
        <v>3.5822222222222222</v>
      </c>
      <c r="R82">
        <v>6.8088888888888901</v>
      </c>
      <c r="S82">
        <v>4.177777777777778</v>
      </c>
      <c r="T82">
        <v>5.8933333333333344</v>
      </c>
      <c r="U82">
        <v>5.8933333333333344</v>
      </c>
      <c r="V82" t="str">
        <v>_______</v>
      </c>
      <c r="W82">
        <v>40.426312259162991</v>
      </c>
    </row>
    <row r="83" spans="2:23" x14ac:dyDescent="0.35">
      <c r="B83">
        <v>32.70654178892633</v>
      </c>
      <c r="C83">
        <v>45.046909659475695</v>
      </c>
      <c r="D83">
        <v>25.98705267477667</v>
      </c>
      <c r="E83">
        <v>36.922398327402057</v>
      </c>
      <c r="F83">
        <v>36.922398327402057</v>
      </c>
      <c r="G83" t="str">
        <v>Bam Adebayo</v>
      </c>
      <c r="H83">
        <v>2.8708333333333336</v>
      </c>
      <c r="I83">
        <v>-1.1555555555555557</v>
      </c>
      <c r="J83">
        <v>-1.5798611111111112</v>
      </c>
      <c r="K83">
        <v>0.67708333333333337</v>
      </c>
      <c r="L83">
        <v>2.2208333333333332</v>
      </c>
      <c r="M83">
        <v>1.4354166666666668</v>
      </c>
      <c r="N83">
        <v>0.55069444444444438</v>
      </c>
      <c r="O83">
        <v>1.8236111111111113</v>
      </c>
      <c r="P83">
        <v>-1.4625000000000001</v>
      </c>
      <c r="Q83">
        <v>6.5361111111111114</v>
      </c>
      <c r="R83">
        <v>6.843055555555555</v>
      </c>
      <c r="S83">
        <v>3.9451388888888888</v>
      </c>
      <c r="T83">
        <v>5.3805555555555546</v>
      </c>
      <c r="U83">
        <v>5.3805555555555546</v>
      </c>
      <c r="V83" t="str">
        <v>_______</v>
      </c>
      <c r="W83">
        <v>36.995836560142664</v>
      </c>
    </row>
    <row r="84" spans="2:23" x14ac:dyDescent="0.35">
      <c r="B84">
        <v>44.650448392587663</v>
      </c>
      <c r="C84">
        <v>36.034353944335571</v>
      </c>
      <c r="D84">
        <v>39.221395754174679</v>
      </c>
      <c r="E84">
        <v>35.294114087264781</v>
      </c>
      <c r="F84">
        <v>35.294114087264781</v>
      </c>
      <c r="G84" t="str">
        <v>Rudy Gobert</v>
      </c>
      <c r="H84">
        <v>4.4759722222222216</v>
      </c>
      <c r="I84">
        <v>-3.6477777777777778</v>
      </c>
      <c r="J84">
        <v>-1.6284722222222223</v>
      </c>
      <c r="K84">
        <v>0.33499999999999996</v>
      </c>
      <c r="L84">
        <v>3.4058333333333333</v>
      </c>
      <c r="M84">
        <v>-0.51180555555555562</v>
      </c>
      <c r="N84">
        <v>-0.42805555555555558</v>
      </c>
      <c r="O84">
        <v>3.5547222222222223</v>
      </c>
      <c r="P84">
        <v>-0.41875000000000001</v>
      </c>
      <c r="Q84">
        <v>8.7844444444444427</v>
      </c>
      <c r="R84">
        <v>5.555416666666666</v>
      </c>
      <c r="S84">
        <v>5.648472222222221</v>
      </c>
      <c r="T84">
        <v>5.1366666666666658</v>
      </c>
      <c r="U84">
        <v>5.1366666666666658</v>
      </c>
      <c r="V84" t="str">
        <v>_______</v>
      </c>
      <c r="W84">
        <v>35.364223524530622</v>
      </c>
    </row>
    <row r="85" spans="2:23" x14ac:dyDescent="0.35">
      <c r="B85">
        <v>24.026033931743481</v>
      </c>
      <c r="C85">
        <v>35.315954777742043</v>
      </c>
      <c r="D85">
        <v>38.893342892454442</v>
      </c>
      <c r="E85">
        <v>35.053951434533829</v>
      </c>
      <c r="F85">
        <v>35.053951434533829</v>
      </c>
      <c r="G85" t="str">
        <v>John Collins</v>
      </c>
      <c r="H85">
        <v>2.7625000000000002</v>
      </c>
      <c r="I85">
        <v>0.19861111111111113</v>
      </c>
      <c r="J85">
        <v>-0.11736111111111112</v>
      </c>
      <c r="K85">
        <v>0.79444444444444451</v>
      </c>
      <c r="L85">
        <v>1.3361111111111112</v>
      </c>
      <c r="M85">
        <v>-0.50555555555555565</v>
      </c>
      <c r="N85">
        <v>-0.30694444444444446</v>
      </c>
      <c r="O85">
        <v>1.2909722222222222</v>
      </c>
      <c r="P85">
        <v>-0.35208333333333336</v>
      </c>
      <c r="Q85">
        <v>4.9020833333333336</v>
      </c>
      <c r="R85">
        <v>5.4527777777777775</v>
      </c>
      <c r="S85">
        <v>5.6062500000000002</v>
      </c>
      <c r="T85">
        <v>5.1006944444444438</v>
      </c>
      <c r="U85">
        <v>5.1006944444444438</v>
      </c>
      <c r="V85" t="str">
        <v>_______</v>
      </c>
      <c r="W85">
        <v>35.123569893423841</v>
      </c>
    </row>
    <row r="86" spans="2:23" x14ac:dyDescent="0.35">
      <c r="B86">
        <v>13.803472405073849</v>
      </c>
      <c r="C86">
        <v>38.574512296580323</v>
      </c>
      <c r="D86">
        <v>26.930204652222343</v>
      </c>
      <c r="E86">
        <v>35.045606014168655</v>
      </c>
      <c r="F86">
        <v>35.045606014168655</v>
      </c>
      <c r="G86" t="str">
        <v>Khris Middleton</v>
      </c>
      <c r="H86">
        <v>0.49319444444444449</v>
      </c>
      <c r="I86">
        <v>2.1216666666666666</v>
      </c>
      <c r="J86">
        <v>1.0515277777777776</v>
      </c>
      <c r="K86">
        <v>1.1259722222222222</v>
      </c>
      <c r="L86">
        <v>0.64208333333333334</v>
      </c>
      <c r="M86">
        <v>1.0329166666666667</v>
      </c>
      <c r="N86">
        <v>0.42805555555555558</v>
      </c>
      <c r="O86">
        <v>-0.97708333333333341</v>
      </c>
      <c r="P86">
        <v>-0.81888888888888889</v>
      </c>
      <c r="Q86">
        <v>2.9777777777777779</v>
      </c>
      <c r="R86">
        <v>5.9183333333333321</v>
      </c>
      <c r="S86">
        <v>4.0665277777777762</v>
      </c>
      <c r="T86">
        <v>5.0994444444444431</v>
      </c>
      <c r="U86">
        <v>5.0994444444444431</v>
      </c>
      <c r="V86" t="str">
        <v>_______</v>
      </c>
      <c r="W86">
        <v>35.115207412034025</v>
      </c>
    </row>
    <row r="87" spans="2:23" x14ac:dyDescent="0.35">
      <c r="B87">
        <v>22.697949431707013</v>
      </c>
      <c r="C87">
        <v>33.133537823746842</v>
      </c>
      <c r="D87">
        <v>36.999485088773469</v>
      </c>
      <c r="E87">
        <v>34.863861303993893</v>
      </c>
      <c r="F87">
        <v>34.863861303993893</v>
      </c>
      <c r="G87" t="str">
        <v>Kristaps Porzingis</v>
      </c>
      <c r="H87">
        <v>-0.64166666666666661</v>
      </c>
      <c r="I87">
        <v>0.42013888888888895</v>
      </c>
      <c r="J87">
        <v>0.9472222222222223</v>
      </c>
      <c r="K87">
        <v>0.90902777777777777</v>
      </c>
      <c r="L87">
        <v>1.4361111111111109</v>
      </c>
      <c r="M87">
        <v>-0.29027777777777775</v>
      </c>
      <c r="N87">
        <v>-0.38958333333333334</v>
      </c>
      <c r="O87">
        <v>2.75</v>
      </c>
      <c r="P87">
        <v>-6.8750000000000006E-2</v>
      </c>
      <c r="Q87">
        <v>4.6520833333333336</v>
      </c>
      <c r="R87">
        <v>5.1409722222222225</v>
      </c>
      <c r="S87">
        <v>5.3624999999999998</v>
      </c>
      <c r="T87">
        <v>5.0722222222222229</v>
      </c>
      <c r="U87">
        <v>5.0722222222222229</v>
      </c>
      <c r="V87" t="str">
        <v>_______</v>
      </c>
      <c r="W87">
        <v>34.933091150655926</v>
      </c>
    </row>
    <row r="88" spans="2:23" x14ac:dyDescent="0.35">
      <c r="B88">
        <v>22.686882060873366</v>
      </c>
      <c r="C88">
        <v>35.29651231044587</v>
      </c>
      <c r="D88">
        <v>29.391680236379791</v>
      </c>
      <c r="E88">
        <v>33.547139424156228</v>
      </c>
      <c r="F88">
        <v>33.547139424156228</v>
      </c>
      <c r="G88" t="str">
        <v>Jusuf Nurkic</v>
      </c>
      <c r="H88">
        <v>0.97499999999999987</v>
      </c>
      <c r="I88">
        <v>0.22500000000000003</v>
      </c>
      <c r="J88">
        <v>-1.0750000000000002</v>
      </c>
      <c r="K88">
        <v>0.36666666666666664</v>
      </c>
      <c r="L88">
        <v>1.708333333333333</v>
      </c>
      <c r="M88">
        <v>0.49166666666666664</v>
      </c>
      <c r="N88">
        <v>0.69166666666666665</v>
      </c>
      <c r="O88">
        <v>2.0666666666666669</v>
      </c>
      <c r="P88">
        <v>-0.57499999999999996</v>
      </c>
      <c r="Q88">
        <v>4.6499999999999995</v>
      </c>
      <c r="R88">
        <v>5.4499999999999993</v>
      </c>
      <c r="S88">
        <v>4.3833333333333329</v>
      </c>
      <c r="T88">
        <v>4.8749999999999991</v>
      </c>
      <c r="U88">
        <v>4.8749999999999991</v>
      </c>
      <c r="V88" t="str">
        <v>_______</v>
      </c>
      <c r="W88">
        <v>33.613677420263485</v>
      </c>
    </row>
    <row r="89" spans="2:23" x14ac:dyDescent="0.35">
      <c r="B89">
        <v>25.618259682342767</v>
      </c>
      <c r="C89">
        <v>32.126418017805179</v>
      </c>
      <c r="D89">
        <v>34.883328306426804</v>
      </c>
      <c r="E89">
        <v>31.690747027371028</v>
      </c>
      <c r="F89">
        <v>31.690747027371028</v>
      </c>
      <c r="G89" t="str">
        <v>Christian Wood</v>
      </c>
      <c r="H89">
        <v>2.1961111111111111</v>
      </c>
      <c r="I89">
        <v>-0.60486111111111118</v>
      </c>
      <c r="J89">
        <v>-0.11166666666666665</v>
      </c>
      <c r="K89">
        <v>0.85611111111111116</v>
      </c>
      <c r="L89">
        <v>1.8890277777777778</v>
      </c>
      <c r="M89">
        <v>-0.49319444444444449</v>
      </c>
      <c r="N89">
        <v>-0.50249999999999995</v>
      </c>
      <c r="O89">
        <v>1.7680555555555555</v>
      </c>
      <c r="P89">
        <v>-0.40013888888888888</v>
      </c>
      <c r="Q89">
        <v>5.2018055555555556</v>
      </c>
      <c r="R89">
        <v>4.9970833333333333</v>
      </c>
      <c r="S89">
        <v>5.0901388888888892</v>
      </c>
      <c r="T89">
        <v>4.5969444444444445</v>
      </c>
      <c r="U89">
        <v>4.5969444444444445</v>
      </c>
      <c r="V89" t="str">
        <v>_______</v>
      </c>
      <c r="W89">
        <v>31.753489893329952</v>
      </c>
    </row>
    <row r="90" spans="2:23" x14ac:dyDescent="0.35">
      <c r="B90">
        <v>31.112102564160306</v>
      </c>
      <c r="C90">
        <v>44.35378570036719</v>
      </c>
      <c r="D90">
        <v>3.6114734386940008</v>
      </c>
      <c r="E90">
        <v>31.199294494755549</v>
      </c>
      <c r="F90">
        <v>31.199294494755549</v>
      </c>
      <c r="G90" t="str">
        <v>LeBron James</v>
      </c>
      <c r="H90">
        <v>1.3520833333333333</v>
      </c>
      <c r="I90">
        <v>-1.7126388888888888</v>
      </c>
      <c r="J90">
        <v>0.61458333333333337</v>
      </c>
      <c r="K90">
        <v>1.5405555555555555</v>
      </c>
      <c r="L90">
        <v>1.016111111111111</v>
      </c>
      <c r="M90">
        <v>3.4580555555555552</v>
      </c>
      <c r="N90">
        <v>0.55722222222222229</v>
      </c>
      <c r="O90">
        <v>-8.1944444444444445E-2</v>
      </c>
      <c r="P90">
        <v>-2.2206944444444443</v>
      </c>
      <c r="Q90">
        <v>6.2359722222222214</v>
      </c>
      <c r="R90">
        <v>6.7440277777777764</v>
      </c>
      <c r="S90">
        <v>1.0652777777777778</v>
      </c>
      <c r="T90">
        <v>4.5233333333333317</v>
      </c>
      <c r="U90">
        <v>4.5233333333333317</v>
      </c>
      <c r="V90" t="str">
        <v>_______</v>
      </c>
      <c r="W90">
        <v>31.261032655929949</v>
      </c>
    </row>
    <row r="91" spans="2:23" x14ac:dyDescent="0.35">
      <c r="B91">
        <v>17.952998642965586</v>
      </c>
      <c r="C91">
        <v>35.424832594600609</v>
      </c>
      <c r="D91">
        <v>20.79755855631409</v>
      </c>
      <c r="E91">
        <v>31.139949283269921</v>
      </c>
      <c r="F91">
        <v>31.139949283269921</v>
      </c>
      <c r="G91" t="str">
        <v>Shai Gilgeous-Alexander</v>
      </c>
      <c r="H91">
        <v>0.16055555555555556</v>
      </c>
      <c r="I91">
        <v>0.75555555555555565</v>
      </c>
      <c r="J91">
        <v>6.611111111111112E-2</v>
      </c>
      <c r="K91">
        <v>1.2088888888888889</v>
      </c>
      <c r="L91">
        <v>0.5855555555555555</v>
      </c>
      <c r="M91">
        <v>1.2372222222222222</v>
      </c>
      <c r="N91">
        <v>0.97277777777777785</v>
      </c>
      <c r="O91">
        <v>0.48166666666666669</v>
      </c>
      <c r="P91">
        <v>-0.95388888888888901</v>
      </c>
      <c r="Q91">
        <v>3.7588888888888894</v>
      </c>
      <c r="R91">
        <v>5.4683333333333337</v>
      </c>
      <c r="S91">
        <v>3.277222222222222</v>
      </c>
      <c r="T91">
        <v>4.5144444444444449</v>
      </c>
      <c r="U91">
        <v>4.5144444444444449</v>
      </c>
      <c r="V91" t="str">
        <v>_______</v>
      </c>
      <c r="W91">
        <v>31.201566121602415</v>
      </c>
    </row>
    <row r="92" spans="2:23" x14ac:dyDescent="0.35">
      <c r="B92">
        <v>15.978579686244695</v>
      </c>
      <c r="C92">
        <v>33.819856919301671</v>
      </c>
      <c r="D92">
        <v>12.180775329879555</v>
      </c>
      <c r="E92">
        <v>30.634587716712502</v>
      </c>
      <c r="F92">
        <v>30.634587716712502</v>
      </c>
      <c r="G92" t="str">
        <v>Fred VanVleet</v>
      </c>
      <c r="H92">
        <v>-1.5540277777777778</v>
      </c>
      <c r="I92">
        <v>1.0515277777777776</v>
      </c>
      <c r="J92">
        <v>1.3679166666666667</v>
      </c>
      <c r="K92">
        <v>0.75375000000000003</v>
      </c>
      <c r="L92">
        <v>-0.36291666666666672</v>
      </c>
      <c r="M92">
        <v>2.2705555555555552</v>
      </c>
      <c r="N92">
        <v>2.2054166666666668</v>
      </c>
      <c r="O92">
        <v>-0.49319444444444449</v>
      </c>
      <c r="P92">
        <v>-0.80027777777777775</v>
      </c>
      <c r="Q92">
        <v>3.3872222222222224</v>
      </c>
      <c r="R92">
        <v>5.2390277777777765</v>
      </c>
      <c r="S92">
        <v>2.1681944444444445</v>
      </c>
      <c r="T92">
        <v>4.4387499999999989</v>
      </c>
      <c r="U92">
        <v>4.4387499999999989</v>
      </c>
      <c r="V92" t="str">
        <v>_______</v>
      </c>
      <c r="W92">
        <v>30.695171415219395</v>
      </c>
    </row>
    <row r="93" spans="2:23" x14ac:dyDescent="0.35">
      <c r="B93">
        <v>16.799040777378337</v>
      </c>
      <c r="C93">
        <v>24.120982108606711</v>
      </c>
      <c r="D93">
        <v>33.492341007882771</v>
      </c>
      <c r="E93">
        <v>30.509406411234984</v>
      </c>
      <c r="F93">
        <v>30.509406411234984</v>
      </c>
      <c r="G93" t="str">
        <v>Brook Lopez</v>
      </c>
      <c r="H93">
        <v>-0.55722222222222217</v>
      </c>
      <c r="I93">
        <v>0.87833333333333341</v>
      </c>
      <c r="J93">
        <v>0.26444444444444448</v>
      </c>
      <c r="K93">
        <v>-4.7222222222222228E-2</v>
      </c>
      <c r="L93">
        <v>-4.7222222222222228E-2</v>
      </c>
      <c r="M93">
        <v>-0.49111111111111111</v>
      </c>
      <c r="N93">
        <v>-0.39666666666666667</v>
      </c>
      <c r="O93">
        <v>4.25</v>
      </c>
      <c r="P93">
        <v>0.56666666666666665</v>
      </c>
      <c r="Q93">
        <v>3.541666666666667</v>
      </c>
      <c r="R93">
        <v>3.8533333333333335</v>
      </c>
      <c r="S93">
        <v>4.9111111111111114</v>
      </c>
      <c r="T93">
        <v>4.42</v>
      </c>
      <c r="U93">
        <v>4.42</v>
      </c>
      <c r="V93" t="str">
        <v>_______</v>
      </c>
      <c r="W93">
        <v>30.569734194372234</v>
      </c>
    </row>
    <row r="94" spans="2:23" x14ac:dyDescent="0.35">
      <c r="B94">
        <v>12.836922018936191</v>
      </c>
      <c r="C94">
        <v>31.425517071778206</v>
      </c>
      <c r="D94">
        <v>13.76600445444215</v>
      </c>
      <c r="E94">
        <v>29.281702348625782</v>
      </c>
      <c r="F94">
        <v>29.281702348625782</v>
      </c>
      <c r="G94" t="str">
        <v>Chris Paul</v>
      </c>
      <c r="H94">
        <v>0.65236111111111106</v>
      </c>
      <c r="I94">
        <v>1.4402777777777778</v>
      </c>
      <c r="J94">
        <v>0.12708333333333333</v>
      </c>
      <c r="K94">
        <v>0.45750000000000007</v>
      </c>
      <c r="L94">
        <v>-5.9305555555555563E-2</v>
      </c>
      <c r="M94">
        <v>1.8638888888888892</v>
      </c>
      <c r="N94">
        <v>1.1352777777777778</v>
      </c>
      <c r="O94">
        <v>-0.72013888888888888</v>
      </c>
      <c r="P94">
        <v>-0.66083333333333327</v>
      </c>
      <c r="Q94">
        <v>2.7958333333333334</v>
      </c>
      <c r="R94">
        <v>4.8969444444444443</v>
      </c>
      <c r="S94">
        <v>2.3722222222222222</v>
      </c>
      <c r="T94">
        <v>4.2361111111111107</v>
      </c>
      <c r="U94">
        <v>4.2361111111111107</v>
      </c>
      <c r="V94" t="str">
        <v>_______</v>
      </c>
      <c r="W94">
        <v>29.339520265471126</v>
      </c>
    </row>
    <row r="95" spans="2:23" x14ac:dyDescent="0.35">
      <c r="B95">
        <v>15.344050425116153</v>
      </c>
      <c r="C95">
        <v>40.118244199896324</v>
      </c>
      <c r="D95">
        <v>19.9903758570814</v>
      </c>
      <c r="E95">
        <v>28.176397784705728</v>
      </c>
      <c r="F95">
        <v>28.176397784705728</v>
      </c>
      <c r="G95" t="str">
        <v>Zach LaVine</v>
      </c>
      <c r="H95">
        <v>-0.24555555555555555</v>
      </c>
      <c r="I95">
        <v>0.8027777777777777</v>
      </c>
      <c r="J95">
        <v>1.7283333333333333</v>
      </c>
      <c r="K95">
        <v>1.8511111111111112</v>
      </c>
      <c r="L95">
        <v>1.8888888888888889E-2</v>
      </c>
      <c r="M95">
        <v>0.89722222222222214</v>
      </c>
      <c r="N95">
        <v>1.152222222222222</v>
      </c>
      <c r="O95">
        <v>-6.611111111111112E-2</v>
      </c>
      <c r="P95">
        <v>-2.0683333333333334</v>
      </c>
      <c r="Q95">
        <v>3.267777777777777</v>
      </c>
      <c r="R95">
        <v>6.1388888888888893</v>
      </c>
      <c r="S95">
        <v>3.1733333333333333</v>
      </c>
      <c r="T95">
        <v>4.0705555555555559</v>
      </c>
      <c r="U95">
        <v>4.0705555555555559</v>
      </c>
      <c r="V95" t="str">
        <v>_______</v>
      </c>
      <c r="W95">
        <v>28.231956063620586</v>
      </c>
    </row>
    <row r="96" spans="2:23" x14ac:dyDescent="0.35">
      <c r="B96">
        <v>7.6426359743490959</v>
      </c>
      <c r="C96">
        <v>31.855195599023588</v>
      </c>
      <c r="D96">
        <v>14.974620260779874</v>
      </c>
      <c r="E96">
        <v>27.872253575841814</v>
      </c>
      <c r="F96">
        <v>27.872253575841814</v>
      </c>
      <c r="G96" t="str">
        <v>DeMar DeRozan</v>
      </c>
      <c r="H96">
        <v>1.7013888888888888</v>
      </c>
      <c r="I96">
        <v>2.2069444444444444</v>
      </c>
      <c r="J96">
        <v>-1.5847222222222221</v>
      </c>
      <c r="K96">
        <v>1.2055555555555555</v>
      </c>
      <c r="L96">
        <v>0.26250000000000001</v>
      </c>
      <c r="M96">
        <v>1.4972222222222222</v>
      </c>
      <c r="N96">
        <v>0.21388888888888891</v>
      </c>
      <c r="O96">
        <v>-0.54444444444444451</v>
      </c>
      <c r="P96">
        <v>-0.93333333333333335</v>
      </c>
      <c r="Q96">
        <v>1.8180555555555555</v>
      </c>
      <c r="R96">
        <v>4.9583333333333339</v>
      </c>
      <c r="S96">
        <v>2.5277777777777781</v>
      </c>
      <c r="T96">
        <v>4.0250000000000004</v>
      </c>
      <c r="U96">
        <v>4.0250000000000004</v>
      </c>
      <c r="V96" t="str">
        <v>_______</v>
      </c>
      <c r="W96">
        <v>27.927190075191916</v>
      </c>
    </row>
    <row r="97" spans="2:23" x14ac:dyDescent="0.35">
      <c r="B97">
        <v>7.6824785093501902</v>
      </c>
      <c r="C97">
        <v>38.376199130159399</v>
      </c>
      <c r="D97">
        <v>20.424182601856199</v>
      </c>
      <c r="E97">
        <v>27.503200541915493</v>
      </c>
      <c r="F97">
        <v>27.503200541915493</v>
      </c>
      <c r="G97" t="str">
        <v>Kevin Durant</v>
      </c>
      <c r="H97">
        <v>0.65444444444444438</v>
      </c>
      <c r="I97">
        <v>2.144166666666667</v>
      </c>
      <c r="J97">
        <v>0.67166666666666663</v>
      </c>
      <c r="K97">
        <v>1.5069444444444444</v>
      </c>
      <c r="L97">
        <v>0.38750000000000001</v>
      </c>
      <c r="M97">
        <v>0.74055555555555552</v>
      </c>
      <c r="N97">
        <v>-0.46500000000000008</v>
      </c>
      <c r="O97">
        <v>0.24972222222222223</v>
      </c>
      <c r="P97">
        <v>-1.9202777777777778</v>
      </c>
      <c r="Q97">
        <v>1.8255555555555556</v>
      </c>
      <c r="R97">
        <v>5.8900000000000015</v>
      </c>
      <c r="S97">
        <v>3.2291666666666679</v>
      </c>
      <c r="T97">
        <v>3.9697222222222237</v>
      </c>
      <c r="U97">
        <v>3.9697222222222237</v>
      </c>
      <c r="V97" t="str">
        <v>_______</v>
      </c>
      <c r="W97">
        <v>27.557382564842495</v>
      </c>
    </row>
    <row r="98" spans="2:23" x14ac:dyDescent="0.35">
      <c r="B98">
        <v>9.9151361188559441</v>
      </c>
      <c r="C98">
        <v>36.346405544439115</v>
      </c>
      <c r="D98">
        <v>16.560928506598124</v>
      </c>
      <c r="E98">
        <v>27.41789180040487</v>
      </c>
      <c r="F98">
        <v>27.41789180040487</v>
      </c>
      <c r="G98" t="str">
        <v>Donovan Mitchell</v>
      </c>
      <c r="H98">
        <v>-0.28194444444444439</v>
      </c>
      <c r="I98">
        <v>1.7111111111111112</v>
      </c>
      <c r="J98">
        <v>1.3902777777777777</v>
      </c>
      <c r="K98">
        <v>1.9055555555555554</v>
      </c>
      <c r="L98">
        <v>-6.8055555555555564E-2</v>
      </c>
      <c r="M98">
        <v>1.2250000000000001</v>
      </c>
      <c r="N98">
        <v>0.47638888888888886</v>
      </c>
      <c r="O98">
        <v>-0.7583333333333333</v>
      </c>
      <c r="P98">
        <v>-1.6430555555555555</v>
      </c>
      <c r="Q98">
        <v>2.2458333333333322</v>
      </c>
      <c r="R98">
        <v>5.6</v>
      </c>
      <c r="S98">
        <v>2.7319444444444443</v>
      </c>
      <c r="T98">
        <v>3.9569444444444439</v>
      </c>
      <c r="U98">
        <v>3.9569444444444439</v>
      </c>
      <c r="V98" t="str">
        <v>_______</v>
      </c>
      <c r="W98">
        <v>27.471899421746635</v>
      </c>
    </row>
    <row r="99" spans="2:23" x14ac:dyDescent="0.35">
      <c r="B99">
        <v>20.554568613592586</v>
      </c>
      <c r="C99">
        <v>23.213018885875517</v>
      </c>
      <c r="D99">
        <v>30.6110872552741</v>
      </c>
      <c r="E99">
        <v>26.703894724718253</v>
      </c>
      <c r="F99">
        <v>26.703894724718253</v>
      </c>
      <c r="G99" t="str">
        <v>Myles Turner</v>
      </c>
      <c r="H99">
        <v>0.36944444444444446</v>
      </c>
      <c r="I99">
        <v>-0.39861111111111108</v>
      </c>
      <c r="J99">
        <v>1.9444444444444445E-2</v>
      </c>
      <c r="K99">
        <v>-2.9166666666666667E-2</v>
      </c>
      <c r="L99">
        <v>0.79722222222222217</v>
      </c>
      <c r="M99">
        <v>-0.69027777777777777</v>
      </c>
      <c r="N99">
        <v>-0.19444444444444445</v>
      </c>
      <c r="O99">
        <v>3.8499999999999996</v>
      </c>
      <c r="P99">
        <v>0.12638888888888888</v>
      </c>
      <c r="Q99">
        <v>4.2486111111111109</v>
      </c>
      <c r="R99">
        <v>3.7236111111111105</v>
      </c>
      <c r="S99">
        <v>4.5402777777777779</v>
      </c>
      <c r="T99">
        <v>3.8499999999999996</v>
      </c>
      <c r="U99">
        <v>3.8499999999999996</v>
      </c>
      <c r="V99" t="str">
        <v>_______</v>
      </c>
      <c r="W99">
        <v>26.756442680618346</v>
      </c>
    </row>
    <row r="100" spans="2:23" x14ac:dyDescent="0.35">
      <c r="B100">
        <v>7.9008746271339669</v>
      </c>
      <c r="C100">
        <v>34.946547899114805</v>
      </c>
      <c r="D100">
        <v>15.406268763043345</v>
      </c>
      <c r="E100">
        <v>26.036261095504802</v>
      </c>
      <c r="F100">
        <v>26.036261095504802</v>
      </c>
      <c r="G100" t="str">
        <v>Bradley Beal</v>
      </c>
      <c r="H100">
        <v>-0.49166666666666664</v>
      </c>
      <c r="I100">
        <v>1.8833333333333333</v>
      </c>
      <c r="J100">
        <v>1.2666666666666666</v>
      </c>
      <c r="K100">
        <v>1.7749999999999999</v>
      </c>
      <c r="L100">
        <v>-0.36666666666666664</v>
      </c>
      <c r="M100">
        <v>1.1666666666666667</v>
      </c>
      <c r="N100">
        <v>0.46666666666666667</v>
      </c>
      <c r="O100">
        <v>-0.3</v>
      </c>
      <c r="P100">
        <v>-1.65</v>
      </c>
      <c r="Q100">
        <v>1.8666666666666671</v>
      </c>
      <c r="R100">
        <v>5.4000000000000012</v>
      </c>
      <c r="S100">
        <v>2.5833333333333339</v>
      </c>
      <c r="T100">
        <v>3.7500000000000013</v>
      </c>
      <c r="U100">
        <v>3.7500000000000013</v>
      </c>
      <c r="V100" t="str">
        <v>_______</v>
      </c>
      <c r="W100">
        <v>26.087444169433468</v>
      </c>
    </row>
    <row r="101" spans="2:23" x14ac:dyDescent="0.35">
      <c r="B101">
        <v>9.0518811938322425</v>
      </c>
      <c r="C101">
        <v>32.496797019797242</v>
      </c>
      <c r="D101">
        <v>6.9891229689056598</v>
      </c>
      <c r="E101">
        <v>25.702444280898067</v>
      </c>
      <c r="F101">
        <v>25.702444280898067</v>
      </c>
      <c r="G101" t="str">
        <v>Kyle Lowry</v>
      </c>
      <c r="H101">
        <v>-1.2333333333333334</v>
      </c>
      <c r="I101">
        <v>1.6166666666666665</v>
      </c>
      <c r="J101">
        <v>1.0750000000000002</v>
      </c>
      <c r="K101">
        <v>0.66666666666666663</v>
      </c>
      <c r="L101">
        <v>-5.8333333333333334E-2</v>
      </c>
      <c r="M101">
        <v>2.2000000000000002</v>
      </c>
      <c r="N101">
        <v>1.0833333333333333</v>
      </c>
      <c r="O101">
        <v>-0.3</v>
      </c>
      <c r="P101">
        <v>-1.35</v>
      </c>
      <c r="Q101">
        <v>2.0833333333333335</v>
      </c>
      <c r="R101">
        <v>5.0500000000000007</v>
      </c>
      <c r="S101">
        <v>1.5</v>
      </c>
      <c r="T101">
        <v>3.7000000000000006</v>
      </c>
      <c r="U101">
        <v>3.7000000000000006</v>
      </c>
      <c r="V101" t="str">
        <v>_______</v>
      </c>
      <c r="W101">
        <v>25.752944913841016</v>
      </c>
    </row>
    <row r="102" spans="2:23" x14ac:dyDescent="0.35">
      <c r="B102">
        <v>14.594420507317789</v>
      </c>
      <c r="C102">
        <v>29.195466072907376</v>
      </c>
      <c r="D102">
        <v>20.278501232342265</v>
      </c>
      <c r="E102">
        <v>25.167410108597828</v>
      </c>
      <c r="F102">
        <v>25.167410108597828</v>
      </c>
      <c r="G102" t="str">
        <v>Pascal Siakam</v>
      </c>
      <c r="H102">
        <v>-0.31638888888888889</v>
      </c>
      <c r="I102">
        <v>0.49319444444444449</v>
      </c>
      <c r="J102">
        <v>0.84680555555555559</v>
      </c>
      <c r="K102">
        <v>1.3399999999999999</v>
      </c>
      <c r="L102">
        <v>0.87472222222222218</v>
      </c>
      <c r="M102">
        <v>0.40944444444444444</v>
      </c>
      <c r="N102">
        <v>0.15819444444444444</v>
      </c>
      <c r="O102">
        <v>0.77236111111111105</v>
      </c>
      <c r="P102">
        <v>-0.95847222222222228</v>
      </c>
      <c r="Q102">
        <v>3.1266666666666665</v>
      </c>
      <c r="R102">
        <v>4.5783333333333331</v>
      </c>
      <c r="S102">
        <v>3.2104166666666663</v>
      </c>
      <c r="T102">
        <v>3.6198611111111108</v>
      </c>
      <c r="U102">
        <v>3.6198611111111108</v>
      </c>
      <c r="V102" t="str">
        <v>_______</v>
      </c>
      <c r="W102">
        <v>25.216816940294226</v>
      </c>
    </row>
    <row r="103" spans="2:23" x14ac:dyDescent="0.35">
      <c r="B103">
        <v>32.70654178892633</v>
      </c>
      <c r="C103">
        <v>37.085219301693627</v>
      </c>
      <c r="D103">
        <v>1.2967583453061446</v>
      </c>
      <c r="E103">
        <v>24.98844720521145</v>
      </c>
      <c r="F103">
        <v>24.98844720521145</v>
      </c>
      <c r="G103" t="str">
        <v>Ben Simmons</v>
      </c>
      <c r="H103">
        <v>2.7895833333333333</v>
      </c>
      <c r="I103">
        <v>-2.9430555555555551</v>
      </c>
      <c r="J103">
        <v>-1.5618055555555557</v>
      </c>
      <c r="K103">
        <v>0.54166666666666663</v>
      </c>
      <c r="L103">
        <v>1.1916666666666667</v>
      </c>
      <c r="M103">
        <v>2.8256944444444443</v>
      </c>
      <c r="N103">
        <v>2.6902777777777778</v>
      </c>
      <c r="O103">
        <v>0.17152777777777778</v>
      </c>
      <c r="P103">
        <v>-2.1124999999999998</v>
      </c>
      <c r="Q103">
        <v>6.5361111111111114</v>
      </c>
      <c r="R103">
        <v>5.7055555555555557</v>
      </c>
      <c r="S103">
        <v>0.76736111111111183</v>
      </c>
      <c r="T103">
        <v>3.5930555555555559</v>
      </c>
      <c r="U103">
        <v>3.5930555555555559</v>
      </c>
      <c r="V103" t="str">
        <v>_______</v>
      </c>
      <c r="W103">
        <v>25.037488172712727</v>
      </c>
    </row>
    <row r="104" spans="2:23" x14ac:dyDescent="0.35">
      <c r="B104">
        <v>12.876764553937287</v>
      </c>
      <c r="C104">
        <v>22.015362900431381</v>
      </c>
      <c r="D104">
        <v>23.875212377452645</v>
      </c>
      <c r="E104">
        <v>24.825247873625933</v>
      </c>
      <c r="F104">
        <v>24.825247873625933</v>
      </c>
      <c r="G104" t="str">
        <v>LaMarcus Aldridge</v>
      </c>
      <c r="H104">
        <v>0.57194444444444448</v>
      </c>
      <c r="I104">
        <v>0.76527777777777772</v>
      </c>
      <c r="J104">
        <v>-0.19333333333333333</v>
      </c>
      <c r="K104">
        <v>0.45111111111111118</v>
      </c>
      <c r="L104">
        <v>0.73305555555555557</v>
      </c>
      <c r="M104">
        <v>-0.10472222222222222</v>
      </c>
      <c r="N104">
        <v>-0.47527777777777774</v>
      </c>
      <c r="O104">
        <v>1.8044444444444447</v>
      </c>
      <c r="P104">
        <v>1.6111111111111111E-2</v>
      </c>
      <c r="Q104">
        <v>2.8033333333333337</v>
      </c>
      <c r="R104">
        <v>3.5525000000000002</v>
      </c>
      <c r="S104">
        <v>3.6733333333333338</v>
      </c>
      <c r="T104">
        <v>3.5686111111111112</v>
      </c>
      <c r="U104">
        <v>3.5686111111111112</v>
      </c>
      <c r="V104" t="str">
        <v>_______</v>
      </c>
      <c r="W104">
        <v>24.873955203311972</v>
      </c>
    </row>
    <row r="105" spans="2:23" x14ac:dyDescent="0.35">
      <c r="B105">
        <v>14.606225702873669</v>
      </c>
      <c r="C105">
        <v>22.223397300500405</v>
      </c>
      <c r="D105">
        <v>25.584540446415975</v>
      </c>
      <c r="E105">
        <v>23.373144730086651</v>
      </c>
      <c r="F105">
        <v>23.373144730086651</v>
      </c>
      <c r="G105" t="str">
        <v>Robert Covington</v>
      </c>
      <c r="H105">
        <v>-0.73777777777777775</v>
      </c>
      <c r="I105">
        <v>0.22222222222222221</v>
      </c>
      <c r="J105">
        <v>0.96000000000000008</v>
      </c>
      <c r="K105">
        <v>-0.10666666666666666</v>
      </c>
      <c r="L105">
        <v>0.7911111111111111</v>
      </c>
      <c r="M105">
        <v>-0.54222222222222216</v>
      </c>
      <c r="N105">
        <v>1.5022222222222221</v>
      </c>
      <c r="O105">
        <v>1.4933333333333332</v>
      </c>
      <c r="P105">
        <v>-0.23111111111111113</v>
      </c>
      <c r="Q105">
        <v>3.1288888888888882</v>
      </c>
      <c r="R105">
        <v>3.5822222222222222</v>
      </c>
      <c r="S105">
        <v>3.8933333333333331</v>
      </c>
      <c r="T105">
        <v>3.3511111111111109</v>
      </c>
      <c r="U105">
        <v>3.3511111111111109</v>
      </c>
      <c r="V105" t="str">
        <v>_______</v>
      </c>
      <c r="W105">
        <v>23.41888344148483</v>
      </c>
    </row>
    <row r="106" spans="2:23" x14ac:dyDescent="0.35">
      <c r="B106">
        <v>7.7680661771303186</v>
      </c>
      <c r="C106">
        <v>28.54997615867449</v>
      </c>
      <c r="D106">
        <v>10.744464938597856</v>
      </c>
      <c r="E106">
        <v>23.321217670036713</v>
      </c>
      <c r="F106">
        <v>23.321217670036713</v>
      </c>
      <c r="G106" t="str">
        <v>Jamal Murray</v>
      </c>
      <c r="H106">
        <v>-9.4444444444444456E-2</v>
      </c>
      <c r="I106">
        <v>1.5016666666666667</v>
      </c>
      <c r="J106">
        <v>0.92555555555555558</v>
      </c>
      <c r="K106">
        <v>0.95388888888888901</v>
      </c>
      <c r="L106">
        <v>-0.18888888888888891</v>
      </c>
      <c r="M106">
        <v>1.36</v>
      </c>
      <c r="N106">
        <v>0.57611111111111102</v>
      </c>
      <c r="O106">
        <v>-0.5477777777777777</v>
      </c>
      <c r="P106">
        <v>-1.1427777777777779</v>
      </c>
      <c r="Q106">
        <v>1.8416666666666668</v>
      </c>
      <c r="R106">
        <v>4.4861111111111107</v>
      </c>
      <c r="S106">
        <v>1.9833333333333334</v>
      </c>
      <c r="T106">
        <v>3.3433333333333328</v>
      </c>
      <c r="U106">
        <v>3.3433333333333328</v>
      </c>
      <c r="V106" t="str">
        <v>_______</v>
      </c>
      <c r="W106">
        <v>23.366850223948227</v>
      </c>
    </row>
    <row r="107" spans="2:23" x14ac:dyDescent="0.35">
      <c r="B107">
        <v>26.682940756538677</v>
      </c>
      <c r="C107">
        <v>13.676488677103581</v>
      </c>
      <c r="D107">
        <v>29.162906530180155</v>
      </c>
      <c r="E107">
        <v>23.258163382833231</v>
      </c>
      <c r="F107">
        <v>23.258163382833231</v>
      </c>
      <c r="G107" t="str">
        <v>Mitchell Robinson</v>
      </c>
      <c r="H107">
        <v>3.3338888888888887</v>
      </c>
      <c r="I107">
        <v>-2.0683333333333334</v>
      </c>
      <c r="J107">
        <v>-1.6527777777777777</v>
      </c>
      <c r="K107">
        <v>-0.50055555555555553</v>
      </c>
      <c r="L107">
        <v>0.96333333333333337</v>
      </c>
      <c r="M107">
        <v>-1.02</v>
      </c>
      <c r="N107">
        <v>4.7222222222222228E-2</v>
      </c>
      <c r="O107">
        <v>3.2583333333333337</v>
      </c>
      <c r="P107">
        <v>0.97277777777777785</v>
      </c>
      <c r="Q107">
        <v>5.4022222222222229</v>
      </c>
      <c r="R107">
        <v>2.3611111111111116</v>
      </c>
      <c r="S107">
        <v>4.3538888888888891</v>
      </c>
      <c r="T107">
        <v>3.3338888888888896</v>
      </c>
      <c r="U107">
        <v>3.3338888888888896</v>
      </c>
      <c r="V107" t="str">
        <v>_______</v>
      </c>
      <c r="W107">
        <v>23.303667031225217</v>
      </c>
    </row>
    <row r="108" spans="2:23" x14ac:dyDescent="0.35">
      <c r="B108">
        <v>16.096631641803491</v>
      </c>
      <c r="C108">
        <v>17.444438839101547</v>
      </c>
      <c r="D108">
        <v>25.053612788631916</v>
      </c>
      <c r="E108">
        <v>23.258163382833228</v>
      </c>
      <c r="F108">
        <v>23.258163382833228</v>
      </c>
      <c r="G108" t="str">
        <v>Brandon Clarke</v>
      </c>
      <c r="H108">
        <v>3.0883333333333334</v>
      </c>
      <c r="I108">
        <v>-7.5555555555555556E-2</v>
      </c>
      <c r="J108">
        <v>-1.1994444444444445</v>
      </c>
      <c r="K108">
        <v>8.5000000000000006E-2</v>
      </c>
      <c r="L108">
        <v>0.78388888888888886</v>
      </c>
      <c r="M108">
        <v>-0.49111111111111111</v>
      </c>
      <c r="N108">
        <v>-0.51</v>
      </c>
      <c r="O108">
        <v>1.2183333333333333</v>
      </c>
      <c r="P108">
        <v>0.43444444444444447</v>
      </c>
      <c r="Q108">
        <v>3.4094444444444445</v>
      </c>
      <c r="R108">
        <v>2.8994444444444447</v>
      </c>
      <c r="S108">
        <v>3.8250000000000002</v>
      </c>
      <c r="T108">
        <v>3.3338888888888891</v>
      </c>
      <c r="U108">
        <v>3.3338888888888891</v>
      </c>
      <c r="V108" t="str">
        <v>_______</v>
      </c>
      <c r="W108">
        <v>23.303667031225213</v>
      </c>
    </row>
    <row r="109" spans="2:23" x14ac:dyDescent="0.35">
      <c r="B109">
        <v>13.375534066173204</v>
      </c>
      <c r="C109">
        <v>19.062052118142976</v>
      </c>
      <c r="D109">
        <v>17.61846733714362</v>
      </c>
      <c r="E109">
        <v>22.874274046035481</v>
      </c>
      <c r="F109">
        <v>22.874274046035481</v>
      </c>
      <c r="G109" t="str">
        <v>Tobias Harris</v>
      </c>
      <c r="H109">
        <v>0.42777777777777781</v>
      </c>
      <c r="I109">
        <v>0.37916666666666665</v>
      </c>
      <c r="J109">
        <v>0.34027777777777779</v>
      </c>
      <c r="K109">
        <v>1.0208333333333333</v>
      </c>
      <c r="L109">
        <v>0.81666666666666665</v>
      </c>
      <c r="M109">
        <v>0.40833333333333333</v>
      </c>
      <c r="N109">
        <v>-0.44722222222222224</v>
      </c>
      <c r="O109">
        <v>0.18472222222222223</v>
      </c>
      <c r="P109">
        <v>0.14583333333333334</v>
      </c>
      <c r="Q109">
        <v>2.8972222222222221</v>
      </c>
      <c r="R109">
        <v>3.1305555555555546</v>
      </c>
      <c r="S109">
        <v>2.8680555555555549</v>
      </c>
      <c r="T109">
        <v>3.2763888888888881</v>
      </c>
      <c r="U109">
        <v>3.2763888888888881</v>
      </c>
      <c r="V109" t="str">
        <v>_______</v>
      </c>
      <c r="W109">
        <v>22.918992887293896</v>
      </c>
    </row>
    <row r="110" spans="2:23" x14ac:dyDescent="0.35">
      <c r="B110">
        <v>17.969230786854915</v>
      </c>
      <c r="C110">
        <v>21.451531348842416</v>
      </c>
      <c r="D110">
        <v>23.437089147655222</v>
      </c>
      <c r="E110">
        <v>22.082386380273963</v>
      </c>
      <c r="F110">
        <v>22.082386380273963</v>
      </c>
      <c r="G110" t="str">
        <v>Jaren Jackson Jr.</v>
      </c>
      <c r="H110">
        <v>0.29805555555555557</v>
      </c>
      <c r="I110">
        <v>-0.60416666666666663</v>
      </c>
      <c r="J110">
        <v>1.1519444444444444</v>
      </c>
      <c r="K110">
        <v>0.72500000000000009</v>
      </c>
      <c r="L110">
        <v>8.8611111111111113E-2</v>
      </c>
      <c r="M110">
        <v>-0.45916666666666661</v>
      </c>
      <c r="N110">
        <v>-0.16111111111111112</v>
      </c>
      <c r="O110">
        <v>2.4327777777777779</v>
      </c>
      <c r="P110">
        <v>-0.31416666666666671</v>
      </c>
      <c r="Q110">
        <v>3.7619444444444441</v>
      </c>
      <c r="R110">
        <v>3.4719444444444445</v>
      </c>
      <c r="S110">
        <v>3.616944444444445</v>
      </c>
      <c r="T110">
        <v>3.1577777777777776</v>
      </c>
      <c r="U110">
        <v>3.1577777777777776</v>
      </c>
      <c r="V110" t="str">
        <v>_______</v>
      </c>
      <c r="W110">
        <v>22.125486319860705</v>
      </c>
    </row>
    <row r="111" spans="2:23" x14ac:dyDescent="0.35">
      <c r="B111">
        <v>16.164511516249803</v>
      </c>
      <c r="C111">
        <v>21.647900268533743</v>
      </c>
      <c r="D111">
        <v>21.546468707741212</v>
      </c>
      <c r="E111">
        <v>21.705915194911928</v>
      </c>
      <c r="F111">
        <v>21.705915194911928</v>
      </c>
      <c r="G111" t="str">
        <v>Jonas Valanciunas</v>
      </c>
      <c r="H111">
        <v>2.7027777777777775</v>
      </c>
      <c r="I111">
        <v>-0.32083333333333336</v>
      </c>
      <c r="J111">
        <v>-1.1083333333333334</v>
      </c>
      <c r="K111">
        <v>0.25277777777777777</v>
      </c>
      <c r="L111">
        <v>2.2263888888888892</v>
      </c>
      <c r="M111">
        <v>-0.27222222222222225</v>
      </c>
      <c r="N111">
        <v>-1.1375</v>
      </c>
      <c r="O111">
        <v>1.1569444444444443</v>
      </c>
      <c r="P111">
        <v>-0.39861111111111108</v>
      </c>
      <c r="Q111">
        <v>3.4222222222222225</v>
      </c>
      <c r="R111">
        <v>3.5</v>
      </c>
      <c r="S111">
        <v>3.3736111111111109</v>
      </c>
      <c r="T111">
        <v>3.1013888888888888</v>
      </c>
      <c r="U111">
        <v>3.1013888888888888</v>
      </c>
      <c r="V111" t="str">
        <v>_______</v>
      </c>
      <c r="W111">
        <v>21.748245492720336</v>
      </c>
    </row>
    <row r="112" spans="2:23" x14ac:dyDescent="0.35">
      <c r="B112">
        <v>17.817238894072965</v>
      </c>
      <c r="C112">
        <v>26.018566916713006</v>
      </c>
      <c r="D112">
        <v>11.08115077036336</v>
      </c>
      <c r="E112">
        <v>20.880645847689728</v>
      </c>
      <c r="F112">
        <v>20.880645847689728</v>
      </c>
      <c r="G112" t="str">
        <v>Domantas Sabonis</v>
      </c>
      <c r="H112">
        <v>2.391111111111111</v>
      </c>
      <c r="I112">
        <v>-0.75555555555555554</v>
      </c>
      <c r="J112">
        <v>-1.0666666666666667</v>
      </c>
      <c r="K112">
        <v>0.71111111111111114</v>
      </c>
      <c r="L112">
        <v>2.5511111111111111</v>
      </c>
      <c r="M112">
        <v>0.95111111111111113</v>
      </c>
      <c r="N112">
        <v>-0.52444444444444438</v>
      </c>
      <c r="O112">
        <v>-0.13333333333333333</v>
      </c>
      <c r="P112">
        <v>-1.1466666666666667</v>
      </c>
      <c r="Q112">
        <v>3.7333333333333334</v>
      </c>
      <c r="R112">
        <v>4.1244444444444435</v>
      </c>
      <c r="S112">
        <v>2.0266666666666664</v>
      </c>
      <c r="T112">
        <v>2.977777777777777</v>
      </c>
      <c r="U112">
        <v>2.977777777777777</v>
      </c>
      <c r="V112" t="str">
        <v>_______</v>
      </c>
      <c r="W112">
        <v>20.921288999727896</v>
      </c>
    </row>
    <row r="113" spans="2:23" x14ac:dyDescent="0.35">
      <c r="B113">
        <v>34.860989977874382</v>
      </c>
      <c r="C113">
        <v>34.645189656024144</v>
      </c>
      <c r="D113">
        <v>19.204775582961883</v>
      </c>
      <c r="E113">
        <v>20.148103393413848</v>
      </c>
      <c r="F113">
        <v>20.148103393413848</v>
      </c>
      <c r="G113" t="str">
        <v>Andre Drummond</v>
      </c>
      <c r="H113">
        <v>2.8291666666666671</v>
      </c>
      <c r="I113">
        <v>-4.0736111111111111</v>
      </c>
      <c r="J113">
        <v>-1.3513888888888888</v>
      </c>
      <c r="K113">
        <v>0.66111111111111109</v>
      </c>
      <c r="L113">
        <v>2.9458333333333333</v>
      </c>
      <c r="M113">
        <v>-0.20416666666666666</v>
      </c>
      <c r="N113">
        <v>1.9055555555555554</v>
      </c>
      <c r="O113">
        <v>2.6444444444444444</v>
      </c>
      <c r="P113">
        <v>-2.4888888888888889</v>
      </c>
      <c r="Q113">
        <v>6.9416666666666664</v>
      </c>
      <c r="R113">
        <v>5.3569444444444443</v>
      </c>
      <c r="S113">
        <v>3.0722222222222224</v>
      </c>
      <c r="T113">
        <v>2.8680555555555554</v>
      </c>
      <c r="U113">
        <v>2.8680555555555554</v>
      </c>
      <c r="V113" t="str">
        <v>_______</v>
      </c>
      <c r="W113">
        <v>20.187248966622253</v>
      </c>
    </row>
    <row r="114" spans="2:23" x14ac:dyDescent="0.35">
      <c r="B114">
        <v>8.563441227707715</v>
      </c>
      <c r="C114">
        <v>27.567159436853046</v>
      </c>
      <c r="D114">
        <v>2.9262314413507426</v>
      </c>
      <c r="E114">
        <v>19.886613555305249</v>
      </c>
      <c r="F114">
        <v>19.886613555305249</v>
      </c>
      <c r="G114" t="str">
        <v>D'Angelo Russell</v>
      </c>
      <c r="H114">
        <v>-1.1259722222222222</v>
      </c>
      <c r="I114">
        <v>0.83750000000000002</v>
      </c>
      <c r="J114">
        <v>2.0286111111111111</v>
      </c>
      <c r="K114">
        <v>1.1445833333333333</v>
      </c>
      <c r="L114">
        <v>-0.4466666666666666</v>
      </c>
      <c r="M114">
        <v>1.8518055555555557</v>
      </c>
      <c r="N114">
        <v>0.59555555555555562</v>
      </c>
      <c r="O114">
        <v>-0.53972222222222221</v>
      </c>
      <c r="P114">
        <v>-1.5168055555555555</v>
      </c>
      <c r="Q114">
        <v>1.9913888888888887</v>
      </c>
      <c r="R114">
        <v>4.3456944444444447</v>
      </c>
      <c r="S114">
        <v>0.97708333333333353</v>
      </c>
      <c r="T114">
        <v>2.8288888888888892</v>
      </c>
      <c r="U114">
        <v>2.8288888888888892</v>
      </c>
      <c r="V114" t="str">
        <v>_______</v>
      </c>
      <c r="W114">
        <v>19.925224549741507</v>
      </c>
    </row>
    <row r="115" spans="2:23" x14ac:dyDescent="0.35">
      <c r="B115">
        <v>7.9835109960251218</v>
      </c>
      <c r="C115">
        <v>17.510543227908528</v>
      </c>
      <c r="D115">
        <v>10.563172567647197</v>
      </c>
      <c r="E115">
        <v>19.434106317727235</v>
      </c>
      <c r="F115">
        <v>19.434106317727235</v>
      </c>
      <c r="G115" t="str">
        <v>Derrick White</v>
      </c>
      <c r="H115">
        <v>0.1788888888888889</v>
      </c>
      <c r="I115">
        <v>0.87888888888888883</v>
      </c>
      <c r="J115">
        <v>-2.3333333333333331E-2</v>
      </c>
      <c r="K115">
        <v>0.12444444444444445</v>
      </c>
      <c r="L115">
        <v>-0.25666666666666665</v>
      </c>
      <c r="M115">
        <v>0.80111111111111111</v>
      </c>
      <c r="N115">
        <v>0.22555555555555554</v>
      </c>
      <c r="O115">
        <v>0.98</v>
      </c>
      <c r="P115">
        <v>-0.14777777777777779</v>
      </c>
      <c r="Q115">
        <v>1.882222222222222</v>
      </c>
      <c r="R115">
        <v>2.9088888888888889</v>
      </c>
      <c r="S115">
        <v>1.9599999999999997</v>
      </c>
      <c r="T115">
        <v>2.7611111111111111</v>
      </c>
      <c r="U115">
        <v>2.7611111111111111</v>
      </c>
      <c r="V115" t="str">
        <v>_______</v>
      </c>
      <c r="W115">
        <v>19.471792225493967</v>
      </c>
    </row>
    <row r="116" spans="2:23" x14ac:dyDescent="0.35">
      <c r="B116">
        <v>12.419313226146944</v>
      </c>
      <c r="C116">
        <v>12.586738385153184</v>
      </c>
      <c r="D116">
        <v>23.098245073378383</v>
      </c>
      <c r="E116">
        <v>19.265343372564939</v>
      </c>
      <c r="F116">
        <v>19.265343372564939</v>
      </c>
      <c r="G116" t="str">
        <v>Richaun Holmes</v>
      </c>
      <c r="H116">
        <v>2.8195833333333331</v>
      </c>
      <c r="I116">
        <v>1.8611111111111113E-2</v>
      </c>
      <c r="J116">
        <v>-1.6284722222222223</v>
      </c>
      <c r="K116">
        <v>-0.30708333333333332</v>
      </c>
      <c r="L116">
        <v>0.93986111111111115</v>
      </c>
      <c r="M116">
        <v>-0.83750000000000002</v>
      </c>
      <c r="N116">
        <v>-0.2233333333333333</v>
      </c>
      <c r="O116">
        <v>1.4237500000000001</v>
      </c>
      <c r="P116">
        <v>0.53041666666666665</v>
      </c>
      <c r="Q116">
        <v>2.717222222222222</v>
      </c>
      <c r="R116">
        <v>2.2054166666666664</v>
      </c>
      <c r="S116">
        <v>3.5733333333333328</v>
      </c>
      <c r="T116">
        <v>2.7358333333333329</v>
      </c>
      <c r="U116">
        <v>2.7358333333333329</v>
      </c>
      <c r="V116" t="str">
        <v>_______</v>
      </c>
      <c r="W116">
        <v>19.302684268500006</v>
      </c>
    </row>
    <row r="117" spans="2:23" x14ac:dyDescent="0.35">
      <c r="B117">
        <v>14.142871777305391</v>
      </c>
      <c r="C117">
        <v>13.598718807918891</v>
      </c>
      <c r="D117">
        <v>19.096863457396015</v>
      </c>
      <c r="E117">
        <v>19.137380260299025</v>
      </c>
      <c r="F117">
        <v>19.137380260299025</v>
      </c>
      <c r="G117" t="str">
        <v>Thomas Bryant</v>
      </c>
      <c r="H117">
        <v>2.5666666666666669</v>
      </c>
      <c r="I117">
        <v>-0.32500000000000001</v>
      </c>
      <c r="J117">
        <v>-0.7</v>
      </c>
      <c r="K117">
        <v>7.4999999999999997E-2</v>
      </c>
      <c r="L117">
        <v>0.79166666666666663</v>
      </c>
      <c r="M117">
        <v>-0.34166666666666662</v>
      </c>
      <c r="N117">
        <v>-0.83333333333333337</v>
      </c>
      <c r="O117">
        <v>1.1166666666666667</v>
      </c>
      <c r="P117">
        <v>0.36666666666666664</v>
      </c>
      <c r="Q117">
        <v>3.041666666666667</v>
      </c>
      <c r="R117">
        <v>2.3499999999999996</v>
      </c>
      <c r="S117">
        <v>3.0583333333333331</v>
      </c>
      <c r="T117">
        <v>2.7166666666666663</v>
      </c>
      <c r="U117">
        <v>2.7166666666666663</v>
      </c>
      <c r="V117" t="str">
        <v>_______</v>
      </c>
      <c r="W117">
        <v>19.174459553856238</v>
      </c>
    </row>
    <row r="118" spans="2:23" x14ac:dyDescent="0.35">
      <c r="B118">
        <v>16.081875147358637</v>
      </c>
      <c r="C118">
        <v>33.080071038682362</v>
      </c>
      <c r="D118">
        <v>-5.0884021244262518</v>
      </c>
      <c r="E118">
        <v>19.018689837327742</v>
      </c>
      <c r="F118">
        <v>19.018689837327742</v>
      </c>
      <c r="G118" t="str">
        <v>Russell Westbrook</v>
      </c>
      <c r="H118">
        <v>0.14000000000000001</v>
      </c>
      <c r="I118">
        <v>-0.70777777777777784</v>
      </c>
      <c r="J118">
        <v>-0.52888888888888896</v>
      </c>
      <c r="K118">
        <v>1.5088888888888889</v>
      </c>
      <c r="L118">
        <v>1.151111111111111</v>
      </c>
      <c r="M118">
        <v>2.7533333333333334</v>
      </c>
      <c r="N118">
        <v>1.1200000000000001</v>
      </c>
      <c r="O118">
        <v>-0.30333333333333334</v>
      </c>
      <c r="P118">
        <v>-2.4344444444444444</v>
      </c>
      <c r="Q118">
        <v>3.4066666666666663</v>
      </c>
      <c r="R118">
        <v>5.1333333333333329</v>
      </c>
      <c r="S118">
        <v>-5.4444444444444295E-2</v>
      </c>
      <c r="T118">
        <v>2.6988888888888884</v>
      </c>
      <c r="U118">
        <v>2.6988888888888884</v>
      </c>
      <c r="V118" t="str">
        <v>_______</v>
      </c>
      <c r="W118">
        <v>19.055526485201142</v>
      </c>
    </row>
    <row r="119" spans="2:23" x14ac:dyDescent="0.35">
      <c r="B119">
        <v>11.508837518899719</v>
      </c>
      <c r="C119">
        <v>18.950257931189995</v>
      </c>
      <c r="D119">
        <v>9.2229039681191178</v>
      </c>
      <c r="E119">
        <v>18.780381722455722</v>
      </c>
      <c r="F119">
        <v>18.780381722455722</v>
      </c>
      <c r="G119" t="str">
        <v>CJ McCollum</v>
      </c>
      <c r="H119">
        <v>-0.14444444444444446</v>
      </c>
      <c r="I119">
        <v>0.11736111111111112</v>
      </c>
      <c r="J119">
        <v>1.2999999999999998</v>
      </c>
      <c r="K119">
        <v>1.2729166666666665</v>
      </c>
      <c r="L119">
        <v>-0.23472222222222225</v>
      </c>
      <c r="M119">
        <v>0.87569444444444444</v>
      </c>
      <c r="N119">
        <v>-0.18055555555555555</v>
      </c>
      <c r="O119">
        <v>0.10833333333333334</v>
      </c>
      <c r="P119">
        <v>-0.4513888888888889</v>
      </c>
      <c r="Q119">
        <v>2.5458333333333334</v>
      </c>
      <c r="R119">
        <v>3.1145833333333335</v>
      </c>
      <c r="S119">
        <v>1.7874999999999996</v>
      </c>
      <c r="T119">
        <v>2.6631944444444446</v>
      </c>
      <c r="U119">
        <v>2.6631944444444446</v>
      </c>
      <c r="V119" t="str">
        <v>_______</v>
      </c>
      <c r="W119">
        <v>18.816731183292099</v>
      </c>
    </row>
    <row r="120" spans="2:23" x14ac:dyDescent="0.35">
      <c r="B120">
        <v>9.0961506771667917</v>
      </c>
      <c r="C120">
        <v>13.832028415472946</v>
      </c>
      <c r="D120">
        <v>17.996159776624168</v>
      </c>
      <c r="E120">
        <v>18.581018902621143</v>
      </c>
      <c r="F120">
        <v>18.581018902621143</v>
      </c>
      <c r="G120" t="str">
        <v>T.J. Warren</v>
      </c>
      <c r="H120">
        <v>0.72500000000000009</v>
      </c>
      <c r="I120">
        <v>0.54166666666666663</v>
      </c>
      <c r="J120">
        <v>1.6666666666666666E-2</v>
      </c>
      <c r="K120">
        <v>0.71666666666666667</v>
      </c>
      <c r="L120">
        <v>-9.166666666666666E-2</v>
      </c>
      <c r="M120">
        <v>-0.28333333333333338</v>
      </c>
      <c r="N120">
        <v>0.81666666666666665</v>
      </c>
      <c r="O120">
        <v>-5.8333333333333334E-2</v>
      </c>
      <c r="P120">
        <v>0.25</v>
      </c>
      <c r="Q120">
        <v>2.0916666666666668</v>
      </c>
      <c r="R120">
        <v>2.3833333333333333</v>
      </c>
      <c r="S120">
        <v>2.916666666666667</v>
      </c>
      <c r="T120">
        <v>2.6333333333333333</v>
      </c>
      <c r="U120">
        <v>2.6333333333333333</v>
      </c>
      <c r="V120" t="str">
        <v>_______</v>
      </c>
      <c r="W120">
        <v>18.616960794535494</v>
      </c>
    </row>
    <row r="121" spans="2:23" x14ac:dyDescent="0.35">
      <c r="B121">
        <v>8.2786408849221154</v>
      </c>
      <c r="C121">
        <v>26.018566916713013</v>
      </c>
      <c r="D121">
        <v>12.048043415433542</v>
      </c>
      <c r="E121">
        <v>18.566182599749734</v>
      </c>
      <c r="F121">
        <v>18.566182599749734</v>
      </c>
      <c r="G121" t="str">
        <v>Brandon Ingram</v>
      </c>
      <c r="H121">
        <v>0.16888888888888889</v>
      </c>
      <c r="I121">
        <v>0.69333333333333336</v>
      </c>
      <c r="J121">
        <v>1.1466666666666667</v>
      </c>
      <c r="K121">
        <v>1.1200000000000001</v>
      </c>
      <c r="L121">
        <v>6.2222222222222227E-2</v>
      </c>
      <c r="M121">
        <v>0.48000000000000004</v>
      </c>
      <c r="N121">
        <v>0.19555555555555557</v>
      </c>
      <c r="O121">
        <v>0.25777777777777777</v>
      </c>
      <c r="P121">
        <v>-1.4933333333333332</v>
      </c>
      <c r="Q121">
        <v>1.9377777777777776</v>
      </c>
      <c r="R121">
        <v>4.1244444444444444</v>
      </c>
      <c r="S121">
        <v>2.1511111111111116</v>
      </c>
      <c r="T121">
        <v>2.6311111111111112</v>
      </c>
      <c r="U121">
        <v>2.6311111111111112</v>
      </c>
      <c r="V121" t="str">
        <v>_______</v>
      </c>
      <c r="W121">
        <v>18.602094160953609</v>
      </c>
    </row>
    <row r="122" spans="2:23" x14ac:dyDescent="0.35">
      <c r="B122">
        <v>10.655912139987407</v>
      </c>
      <c r="C122">
        <v>13.122378359162701</v>
      </c>
      <c r="D122">
        <v>9.317866638617085</v>
      </c>
      <c r="E122">
        <v>17.787276699000696</v>
      </c>
      <c r="F122">
        <v>17.787276699000696</v>
      </c>
      <c r="G122" t="str">
        <v>Al Horford</v>
      </c>
      <c r="H122">
        <v>0.33583333333333332</v>
      </c>
      <c r="I122">
        <v>0.12916666666666665</v>
      </c>
      <c r="J122">
        <v>-0.2583333333333333</v>
      </c>
      <c r="K122">
        <v>-0.11194444444444446</v>
      </c>
      <c r="L122">
        <v>0.86111111111111116</v>
      </c>
      <c r="M122">
        <v>0.71472222222222226</v>
      </c>
      <c r="N122">
        <v>-0.20666666666666667</v>
      </c>
      <c r="O122">
        <v>0.81805555555555554</v>
      </c>
      <c r="P122">
        <v>0.23250000000000004</v>
      </c>
      <c r="Q122">
        <v>2.3852777777777781</v>
      </c>
      <c r="R122">
        <v>2.2819444444444446</v>
      </c>
      <c r="S122">
        <v>1.7997222222222222</v>
      </c>
      <c r="T122">
        <v>2.5144444444444445</v>
      </c>
      <c r="U122">
        <v>2.5144444444444445</v>
      </c>
      <c r="V122" t="str">
        <v>_______</v>
      </c>
      <c r="W122">
        <v>17.821595897904569</v>
      </c>
    </row>
    <row r="123" spans="2:23" x14ac:dyDescent="0.35">
      <c r="B123">
        <v>11.567863496679117</v>
      </c>
      <c r="C123">
        <v>9.3991458719459295</v>
      </c>
      <c r="D123">
        <v>17.694005825039742</v>
      </c>
      <c r="E123">
        <v>17.292115090667377</v>
      </c>
      <c r="F123">
        <v>17.292115090667377</v>
      </c>
      <c r="G123" t="str">
        <v>Daniel Theis</v>
      </c>
      <c r="H123">
        <v>1.6625000000000001</v>
      </c>
      <c r="I123">
        <v>-0.11666666666666667</v>
      </c>
      <c r="J123">
        <v>-1.088888888888889</v>
      </c>
      <c r="K123">
        <v>-0.45694444444444443</v>
      </c>
      <c r="L123">
        <v>0.86527777777777781</v>
      </c>
      <c r="M123">
        <v>-0.4375</v>
      </c>
      <c r="N123">
        <v>-0.57361111111111107</v>
      </c>
      <c r="O123">
        <v>1.8958333333333333</v>
      </c>
      <c r="P123">
        <v>0.69027777777777777</v>
      </c>
      <c r="Q123">
        <v>2.5569444444444445</v>
      </c>
      <c r="R123">
        <v>1.75</v>
      </c>
      <c r="S123">
        <v>2.8777777777777782</v>
      </c>
      <c r="T123">
        <v>2.4402777777777778</v>
      </c>
      <c r="U123">
        <v>2.4402777777777778</v>
      </c>
      <c r="V123" t="str">
        <v>_______</v>
      </c>
      <c r="W123">
        <v>17.325422002109104</v>
      </c>
    </row>
    <row r="124" spans="2:23" x14ac:dyDescent="0.35">
      <c r="B124">
        <v>8.7774103971580395</v>
      </c>
      <c r="C124">
        <v>13.785366493962137</v>
      </c>
      <c r="D124">
        <v>16.10877670047714</v>
      </c>
      <c r="E124">
        <v>17.187333701638046</v>
      </c>
      <c r="F124">
        <v>17.187333701638046</v>
      </c>
      <c r="G124" t="str">
        <v>Mikal Bridges</v>
      </c>
      <c r="H124">
        <v>0.47916666666666669</v>
      </c>
      <c r="I124">
        <v>0.39291666666666664</v>
      </c>
      <c r="J124">
        <v>9.5833333333333343E-3</v>
      </c>
      <c r="K124">
        <v>-0.34499999999999997</v>
      </c>
      <c r="L124">
        <v>-0.10541666666666666</v>
      </c>
      <c r="M124">
        <v>-0.24916666666666668</v>
      </c>
      <c r="N124">
        <v>1.7537500000000001</v>
      </c>
      <c r="O124">
        <v>0.44083333333333335</v>
      </c>
      <c r="P124">
        <v>4.791666666666667E-2</v>
      </c>
      <c r="Q124">
        <v>2.0316666666666667</v>
      </c>
      <c r="R124">
        <v>2.3766666666666669</v>
      </c>
      <c r="S124">
        <v>2.6737500000000001</v>
      </c>
      <c r="T124">
        <v>2.4245833333333335</v>
      </c>
      <c r="U124">
        <v>2.4245833333333335</v>
      </c>
      <c r="V124" t="str">
        <v>_______</v>
      </c>
      <c r="W124">
        <v>17.220426402437035</v>
      </c>
    </row>
    <row r="125" spans="2:23" x14ac:dyDescent="0.35">
      <c r="B125">
        <v>1.6514992297401114</v>
      </c>
      <c r="C125">
        <v>23.008872979265718</v>
      </c>
      <c r="D125">
        <v>8.553848789610738</v>
      </c>
      <c r="E125">
        <v>16.772844490168019</v>
      </c>
      <c r="F125">
        <v>16.772844490168019</v>
      </c>
      <c r="G125" t="str">
        <v>Collin Sexton</v>
      </c>
      <c r="H125">
        <v>0.57361111111111107</v>
      </c>
      <c r="I125">
        <v>1.6722222222222221</v>
      </c>
      <c r="J125">
        <v>0.31111111111111112</v>
      </c>
      <c r="K125">
        <v>1.4583333333333333</v>
      </c>
      <c r="L125">
        <v>-0.4861111111111111</v>
      </c>
      <c r="M125">
        <v>0.66111111111111109</v>
      </c>
      <c r="N125">
        <v>0.49583333333333335</v>
      </c>
      <c r="O125">
        <v>-0.9916666666666667</v>
      </c>
      <c r="P125">
        <v>-1.3319444444444446</v>
      </c>
      <c r="Q125">
        <v>0.6902777777777771</v>
      </c>
      <c r="R125">
        <v>3.6944444444444442</v>
      </c>
      <c r="S125">
        <v>1.7013888888888884</v>
      </c>
      <c r="T125">
        <v>2.3624999999999998</v>
      </c>
      <c r="U125">
        <v>2.3624999999999998</v>
      </c>
      <c r="V125" t="str">
        <v>_______</v>
      </c>
      <c r="W125">
        <v>16.805089826743078</v>
      </c>
    </row>
    <row r="126" spans="2:23" x14ac:dyDescent="0.35">
      <c r="B126">
        <v>8.4151384585369744</v>
      </c>
      <c r="C126">
        <v>18.709171336717475</v>
      </c>
      <c r="D126">
        <v>5.3844696617412051</v>
      </c>
      <c r="E126">
        <v>16.718135623329694</v>
      </c>
      <c r="F126">
        <v>16.718135623329694</v>
      </c>
      <c r="G126" t="str">
        <v>Dejounte Murray</v>
      </c>
      <c r="H126">
        <v>0.13958333333333331</v>
      </c>
      <c r="I126">
        <v>0.39083333333333337</v>
      </c>
      <c r="J126">
        <v>-0.80027777777777775</v>
      </c>
      <c r="K126">
        <v>-0.11166666666666665</v>
      </c>
      <c r="L126">
        <v>0.62347222222222221</v>
      </c>
      <c r="M126">
        <v>1.0608333333333333</v>
      </c>
      <c r="N126">
        <v>2.2333333333333329</v>
      </c>
      <c r="O126">
        <v>-0.45597222222222222</v>
      </c>
      <c r="P126">
        <v>-0.72583333333333344</v>
      </c>
      <c r="Q126">
        <v>1.9634722222222218</v>
      </c>
      <c r="R126">
        <v>3.0801388888888885</v>
      </c>
      <c r="S126">
        <v>1.2934722222222219</v>
      </c>
      <c r="T126">
        <v>2.354305555555555</v>
      </c>
      <c r="U126">
        <v>2.354305555555555</v>
      </c>
      <c r="V126" t="str">
        <v>_______</v>
      </c>
      <c r="W126">
        <v>16.750269115409871</v>
      </c>
    </row>
    <row r="127" spans="2:23" x14ac:dyDescent="0.35">
      <c r="B127">
        <v>13.272238605059254</v>
      </c>
      <c r="C127">
        <v>20.286927557801764</v>
      </c>
      <c r="D127">
        <v>14.974620260779869</v>
      </c>
      <c r="E127">
        <v>16.448300364855921</v>
      </c>
      <c r="F127">
        <v>16.448300364855921</v>
      </c>
      <c r="G127" t="str">
        <v>Jaylen Brown</v>
      </c>
      <c r="H127">
        <v>0.69027777777777777</v>
      </c>
      <c r="I127">
        <v>-0.56388888888888877</v>
      </c>
      <c r="J127">
        <v>0.98194444444444451</v>
      </c>
      <c r="K127">
        <v>1.2152777777777777</v>
      </c>
      <c r="L127">
        <v>0.73888888888888893</v>
      </c>
      <c r="M127">
        <v>-0.21388888888888891</v>
      </c>
      <c r="N127">
        <v>0.73888888888888893</v>
      </c>
      <c r="O127">
        <v>-0.28194444444444439</v>
      </c>
      <c r="P127">
        <v>-0.9916666666666667</v>
      </c>
      <c r="Q127">
        <v>2.8777777777777773</v>
      </c>
      <c r="R127">
        <v>3.3055555555555554</v>
      </c>
      <c r="S127">
        <v>2.5277777777777777</v>
      </c>
      <c r="T127">
        <v>2.3138888888888887</v>
      </c>
      <c r="U127">
        <v>2.3138888888888887</v>
      </c>
      <c r="V127" t="str">
        <v>_______</v>
      </c>
      <c r="W127">
        <v>16.479882217139313</v>
      </c>
    </row>
    <row r="128" spans="2:23" x14ac:dyDescent="0.35">
      <c r="B128">
        <v>5.1738744537257411</v>
      </c>
      <c r="C128">
        <v>14.85470219525155</v>
      </c>
      <c r="D128">
        <v>8.478310301714636</v>
      </c>
      <c r="E128">
        <v>15.951284218663677</v>
      </c>
      <c r="F128">
        <v>15.951284218663677</v>
      </c>
      <c r="G128" t="str">
        <v>Gordon Hayward</v>
      </c>
      <c r="H128">
        <v>0.435</v>
      </c>
      <c r="I128">
        <v>0.88611111111111118</v>
      </c>
      <c r="J128">
        <v>7.2499999999999995E-2</v>
      </c>
      <c r="K128">
        <v>0.81361111111111106</v>
      </c>
      <c r="L128">
        <v>0.42694444444444446</v>
      </c>
      <c r="M128">
        <v>0.54777777777777781</v>
      </c>
      <c r="N128">
        <v>-0.3947222222222222</v>
      </c>
      <c r="O128">
        <v>-0.25777777777777777</v>
      </c>
      <c r="P128">
        <v>-0.28999999999999998</v>
      </c>
      <c r="Q128">
        <v>1.3533333333333335</v>
      </c>
      <c r="R128">
        <v>2.5294444444444446</v>
      </c>
      <c r="S128">
        <v>1.6916666666666669</v>
      </c>
      <c r="T128">
        <v>2.2394444444444446</v>
      </c>
      <c r="U128">
        <v>2.2394444444444446</v>
      </c>
      <c r="V128" t="str">
        <v>_______</v>
      </c>
      <c r="W128">
        <v>15.981849992146113</v>
      </c>
    </row>
    <row r="129" spans="2:23" x14ac:dyDescent="0.35">
      <c r="B129">
        <v>7.2294541298933028</v>
      </c>
      <c r="C129">
        <v>17.701079407411004</v>
      </c>
      <c r="D129">
        <v>11.348772841766721</v>
      </c>
      <c r="E129">
        <v>15.929029764356565</v>
      </c>
      <c r="F129">
        <v>15.929029764356565</v>
      </c>
      <c r="G129" t="str">
        <v>Buddy Hield</v>
      </c>
      <c r="H129">
        <v>-7.7777777777777779E-2</v>
      </c>
      <c r="I129">
        <v>0.49583333333333335</v>
      </c>
      <c r="J129">
        <v>2.5083333333333333</v>
      </c>
      <c r="K129">
        <v>0.93333333333333335</v>
      </c>
      <c r="L129">
        <v>-0.17499999999999999</v>
      </c>
      <c r="M129">
        <v>0.17499999999999999</v>
      </c>
      <c r="N129">
        <v>-0.11666666666666667</v>
      </c>
      <c r="O129">
        <v>-0.80694444444444435</v>
      </c>
      <c r="P129">
        <v>-0.7</v>
      </c>
      <c r="Q129">
        <v>1.7402777777777776</v>
      </c>
      <c r="R129">
        <v>2.9361111111111113</v>
      </c>
      <c r="S129">
        <v>2.0611111111111118</v>
      </c>
      <c r="T129">
        <v>2.2361111111111116</v>
      </c>
      <c r="U129">
        <v>2.2361111111111116</v>
      </c>
      <c r="V129" t="str">
        <v>_______</v>
      </c>
      <c r="W129">
        <v>15.959550041773287</v>
      </c>
    </row>
    <row r="130" spans="2:23" x14ac:dyDescent="0.35">
      <c r="B130">
        <v>17.119994531553811</v>
      </c>
      <c r="C130">
        <v>25.016307727595386</v>
      </c>
      <c r="D130">
        <v>-7.2606732120671733</v>
      </c>
      <c r="E130">
        <v>15.405122819209884</v>
      </c>
      <c r="F130">
        <v>15.405122819209884</v>
      </c>
      <c r="G130" t="str">
        <v>De'Aaron Fox</v>
      </c>
      <c r="H130">
        <v>0.74930555555555545</v>
      </c>
      <c r="I130">
        <v>-1.4444444444444444</v>
      </c>
      <c r="J130">
        <v>-0.37013888888888885</v>
      </c>
      <c r="K130">
        <v>1.2999999999999998</v>
      </c>
      <c r="L130">
        <v>-0.24375000000000002</v>
      </c>
      <c r="M130">
        <v>2.4916666666666663</v>
      </c>
      <c r="N130">
        <v>1.4986111111111109</v>
      </c>
      <c r="O130">
        <v>0</v>
      </c>
      <c r="P130">
        <v>-1.8236111111111113</v>
      </c>
      <c r="Q130">
        <v>3.6020833333333324</v>
      </c>
      <c r="R130">
        <v>3.9812499999999993</v>
      </c>
      <c r="S130">
        <v>-0.33402777777777837</v>
      </c>
      <c r="T130">
        <v>2.1576388888888882</v>
      </c>
      <c r="U130">
        <v>2.1576388888888882</v>
      </c>
      <c r="V130" t="str">
        <v>_______</v>
      </c>
      <c r="W130">
        <v>15.434572043412913</v>
      </c>
    </row>
    <row r="131" spans="2:23" x14ac:dyDescent="0.35">
      <c r="B131">
        <v>18.591954852427573</v>
      </c>
      <c r="C131">
        <v>9.1949999653361303</v>
      </c>
      <c r="D131">
        <v>16.485390018702013</v>
      </c>
      <c r="E131">
        <v>15.150123863607524</v>
      </c>
      <c r="F131">
        <v>15.150123863607524</v>
      </c>
      <c r="G131" t="str">
        <v>Jarrett Allen</v>
      </c>
      <c r="H131">
        <v>2.9555555555555557</v>
      </c>
      <c r="I131">
        <v>-1.7597222222222222</v>
      </c>
      <c r="J131">
        <v>-1.6916666666666667</v>
      </c>
      <c r="K131">
        <v>-0.30138888888888887</v>
      </c>
      <c r="L131">
        <v>1.9249999999999998</v>
      </c>
      <c r="M131">
        <v>-0.60277777777777775</v>
      </c>
      <c r="N131">
        <v>-0.95277777777777772</v>
      </c>
      <c r="O131">
        <v>2.1486111111111108</v>
      </c>
      <c r="P131">
        <v>0.39861111111111108</v>
      </c>
      <c r="Q131">
        <v>3.8791666666666664</v>
      </c>
      <c r="R131">
        <v>1.7208333333333332</v>
      </c>
      <c r="S131">
        <v>2.7222222222222219</v>
      </c>
      <c r="T131">
        <v>2.1194444444444445</v>
      </c>
      <c r="U131">
        <v>2.1194444444444445</v>
      </c>
      <c r="V131" t="str">
        <v>_______</v>
      </c>
      <c r="W131">
        <v>15.179051778724244</v>
      </c>
    </row>
    <row r="132" spans="2:23" x14ac:dyDescent="0.35">
      <c r="B132">
        <v>5.1672340312255569</v>
      </c>
      <c r="C132">
        <v>11.319089517442826</v>
      </c>
      <c r="D132">
        <v>14.089740831139753</v>
      </c>
      <c r="E132">
        <v>14.973942767009527</v>
      </c>
      <c r="F132">
        <v>14.973942767009527</v>
      </c>
      <c r="G132" t="str">
        <v>Norman Powell</v>
      </c>
      <c r="H132">
        <v>0.78680555555555554</v>
      </c>
      <c r="I132">
        <v>0.74097222222222225</v>
      </c>
      <c r="J132">
        <v>0.62638888888888877</v>
      </c>
      <c r="K132">
        <v>0.33611111111111108</v>
      </c>
      <c r="L132">
        <v>-0.38958333333333334</v>
      </c>
      <c r="M132">
        <v>-0.3208333333333333</v>
      </c>
      <c r="N132">
        <v>0.50416666666666676</v>
      </c>
      <c r="O132">
        <v>-0.25972222222222224</v>
      </c>
      <c r="P132">
        <v>6.8750000000000006E-2</v>
      </c>
      <c r="Q132">
        <v>1.3520833333333333</v>
      </c>
      <c r="R132">
        <v>2.0243055555555554</v>
      </c>
      <c r="S132">
        <v>2.4138888888888888</v>
      </c>
      <c r="T132">
        <v>2.0930555555555554</v>
      </c>
      <c r="U132">
        <v>2.0930555555555554</v>
      </c>
      <c r="V132" t="str">
        <v>_______</v>
      </c>
      <c r="W132">
        <v>15.002510504939339</v>
      </c>
    </row>
    <row r="133" spans="2:23" x14ac:dyDescent="0.35">
      <c r="B133">
        <v>10.395460013035803</v>
      </c>
      <c r="C133">
        <v>21.096706320687289</v>
      </c>
      <c r="D133">
        <v>1.5892002055896417</v>
      </c>
      <c r="E133">
        <v>14.845052385814148</v>
      </c>
      <c r="F133">
        <v>14.845052385814148</v>
      </c>
      <c r="G133" t="str">
        <v>Jrue Holiday</v>
      </c>
      <c r="H133">
        <v>6.1249999999999999E-2</v>
      </c>
      <c r="I133">
        <v>-0.26249999999999996</v>
      </c>
      <c r="J133">
        <v>0.28875000000000006</v>
      </c>
      <c r="K133">
        <v>0.51624999999999988</v>
      </c>
      <c r="L133">
        <v>-0.1575</v>
      </c>
      <c r="M133">
        <v>1.2687499999999998</v>
      </c>
      <c r="N133">
        <v>1.26</v>
      </c>
      <c r="O133">
        <v>0.44625000000000004</v>
      </c>
      <c r="P133">
        <v>-1.3474999999999999</v>
      </c>
      <c r="Q133">
        <v>2.3362499999999993</v>
      </c>
      <c r="R133">
        <v>3.4212499999999997</v>
      </c>
      <c r="S133">
        <v>0.80500000000000016</v>
      </c>
      <c r="T133">
        <v>2.0737499999999995</v>
      </c>
      <c r="U133">
        <v>2.0737499999999995</v>
      </c>
      <c r="V133" t="str">
        <v>_______</v>
      </c>
      <c r="W133">
        <v>14.873356625696699</v>
      </c>
    </row>
    <row r="134" spans="2:23" x14ac:dyDescent="0.35">
      <c r="B134">
        <v>5.7833176742980328</v>
      </c>
      <c r="C134">
        <v>6.1328113661891814</v>
      </c>
      <c r="D134">
        <v>14.219235381818798</v>
      </c>
      <c r="E134">
        <v>14.436126787920907</v>
      </c>
      <c r="F134">
        <v>14.436126787920907</v>
      </c>
      <c r="G134" t="str">
        <v>Duncan Robinson</v>
      </c>
      <c r="H134">
        <v>0.23333333333333334</v>
      </c>
      <c r="I134">
        <v>0.54444444444444451</v>
      </c>
      <c r="J134">
        <v>2.5763888888888888</v>
      </c>
      <c r="K134">
        <v>9.7222222222222224E-2</v>
      </c>
      <c r="L134">
        <v>-0.64166666666666672</v>
      </c>
      <c r="M134">
        <v>-0.41805555555555551</v>
      </c>
      <c r="N134">
        <v>-0.59305555555555545</v>
      </c>
      <c r="O134">
        <v>-0.51527777777777783</v>
      </c>
      <c r="P134">
        <v>0.72916666666666663</v>
      </c>
      <c r="Q134">
        <v>1.4680555555555557</v>
      </c>
      <c r="R134">
        <v>1.2833333333333337</v>
      </c>
      <c r="S134">
        <v>2.4305555555555558</v>
      </c>
      <c r="T134">
        <v>2.0125000000000002</v>
      </c>
      <c r="U134">
        <v>2.0125000000000002</v>
      </c>
      <c r="V134" t="str">
        <v>_______</v>
      </c>
      <c r="W134">
        <v>14.463595037595958</v>
      </c>
    </row>
    <row r="135" spans="2:23" x14ac:dyDescent="0.35">
      <c r="B135">
        <v>20.88216279026825</v>
      </c>
      <c r="C135">
        <v>11.087724156618393</v>
      </c>
      <c r="D135">
        <v>14.116718862531222</v>
      </c>
      <c r="E135">
        <v>13.692457106491467</v>
      </c>
      <c r="F135">
        <v>13.692457106491467</v>
      </c>
      <c r="G135" t="str">
        <v>Clint Capela</v>
      </c>
      <c r="H135">
        <v>2.5894444444444442</v>
      </c>
      <c r="I135">
        <v>-2.4091666666666667</v>
      </c>
      <c r="J135">
        <v>-1.4340277777777777</v>
      </c>
      <c r="K135">
        <v>-0.14749999999999999</v>
      </c>
      <c r="L135">
        <v>1.9994444444444446</v>
      </c>
      <c r="M135">
        <v>-0.51624999999999999</v>
      </c>
      <c r="N135">
        <v>-0.13930555555555557</v>
      </c>
      <c r="O135">
        <v>2.0486111111111112</v>
      </c>
      <c r="P135">
        <v>-9.0138888888888893E-2</v>
      </c>
      <c r="Q135">
        <v>4.3102777777777774</v>
      </c>
      <c r="R135">
        <v>1.99125</v>
      </c>
      <c r="S135">
        <v>2.4173611111111111</v>
      </c>
      <c r="T135">
        <v>1.901111111111111</v>
      </c>
      <c r="U135">
        <v>1.901111111111111</v>
      </c>
      <c r="V135" t="str">
        <v>_______</v>
      </c>
      <c r="W135">
        <v>13.718405029303895</v>
      </c>
    </row>
    <row r="136" spans="2:23" x14ac:dyDescent="0.35">
      <c r="B136">
        <v>6.6642803926555603</v>
      </c>
      <c r="C136">
        <v>26.302426939237112</v>
      </c>
      <c r="D136">
        <v>-12.663833339150164</v>
      </c>
      <c r="E136">
        <v>13.484748866291724</v>
      </c>
      <c r="F136">
        <v>13.484748866291724</v>
      </c>
      <c r="G136" t="str">
        <v>Ja Morant</v>
      </c>
      <c r="H136">
        <v>0.52888888888888896</v>
      </c>
      <c r="I136">
        <v>0.2361111111111111</v>
      </c>
      <c r="J136">
        <v>-0.2361111111111111</v>
      </c>
      <c r="K136">
        <v>0.98222222222222222</v>
      </c>
      <c r="L136">
        <v>-0.24555555555555555</v>
      </c>
      <c r="M136">
        <v>2.8994444444444443</v>
      </c>
      <c r="N136">
        <v>0.46277777777777779</v>
      </c>
      <c r="O136">
        <v>-0.46277777777777779</v>
      </c>
      <c r="P136">
        <v>-2.2949999999999999</v>
      </c>
      <c r="Q136">
        <v>1.6338888888888889</v>
      </c>
      <c r="R136">
        <v>4.165</v>
      </c>
      <c r="S136">
        <v>-1.0294444444444444</v>
      </c>
      <c r="T136">
        <v>1.87</v>
      </c>
      <c r="U136">
        <v>1.87</v>
      </c>
      <c r="V136" t="str">
        <v>_______</v>
      </c>
      <c r="W136">
        <v>13.510272159157484</v>
      </c>
    </row>
    <row r="137" spans="2:23" x14ac:dyDescent="0.35">
      <c r="B137">
        <v>12.726248310599816</v>
      </c>
      <c r="C137">
        <v>7.2993594039594445</v>
      </c>
      <c r="D137">
        <v>16.118488791778063</v>
      </c>
      <c r="E137">
        <v>13.406858276216818</v>
      </c>
      <c r="F137">
        <v>13.406858276216818</v>
      </c>
      <c r="G137" t="str">
        <v>Hassan Whiteside</v>
      </c>
      <c r="H137">
        <v>2.1749999999999998</v>
      </c>
      <c r="I137">
        <v>-0.91666666666666663</v>
      </c>
      <c r="J137">
        <v>-1.4</v>
      </c>
      <c r="K137">
        <v>-0.33333333333333331</v>
      </c>
      <c r="L137">
        <v>1.4083333333333332</v>
      </c>
      <c r="M137">
        <v>-0.81666666666666665</v>
      </c>
      <c r="N137">
        <v>-1.3250000000000002</v>
      </c>
      <c r="O137">
        <v>2.6583333333333332</v>
      </c>
      <c r="P137">
        <v>0.40833333333333333</v>
      </c>
      <c r="Q137">
        <v>2.7749999999999995</v>
      </c>
      <c r="R137">
        <v>1.4499999999999997</v>
      </c>
      <c r="S137">
        <v>2.6749999999999998</v>
      </c>
      <c r="T137">
        <v>1.8583333333333329</v>
      </c>
      <c r="U137">
        <v>1.8583333333333329</v>
      </c>
      <c r="V137" t="str">
        <v>_______</v>
      </c>
      <c r="W137">
        <v>13.432222332852577</v>
      </c>
    </row>
    <row r="138" spans="2:23" x14ac:dyDescent="0.35">
      <c r="B138">
        <v>-1.3750577808985609</v>
      </c>
      <c r="C138">
        <v>15.533244303887924</v>
      </c>
      <c r="D138">
        <v>-7.8768514490482726</v>
      </c>
      <c r="E138">
        <v>12.900569440729948</v>
      </c>
      <c r="F138">
        <v>12.900569440729948</v>
      </c>
      <c r="G138" t="str">
        <v>Malcolm Brogdon</v>
      </c>
      <c r="H138">
        <v>-0.43055555555555558</v>
      </c>
      <c r="I138">
        <v>1.6619444444444444</v>
      </c>
      <c r="J138">
        <v>7.7499999999999999E-2</v>
      </c>
      <c r="K138">
        <v>0.40472222222222221</v>
      </c>
      <c r="L138">
        <v>3.4444444444444444E-2</v>
      </c>
      <c r="M138">
        <v>2.1958333333333333</v>
      </c>
      <c r="N138">
        <v>-0.62861111111111112</v>
      </c>
      <c r="O138">
        <v>-0.68888888888888888</v>
      </c>
      <c r="P138">
        <v>-0.84388888888888891</v>
      </c>
      <c r="Q138">
        <v>0.1205555555555553</v>
      </c>
      <c r="R138">
        <v>2.6263888888888891</v>
      </c>
      <c r="S138">
        <v>-0.41333333333333333</v>
      </c>
      <c r="T138">
        <v>1.7825000000000002</v>
      </c>
      <c r="U138">
        <v>1.7825000000000002</v>
      </c>
      <c r="V138" t="str">
        <v>_______</v>
      </c>
      <c r="W138">
        <v>12.924898461870706</v>
      </c>
    </row>
    <row r="139" spans="2:23" x14ac:dyDescent="0.35">
      <c r="B139">
        <v>7.7592122804634096</v>
      </c>
      <c r="C139">
        <v>9.34470696351665</v>
      </c>
      <c r="D139">
        <v>12.462425977606468</v>
      </c>
      <c r="E139">
        <v>12.572316239699994</v>
      </c>
      <c r="F139">
        <v>12.572316239699994</v>
      </c>
      <c r="G139" t="str">
        <v>Darius Bazley</v>
      </c>
      <c r="H139">
        <v>-0.52444444444444438</v>
      </c>
      <c r="I139">
        <v>-0.10666666666666666</v>
      </c>
      <c r="J139">
        <v>0.59555555555555562</v>
      </c>
      <c r="K139">
        <v>0.10666666666666666</v>
      </c>
      <c r="L139">
        <v>0.75555555555555554</v>
      </c>
      <c r="M139">
        <v>-0.47111111111111115</v>
      </c>
      <c r="N139">
        <v>-6.2222222222222227E-2</v>
      </c>
      <c r="O139">
        <v>1.4488888888888889</v>
      </c>
      <c r="P139">
        <v>-8.8888888888888889E-3</v>
      </c>
      <c r="Q139">
        <v>1.8400000000000003</v>
      </c>
      <c r="R139">
        <v>1.7422222222222223</v>
      </c>
      <c r="S139">
        <v>2.2044444444444444</v>
      </c>
      <c r="T139">
        <v>1.7333333333333334</v>
      </c>
      <c r="U139">
        <v>1.7333333333333334</v>
      </c>
      <c r="V139" t="str">
        <v>_______</v>
      </c>
      <c r="W139">
        <v>12.595974193871465</v>
      </c>
    </row>
    <row r="140" spans="2:23" x14ac:dyDescent="0.35">
      <c r="B140">
        <v>3.4621210981231738</v>
      </c>
      <c r="C140">
        <v>8.1003890565616992</v>
      </c>
      <c r="D140">
        <v>13.014936060503713</v>
      </c>
      <c r="E140">
        <v>11.68213806741538</v>
      </c>
      <c r="F140">
        <v>11.68213806741538</v>
      </c>
      <c r="G140" t="str">
        <v>Michael Porter Jr.</v>
      </c>
      <c r="H140">
        <v>0.60444444444444445</v>
      </c>
      <c r="I140">
        <v>0.56888888888888889</v>
      </c>
      <c r="J140">
        <v>0.53333333333333333</v>
      </c>
      <c r="K140">
        <v>0.26666666666666666</v>
      </c>
      <c r="L140">
        <v>0.72000000000000008</v>
      </c>
      <c r="M140">
        <v>-0.67555555555555558</v>
      </c>
      <c r="N140">
        <v>-0.25777777777777777</v>
      </c>
      <c r="O140">
        <v>-0.19555555555555557</v>
      </c>
      <c r="P140">
        <v>3.5555555555555556E-2</v>
      </c>
      <c r="Q140">
        <v>1.0311111111111111</v>
      </c>
      <c r="R140">
        <v>1.5644444444444447</v>
      </c>
      <c r="S140">
        <v>2.2755555555555556</v>
      </c>
      <c r="T140">
        <v>1.6000000000000003</v>
      </c>
      <c r="U140">
        <v>1.6000000000000003</v>
      </c>
      <c r="V140" t="str">
        <v>_______</v>
      </c>
      <c r="W140">
        <v>11.703976178958277</v>
      </c>
    </row>
    <row r="141" spans="2:23" x14ac:dyDescent="0.35">
      <c r="B141">
        <v>4.3888289492597359</v>
      </c>
      <c r="C141">
        <v>3.0706227670422268</v>
      </c>
      <c r="D141">
        <v>12.104157720727791</v>
      </c>
      <c r="E141">
        <v>11.515229660112015</v>
      </c>
      <c r="F141">
        <v>11.515229660112015</v>
      </c>
      <c r="G141" t="str">
        <v>Maxi Kleber</v>
      </c>
      <c r="H141">
        <v>0.61250000000000004</v>
      </c>
      <c r="I141">
        <v>0.36944444444444446</v>
      </c>
      <c r="J141">
        <v>0.32083333333333336</v>
      </c>
      <c r="K141">
        <v>-0.41805555555555551</v>
      </c>
      <c r="L141">
        <v>0.34027777777777779</v>
      </c>
      <c r="M141">
        <v>-0.58333333333333337</v>
      </c>
      <c r="N141">
        <v>-1.4</v>
      </c>
      <c r="O141">
        <v>1.6041666666666667</v>
      </c>
      <c r="P141">
        <v>0.72916666666666663</v>
      </c>
      <c r="Q141">
        <v>1.2055555555555557</v>
      </c>
      <c r="R141">
        <v>0.84583333333333355</v>
      </c>
      <c r="S141">
        <v>2.1583333333333337</v>
      </c>
      <c r="T141">
        <v>1.5750000000000002</v>
      </c>
      <c r="U141">
        <v>1.5750000000000002</v>
      </c>
      <c r="V141" t="str">
        <v>_______</v>
      </c>
      <c r="W141">
        <v>11.536726551162054</v>
      </c>
    </row>
    <row r="142" spans="2:23" x14ac:dyDescent="0.35">
      <c r="B142">
        <v>8.9094810224394436</v>
      </c>
      <c r="C142">
        <v>9.8511832365819103</v>
      </c>
      <c r="D142">
        <v>12.253076454008689</v>
      </c>
      <c r="E142">
        <v>11.437339070037112</v>
      </c>
      <c r="F142">
        <v>11.437339070037112</v>
      </c>
      <c r="G142" t="str">
        <v>Wendell Carter Jr.</v>
      </c>
      <c r="H142">
        <v>1.0422222222222224</v>
      </c>
      <c r="I142">
        <v>-0.49319444444444449</v>
      </c>
      <c r="J142">
        <v>-1.4144444444444444</v>
      </c>
      <c r="K142">
        <v>-0.11166666666666665</v>
      </c>
      <c r="L142">
        <v>1.9355555555555557</v>
      </c>
      <c r="M142">
        <v>-0.61416666666666664</v>
      </c>
      <c r="N142">
        <v>-4.6527777777777779E-2</v>
      </c>
      <c r="O142">
        <v>1.5168055555555555</v>
      </c>
      <c r="P142">
        <v>-0.25124999999999997</v>
      </c>
      <c r="Q142">
        <v>2.0565277777777782</v>
      </c>
      <c r="R142">
        <v>1.8145833333333337</v>
      </c>
      <c r="S142">
        <v>2.1775000000000002</v>
      </c>
      <c r="T142">
        <v>1.5633333333333337</v>
      </c>
      <c r="U142">
        <v>1.5633333333333337</v>
      </c>
      <c r="V142" t="str">
        <v>_______</v>
      </c>
      <c r="W142">
        <v>11.458676724857151</v>
      </c>
    </row>
    <row r="143" spans="2:23" x14ac:dyDescent="0.35">
      <c r="B143">
        <v>2.2270025130892535</v>
      </c>
      <c r="C143">
        <v>9.8366013861097787</v>
      </c>
      <c r="D143">
        <v>10.172530673098759</v>
      </c>
      <c r="E143">
        <v>11.431775456460331</v>
      </c>
      <c r="F143">
        <v>11.431775456460331</v>
      </c>
      <c r="G143" t="str">
        <v>Lauri Markkanen</v>
      </c>
      <c r="H143">
        <v>-0.54166666666666663</v>
      </c>
      <c r="I143">
        <v>0.76388888888888895</v>
      </c>
      <c r="J143">
        <v>0.70833333333333337</v>
      </c>
      <c r="K143">
        <v>0.50694444444444442</v>
      </c>
      <c r="L143">
        <v>0.69444444444444442</v>
      </c>
      <c r="M143">
        <v>-0.34722222222222221</v>
      </c>
      <c r="N143">
        <v>1.3888888888888888E-2</v>
      </c>
      <c r="O143">
        <v>1.3888888888888888E-2</v>
      </c>
      <c r="P143">
        <v>-0.25</v>
      </c>
      <c r="Q143">
        <v>0.79861111111111105</v>
      </c>
      <c r="R143">
        <v>1.8125</v>
      </c>
      <c r="S143">
        <v>1.9097222222222223</v>
      </c>
      <c r="T143">
        <v>1.5625</v>
      </c>
      <c r="U143">
        <v>1.5625</v>
      </c>
      <c r="V143" t="str">
        <v>_______</v>
      </c>
      <c r="W143">
        <v>11.453101737263941</v>
      </c>
    </row>
    <row r="144" spans="2:23" x14ac:dyDescent="0.35">
      <c r="B144">
        <v>5.6814978626285706</v>
      </c>
      <c r="C144">
        <v>7.1049347309977353</v>
      </c>
      <c r="D144">
        <v>10.804895728914744</v>
      </c>
      <c r="E144">
        <v>10.554579049188201</v>
      </c>
      <c r="F144">
        <v>10.554579049188201</v>
      </c>
      <c r="G144" t="str">
        <v>Kelly Oubre Jr.</v>
      </c>
      <c r="H144">
        <v>-0.37333333333333329</v>
      </c>
      <c r="I144">
        <v>-1.7777777777777778E-2</v>
      </c>
      <c r="J144">
        <v>0.40888888888888891</v>
      </c>
      <c r="K144">
        <v>0.57777777777777783</v>
      </c>
      <c r="L144">
        <v>0.19555555555555557</v>
      </c>
      <c r="M144">
        <v>-0.56000000000000005</v>
      </c>
      <c r="N144">
        <v>0.69333333333333336</v>
      </c>
      <c r="O144">
        <v>0.49777777777777782</v>
      </c>
      <c r="P144">
        <v>8.8888888888888889E-3</v>
      </c>
      <c r="Q144">
        <v>1.4488888888888891</v>
      </c>
      <c r="R144">
        <v>1.4222222222222223</v>
      </c>
      <c r="S144">
        <v>1.9911111111111115</v>
      </c>
      <c r="T144">
        <v>1.4311111111111112</v>
      </c>
      <c r="U144">
        <v>1.4311111111111112</v>
      </c>
      <c r="V144" t="str">
        <v>_______</v>
      </c>
      <c r="W144">
        <v>10.574112026734902</v>
      </c>
    </row>
    <row r="145" spans="2:23" x14ac:dyDescent="0.35">
      <c r="B145">
        <v>3.2909457625629175</v>
      </c>
      <c r="C145">
        <v>13.544279899489617</v>
      </c>
      <c r="D145">
        <v>-3.5948983065946436</v>
      </c>
      <c r="E145">
        <v>10.428470474781212</v>
      </c>
      <c r="F145">
        <v>10.428470474781212</v>
      </c>
      <c r="G145" t="str">
        <v>Eric Bledsoe</v>
      </c>
      <c r="H145">
        <v>0.42194444444444446</v>
      </c>
      <c r="I145">
        <v>0.41333333333333333</v>
      </c>
      <c r="J145">
        <v>-0.27555555555555555</v>
      </c>
      <c r="K145">
        <v>0.31861111111111112</v>
      </c>
      <c r="L145">
        <v>1.7222222222222222E-2</v>
      </c>
      <c r="M145">
        <v>1.2744444444444445</v>
      </c>
      <c r="N145">
        <v>0.42194444444444446</v>
      </c>
      <c r="O145">
        <v>-0.24972222222222223</v>
      </c>
      <c r="P145">
        <v>-0.93000000000000016</v>
      </c>
      <c r="Q145">
        <v>0.99888888888888894</v>
      </c>
      <c r="R145">
        <v>2.3422222222222224</v>
      </c>
      <c r="S145">
        <v>0.13777777777777778</v>
      </c>
      <c r="T145">
        <v>1.4122222222222223</v>
      </c>
      <c r="U145">
        <v>1.4122222222222223</v>
      </c>
      <c r="V145" t="str">
        <v>_______</v>
      </c>
      <c r="W145">
        <v>10.447745641288867</v>
      </c>
    </row>
    <row r="146" spans="2:23" x14ac:dyDescent="0.35">
      <c r="B146">
        <v>-0.46163077476236314</v>
      </c>
      <c r="C146">
        <v>11.113971487468223</v>
      </c>
      <c r="D146">
        <v>5.3574916303497409</v>
      </c>
      <c r="E146">
        <v>10.163271560954755</v>
      </c>
      <c r="F146">
        <v>10.163271560954755</v>
      </c>
      <c r="G146" t="str">
        <v>Kevin Love</v>
      </c>
      <c r="H146">
        <v>-8.2500000000000004E-2</v>
      </c>
      <c r="I146">
        <v>1.0799999999999998</v>
      </c>
      <c r="J146">
        <v>0.72</v>
      </c>
      <c r="K146">
        <v>0.35249999999999998</v>
      </c>
      <c r="L146">
        <v>0.95250000000000001</v>
      </c>
      <c r="M146">
        <v>8.2500000000000004E-2</v>
      </c>
      <c r="N146">
        <v>-0.71249999999999991</v>
      </c>
      <c r="O146">
        <v>-0.39750000000000002</v>
      </c>
      <c r="P146">
        <v>-0.62250000000000005</v>
      </c>
      <c r="Q146">
        <v>0.29249999999999998</v>
      </c>
      <c r="R146">
        <v>1.9950000000000001</v>
      </c>
      <c r="S146">
        <v>1.29</v>
      </c>
      <c r="T146">
        <v>1.3725000000000001</v>
      </c>
      <c r="U146">
        <v>1.3725000000000001</v>
      </c>
      <c r="V146" t="str">
        <v>_______</v>
      </c>
      <c r="W146">
        <v>10.182004566012646</v>
      </c>
    </row>
    <row r="147" spans="2:23" x14ac:dyDescent="0.35">
      <c r="B147">
        <v>7.8492268965769911</v>
      </c>
      <c r="C147">
        <v>5.5884222818963885</v>
      </c>
      <c r="D147">
        <v>9.2336951806757117</v>
      </c>
      <c r="E147">
        <v>10.022326683676358</v>
      </c>
      <c r="F147">
        <v>10.022326683676358</v>
      </c>
      <c r="G147" t="str">
        <v>OG Anunoby</v>
      </c>
      <c r="H147">
        <v>0.24305555555555555</v>
      </c>
      <c r="I147">
        <v>-0.50555555555555554</v>
      </c>
      <c r="J147">
        <v>-8.7499999999999994E-2</v>
      </c>
      <c r="K147">
        <v>-0.28194444444444439</v>
      </c>
      <c r="L147">
        <v>0.23333333333333334</v>
      </c>
      <c r="M147">
        <v>-0.4375</v>
      </c>
      <c r="N147">
        <v>1.5458333333333334</v>
      </c>
      <c r="O147">
        <v>0.49583333333333335</v>
      </c>
      <c r="P147">
        <v>0.14583333333333334</v>
      </c>
      <c r="Q147">
        <v>1.8569444444444445</v>
      </c>
      <c r="R147">
        <v>1.2055555555555557</v>
      </c>
      <c r="S147">
        <v>1.7888888888888894</v>
      </c>
      <c r="T147">
        <v>1.351388888888889</v>
      </c>
      <c r="U147">
        <v>1.351388888888889</v>
      </c>
      <c r="V147" t="str">
        <v>_______</v>
      </c>
      <c r="W147">
        <v>10.040771546984725</v>
      </c>
    </row>
    <row r="148" spans="2:23" x14ac:dyDescent="0.35">
      <c r="B148">
        <v>10.590245739707829</v>
      </c>
      <c r="C148">
        <v>18.448642274948785</v>
      </c>
      <c r="D148">
        <v>-12.907714742929024</v>
      </c>
      <c r="E148">
        <v>10.008417649734414</v>
      </c>
      <c r="F148">
        <v>10.008417649734414</v>
      </c>
      <c r="G148" t="str">
        <v>Lonzo Ball</v>
      </c>
      <c r="H148">
        <v>-1.3306944444444444</v>
      </c>
      <c r="I148">
        <v>-1.0236111111111112</v>
      </c>
      <c r="J148">
        <v>0.91194444444444445</v>
      </c>
      <c r="K148">
        <v>-0.15819444444444444</v>
      </c>
      <c r="L148">
        <v>0.57694444444444448</v>
      </c>
      <c r="M148">
        <v>2.4101388888888891</v>
      </c>
      <c r="N148">
        <v>1.4516666666666669</v>
      </c>
      <c r="O148">
        <v>0.20472222222222222</v>
      </c>
      <c r="P148">
        <v>-1.6936111111111112</v>
      </c>
      <c r="Q148">
        <v>2.3729166666666677</v>
      </c>
      <c r="R148">
        <v>3.0429166666666672</v>
      </c>
      <c r="S148">
        <v>-1.0608333333333331</v>
      </c>
      <c r="T148">
        <v>1.349305555555556</v>
      </c>
      <c r="U148">
        <v>1.349305555555556</v>
      </c>
      <c r="V148" t="str">
        <v>_______</v>
      </c>
      <c r="W148">
        <v>10.026834078001709</v>
      </c>
    </row>
    <row r="149" spans="2:23" x14ac:dyDescent="0.35">
      <c r="B149">
        <v>1.5932110766829566</v>
      </c>
      <c r="C149">
        <v>9.1998605821601753</v>
      </c>
      <c r="D149">
        <v>-2.7855573648506362</v>
      </c>
      <c r="E149">
        <v>9.9462906314603803</v>
      </c>
      <c r="F149">
        <v>9.9462906314603803</v>
      </c>
      <c r="G149" t="str">
        <v>Marcus Smart</v>
      </c>
      <c r="H149">
        <v>-2.0286111111111111</v>
      </c>
      <c r="I149">
        <v>0.66069444444444447</v>
      </c>
      <c r="J149">
        <v>0.84680555555555559</v>
      </c>
      <c r="K149">
        <v>-9.3055555555555565E-3</v>
      </c>
      <c r="L149">
        <v>-0.37222222222222223</v>
      </c>
      <c r="M149">
        <v>1.0980555555555556</v>
      </c>
      <c r="N149">
        <v>1.5912499999999998</v>
      </c>
      <c r="O149">
        <v>-6.5138888888888899E-2</v>
      </c>
      <c r="P149">
        <v>-0.38152777777777774</v>
      </c>
      <c r="Q149">
        <v>0.67930555555555516</v>
      </c>
      <c r="R149">
        <v>1.7215277777777778</v>
      </c>
      <c r="S149">
        <v>0.24194444444444441</v>
      </c>
      <c r="T149">
        <v>1.34</v>
      </c>
      <c r="U149">
        <v>1.34</v>
      </c>
      <c r="V149" t="str">
        <v>_______</v>
      </c>
      <c r="W149">
        <v>9.9645800498775561</v>
      </c>
    </row>
    <row r="150" spans="2:23" x14ac:dyDescent="0.35">
      <c r="B150">
        <v>4.60722506704351</v>
      </c>
      <c r="C150">
        <v>5.5456488538448108</v>
      </c>
      <c r="D150">
        <v>-1.06975456835334</v>
      </c>
      <c r="E150">
        <v>9.8906544956925924</v>
      </c>
      <c r="F150">
        <v>9.8906544956925924</v>
      </c>
      <c r="G150" t="str">
        <v>Delon Wright</v>
      </c>
      <c r="H150">
        <v>0.19833333333333333</v>
      </c>
      <c r="I150">
        <v>8.5000000000000006E-2</v>
      </c>
      <c r="J150">
        <v>-0.68944444444444442</v>
      </c>
      <c r="K150">
        <v>-0.5855555555555555</v>
      </c>
      <c r="L150">
        <v>0.14166666666666666</v>
      </c>
      <c r="M150">
        <v>0.86888888888888893</v>
      </c>
      <c r="N150">
        <v>1.4355555555555555</v>
      </c>
      <c r="O150">
        <v>-0.255</v>
      </c>
      <c r="P150">
        <v>0.13222222222222224</v>
      </c>
      <c r="Q150">
        <v>1.2466666666666666</v>
      </c>
      <c r="R150">
        <v>1.1994444444444445</v>
      </c>
      <c r="S150">
        <v>0.46277777777777773</v>
      </c>
      <c r="T150">
        <v>1.3316666666666668</v>
      </c>
      <c r="U150">
        <v>1.3316666666666668</v>
      </c>
      <c r="V150" t="str">
        <v>_______</v>
      </c>
      <c r="W150">
        <v>9.908830173945482</v>
      </c>
    </row>
    <row r="151" spans="2:23" x14ac:dyDescent="0.35">
      <c r="B151">
        <v>-7.3514380310626901</v>
      </c>
      <c r="C151">
        <v>12.766581207642773</v>
      </c>
      <c r="D151">
        <v>6.5920063468232666</v>
      </c>
      <c r="E151">
        <v>9.3083296079897426</v>
      </c>
      <c r="F151">
        <v>9.3083296079897426</v>
      </c>
      <c r="G151" t="str">
        <v>Bojan Bogdanovic</v>
      </c>
      <c r="H151">
        <v>-0.22222222222222221</v>
      </c>
      <c r="I151">
        <v>2.2488888888888887</v>
      </c>
      <c r="J151">
        <v>1.5022222222222221</v>
      </c>
      <c r="K151">
        <v>0.96000000000000008</v>
      </c>
      <c r="L151">
        <v>-0.24888888888888891</v>
      </c>
      <c r="M151">
        <v>-0.20444444444444446</v>
      </c>
      <c r="N151">
        <v>-0.87111111111111106</v>
      </c>
      <c r="O151">
        <v>-0.93333333333333335</v>
      </c>
      <c r="P151">
        <v>-0.9866666666666668</v>
      </c>
      <c r="Q151">
        <v>-1.0044444444444443</v>
      </c>
      <c r="R151">
        <v>2.2311111111111117</v>
      </c>
      <c r="S151">
        <v>1.4488888888888889</v>
      </c>
      <c r="T151">
        <v>1.2444444444444449</v>
      </c>
      <c r="U151">
        <v>1.2444444444444449</v>
      </c>
      <c r="V151" t="str">
        <v>_______</v>
      </c>
      <c r="W151">
        <v>9.3253148058564399</v>
      </c>
    </row>
    <row r="152" spans="2:23" x14ac:dyDescent="0.35">
      <c r="B152">
        <v>7.4803145354557463</v>
      </c>
      <c r="C152">
        <v>4.037885515026737</v>
      </c>
      <c r="D152">
        <v>10.485475837239772</v>
      </c>
      <c r="E152">
        <v>9.1970573364541597</v>
      </c>
      <c r="F152">
        <v>9.1970573364541597</v>
      </c>
      <c r="G152" t="str">
        <v>Nerlens Noel</v>
      </c>
      <c r="H152">
        <v>1.1194444444444445</v>
      </c>
      <c r="I152">
        <v>-0.55972222222222223</v>
      </c>
      <c r="J152">
        <v>-1.5798611111111112</v>
      </c>
      <c r="K152">
        <v>-0.80347222222222225</v>
      </c>
      <c r="L152">
        <v>0.40625</v>
      </c>
      <c r="M152">
        <v>-0.72222222222222221</v>
      </c>
      <c r="N152">
        <v>0.64097222222222217</v>
      </c>
      <c r="O152">
        <v>2.4826388888888888</v>
      </c>
      <c r="P152">
        <v>0.24375000000000002</v>
      </c>
      <c r="Q152">
        <v>1.7874999999999996</v>
      </c>
      <c r="R152">
        <v>0.9840277777777775</v>
      </c>
      <c r="S152">
        <v>1.9499999999999997</v>
      </c>
      <c r="T152">
        <v>1.2277777777777774</v>
      </c>
      <c r="U152">
        <v>1.2277777777777774</v>
      </c>
      <c r="V152" t="str">
        <v>_______</v>
      </c>
      <c r="W152">
        <v>9.2138150539922847</v>
      </c>
    </row>
    <row r="153" spans="2:23" x14ac:dyDescent="0.35">
      <c r="B153">
        <v>5.1635449076143445</v>
      </c>
      <c r="C153">
        <v>1.6416014207736476</v>
      </c>
      <c r="D153">
        <v>8.8560027411951712</v>
      </c>
      <c r="E153">
        <v>8.6592413573655413</v>
      </c>
      <c r="F153">
        <v>8.6592413573655413</v>
      </c>
      <c r="G153" t="str">
        <v>Jerami Grant</v>
      </c>
      <c r="H153">
        <v>0.32083333333333336</v>
      </c>
      <c r="I153">
        <v>-0.20416666666666666</v>
      </c>
      <c r="J153">
        <v>0.19444444444444445</v>
      </c>
      <c r="K153">
        <v>0.14583333333333334</v>
      </c>
      <c r="L153">
        <v>-0.14583333333333334</v>
      </c>
      <c r="M153">
        <v>-0.59305555555555545</v>
      </c>
      <c r="N153">
        <v>-0.21388888888888891</v>
      </c>
      <c r="O153">
        <v>1.1375</v>
      </c>
      <c r="P153">
        <v>0.50555555555555554</v>
      </c>
      <c r="Q153">
        <v>1.3513888888888888</v>
      </c>
      <c r="R153">
        <v>0.64166666666666672</v>
      </c>
      <c r="S153">
        <v>1.7402777777777778</v>
      </c>
      <c r="T153">
        <v>1.1472222222222221</v>
      </c>
      <c r="U153">
        <v>1.1472222222222221</v>
      </c>
      <c r="V153" t="str">
        <v>_______</v>
      </c>
      <c r="W153">
        <v>8.6748995866489018</v>
      </c>
    </row>
    <row r="154" spans="2:23" x14ac:dyDescent="0.35">
      <c r="B154">
        <v>-2.0154896398050366</v>
      </c>
      <c r="C154">
        <v>6.6694234635635024</v>
      </c>
      <c r="D154">
        <v>-0.15897622857741656</v>
      </c>
      <c r="E154">
        <v>7.898880835205766</v>
      </c>
      <c r="F154">
        <v>7.898880835205766</v>
      </c>
      <c r="G154" t="str">
        <v>Kemba Walker</v>
      </c>
      <c r="H154">
        <v>-0.77333333333333321</v>
      </c>
      <c r="I154">
        <v>1.0333333333333334</v>
      </c>
      <c r="J154">
        <v>0.98</v>
      </c>
      <c r="K154">
        <v>0.48666666666666664</v>
      </c>
      <c r="L154">
        <v>-0.38</v>
      </c>
      <c r="M154">
        <v>0.45333333333333337</v>
      </c>
      <c r="N154">
        <v>-0.18000000000000002</v>
      </c>
      <c r="O154">
        <v>-0.26</v>
      </c>
      <c r="P154">
        <v>-0.32666666666666666</v>
      </c>
      <c r="Q154">
        <v>0</v>
      </c>
      <c r="R154">
        <v>1.36</v>
      </c>
      <c r="S154">
        <v>0.57999999999999996</v>
      </c>
      <c r="T154">
        <v>1.0333333333333334</v>
      </c>
      <c r="U154">
        <v>1.0333333333333334</v>
      </c>
      <c r="V154" t="str">
        <v>_______</v>
      </c>
      <c r="W154">
        <v>7.9129846155772201</v>
      </c>
    </row>
    <row r="155" spans="2:23" x14ac:dyDescent="0.35">
      <c r="B155">
        <v>5.1524775367807072</v>
      </c>
      <c r="C155">
        <v>11.87028346528928</v>
      </c>
      <c r="D155">
        <v>-11.100186639700739</v>
      </c>
      <c r="E155">
        <v>7.8339720101433468</v>
      </c>
      <c r="F155">
        <v>7.8339720101433468</v>
      </c>
      <c r="G155" t="str">
        <v>Draymond Green</v>
      </c>
      <c r="H155">
        <v>-0.58625000000000005</v>
      </c>
      <c r="I155">
        <v>-0.32569444444444445</v>
      </c>
      <c r="J155">
        <v>-0.71652777777777787</v>
      </c>
      <c r="K155">
        <v>-0.61416666666666664</v>
      </c>
      <c r="L155">
        <v>0.6793055555555555</v>
      </c>
      <c r="M155">
        <v>1.8518055555555557</v>
      </c>
      <c r="N155">
        <v>1.0887500000000001</v>
      </c>
      <c r="O155">
        <v>0.72583333333333344</v>
      </c>
      <c r="P155">
        <v>-1.0794444444444444</v>
      </c>
      <c r="Q155">
        <v>1.3493055555555555</v>
      </c>
      <c r="R155">
        <v>2.1030555555555557</v>
      </c>
      <c r="S155">
        <v>-0.82819444444444423</v>
      </c>
      <c r="T155">
        <v>1.0236111111111112</v>
      </c>
      <c r="U155">
        <v>1.0236111111111112</v>
      </c>
      <c r="V155" t="str">
        <v>_______</v>
      </c>
      <c r="W155">
        <v>7.8479430936564665</v>
      </c>
    </row>
    <row r="156" spans="2:23" x14ac:dyDescent="0.35">
      <c r="B156">
        <v>7.8713616382442666</v>
      </c>
      <c r="C156">
        <v>11.609754403520585</v>
      </c>
      <c r="D156">
        <v>-17.679588935451701</v>
      </c>
      <c r="E156">
        <v>7.8339720101433423</v>
      </c>
      <c r="F156">
        <v>7.8339720101433423</v>
      </c>
      <c r="G156" t="str">
        <v>Elfrid Payton</v>
      </c>
      <c r="H156">
        <v>-0.51180555555555562</v>
      </c>
      <c r="I156">
        <v>-0.83750000000000002</v>
      </c>
      <c r="J156">
        <v>-1.0329166666666667</v>
      </c>
      <c r="K156">
        <v>-0.27916666666666662</v>
      </c>
      <c r="L156">
        <v>0.11166666666666665</v>
      </c>
      <c r="M156">
        <v>2.6986111111111111</v>
      </c>
      <c r="N156">
        <v>2.0286111111111111</v>
      </c>
      <c r="O156">
        <v>-0.11166666666666665</v>
      </c>
      <c r="P156">
        <v>-1.0422222222222224</v>
      </c>
      <c r="Q156">
        <v>1.8611111111111112</v>
      </c>
      <c r="R156">
        <v>2.065833333333333</v>
      </c>
      <c r="S156">
        <v>-1.6750000000000003</v>
      </c>
      <c r="T156">
        <v>1.0236111111111106</v>
      </c>
      <c r="U156">
        <v>1.0236111111111106</v>
      </c>
      <c r="V156" t="str">
        <v>_______</v>
      </c>
      <c r="W156">
        <v>7.8479430936564629</v>
      </c>
    </row>
    <row r="157" spans="2:23" x14ac:dyDescent="0.35">
      <c r="B157">
        <v>-5.0376197021102573</v>
      </c>
      <c r="C157">
        <v>1.8787995217869327</v>
      </c>
      <c r="D157">
        <v>4.7272848170450716</v>
      </c>
      <c r="E157">
        <v>7.6466636863917889</v>
      </c>
      <c r="F157">
        <v>7.6466636863917889</v>
      </c>
      <c r="G157" t="str">
        <v>JJ Redick</v>
      </c>
      <c r="H157">
        <v>-3.5555555555555556E-2</v>
      </c>
      <c r="I157">
        <v>1.5644444444444445</v>
      </c>
      <c r="J157">
        <v>1.7333333333333334</v>
      </c>
      <c r="K157">
        <v>0.39111111111111113</v>
      </c>
      <c r="L157">
        <v>-0.7911111111111111</v>
      </c>
      <c r="M157">
        <v>-0.21333333333333332</v>
      </c>
      <c r="N157">
        <v>-1.28</v>
      </c>
      <c r="O157">
        <v>-0.69333333333333336</v>
      </c>
      <c r="P157">
        <v>0.32</v>
      </c>
      <c r="Q157">
        <v>-0.568888888888889</v>
      </c>
      <c r="R157">
        <v>0.67555555555555524</v>
      </c>
      <c r="S157">
        <v>1.2088888888888887</v>
      </c>
      <c r="T157">
        <v>0.9955555555555553</v>
      </c>
      <c r="U157">
        <v>0.9955555555555553</v>
      </c>
      <c r="V157" t="str">
        <v>_______</v>
      </c>
      <c r="W157">
        <v>7.6602518446851473</v>
      </c>
    </row>
    <row r="158" spans="2:23" x14ac:dyDescent="0.35">
      <c r="B158">
        <v>-0.28529066614641052</v>
      </c>
      <c r="C158">
        <v>6.1386441063780293</v>
      </c>
      <c r="D158">
        <v>-0.25501802033103926</v>
      </c>
      <c r="E158">
        <v>7.1505748091290107</v>
      </c>
      <c r="F158">
        <v>7.1505748091290107</v>
      </c>
      <c r="G158" t="str">
        <v>Evan Fournier</v>
      </c>
      <c r="H158">
        <v>-0.32569444444444445</v>
      </c>
      <c r="I158">
        <v>0.59555555555555562</v>
      </c>
      <c r="J158">
        <v>1.1818055555555556</v>
      </c>
      <c r="K158">
        <v>0.63277777777777777</v>
      </c>
      <c r="L158">
        <v>-0.83750000000000002</v>
      </c>
      <c r="M158">
        <v>0.3536111111111111</v>
      </c>
      <c r="N158">
        <v>0.42805555555555558</v>
      </c>
      <c r="O158">
        <v>-0.74444444444444446</v>
      </c>
      <c r="P158">
        <v>-0.36291666666666672</v>
      </c>
      <c r="Q158">
        <v>0.32569444444444412</v>
      </c>
      <c r="R158">
        <v>1.2841666666666667</v>
      </c>
      <c r="S158">
        <v>0.5676388888888888</v>
      </c>
      <c r="T158">
        <v>0.9212499999999999</v>
      </c>
      <c r="U158">
        <v>0.9212499999999999</v>
      </c>
      <c r="V158" t="str">
        <v>_______</v>
      </c>
      <c r="W158">
        <v>7.1631487842908186</v>
      </c>
    </row>
    <row r="159" spans="2:23" x14ac:dyDescent="0.35">
      <c r="B159">
        <v>22.775421027542468</v>
      </c>
      <c r="C159">
        <v>12.898789985256732</v>
      </c>
      <c r="D159">
        <v>1.7445936664044912</v>
      </c>
      <c r="E159">
        <v>6.6192497125466323</v>
      </c>
      <c r="F159">
        <v>6.6192497125466323</v>
      </c>
      <c r="G159" t="str">
        <v>Zion Williamson</v>
      </c>
      <c r="H159">
        <v>4.3916666666666666</v>
      </c>
      <c r="I159">
        <v>-3.8249999999999997</v>
      </c>
      <c r="J159">
        <v>-1.0416666666666667</v>
      </c>
      <c r="K159">
        <v>1.6666666666666667</v>
      </c>
      <c r="L159">
        <v>1.0416666666666667</v>
      </c>
      <c r="M159">
        <v>1.6666666666666666E-2</v>
      </c>
      <c r="N159">
        <v>-4.1666666666666664E-2</v>
      </c>
      <c r="O159">
        <v>4.1666666666666664E-2</v>
      </c>
      <c r="P159">
        <v>-1.4083333333333332</v>
      </c>
      <c r="Q159">
        <v>4.666666666666667</v>
      </c>
      <c r="R159">
        <v>2.25</v>
      </c>
      <c r="S159">
        <v>0.82500000000000018</v>
      </c>
      <c r="T159">
        <v>0.84166666666666679</v>
      </c>
      <c r="U159">
        <v>0.84166666666666679</v>
      </c>
      <c r="V159" t="str">
        <v>_______</v>
      </c>
      <c r="W159">
        <v>6.6307374691395102</v>
      </c>
    </row>
    <row r="160" spans="2:23" x14ac:dyDescent="0.35">
      <c r="B160">
        <v>-1.2629084231177008</v>
      </c>
      <c r="C160">
        <v>12.432170770148627</v>
      </c>
      <c r="D160">
        <v>-5.0538702442451724</v>
      </c>
      <c r="E160">
        <v>6.3410690337076909</v>
      </c>
      <c r="F160">
        <v>6.3410690337076909</v>
      </c>
      <c r="G160" t="str">
        <v>Victor Oladipo</v>
      </c>
      <c r="H160">
        <v>-0.97499999999999987</v>
      </c>
      <c r="I160">
        <v>0.65833333333333344</v>
      </c>
      <c r="J160">
        <v>0.46666666666666667</v>
      </c>
      <c r="K160">
        <v>0.70833333333333337</v>
      </c>
      <c r="L160">
        <v>0</v>
      </c>
      <c r="M160">
        <v>0.85000000000000009</v>
      </c>
      <c r="N160">
        <v>1.0833333333333333</v>
      </c>
      <c r="O160">
        <v>-0.60833333333333328</v>
      </c>
      <c r="P160">
        <v>-1.3833333333333333</v>
      </c>
      <c r="Q160">
        <v>0.14166666666666683</v>
      </c>
      <c r="R160">
        <v>2.1833333333333336</v>
      </c>
      <c r="S160">
        <v>-4.9999999999999711E-2</v>
      </c>
      <c r="T160">
        <v>0.80000000000000027</v>
      </c>
      <c r="U160">
        <v>0.80000000000000027</v>
      </c>
      <c r="V160" t="str">
        <v>_______</v>
      </c>
      <c r="W160">
        <v>6.3519880894791392</v>
      </c>
    </row>
    <row r="161" spans="2:23" x14ac:dyDescent="0.35">
      <c r="B161">
        <v>-1.8177526142440499</v>
      </c>
      <c r="C161">
        <v>1.7747823217524203</v>
      </c>
      <c r="D161">
        <v>3.2154359378672686</v>
      </c>
      <c r="E161">
        <v>6.2807965532925865</v>
      </c>
      <c r="F161">
        <v>6.2807965532925865</v>
      </c>
      <c r="G161" t="str">
        <v>Rui Hachimura</v>
      </c>
      <c r="H161">
        <v>0.2326388888888889</v>
      </c>
      <c r="I161">
        <v>0.75375000000000003</v>
      </c>
      <c r="J161">
        <v>-0.80958333333333332</v>
      </c>
      <c r="K161">
        <v>0.25124999999999997</v>
      </c>
      <c r="L161">
        <v>0.86541666666666672</v>
      </c>
      <c r="M161">
        <v>-0.2233333333333333</v>
      </c>
      <c r="N161">
        <v>0.26986111111111111</v>
      </c>
      <c r="O161">
        <v>-0.6793055555555555</v>
      </c>
      <c r="P161">
        <v>0.1302777777777778</v>
      </c>
      <c r="Q161">
        <v>3.7222222222222406E-2</v>
      </c>
      <c r="R161">
        <v>0.66069444444444458</v>
      </c>
      <c r="S161">
        <v>1.0143055555555558</v>
      </c>
      <c r="T161">
        <v>0.79097222222222241</v>
      </c>
      <c r="U161">
        <v>0.79097222222222241</v>
      </c>
      <c r="V161" t="str">
        <v>_______</v>
      </c>
      <c r="W161">
        <v>6.2915923905527249</v>
      </c>
    </row>
    <row r="162" spans="2:23" x14ac:dyDescent="0.35">
      <c r="B162">
        <v>1.7105252075195145</v>
      </c>
      <c r="C162">
        <v>0.11536773802421318</v>
      </c>
      <c r="D162">
        <v>2.4568136951392177</v>
      </c>
      <c r="E162">
        <v>6.0999791120472722</v>
      </c>
      <c r="F162">
        <v>6.0999791120472722</v>
      </c>
      <c r="G162" t="str">
        <v>Otto Porter Jr.</v>
      </c>
      <c r="H162">
        <v>-1.3888888888888888E-2</v>
      </c>
      <c r="I162">
        <v>6.25E-2</v>
      </c>
      <c r="J162">
        <v>0.30555555555555558</v>
      </c>
      <c r="K162">
        <v>8.3333333333333329E-2</v>
      </c>
      <c r="L162">
        <v>-0.27083333333333331</v>
      </c>
      <c r="M162">
        <v>-0.15277777777777779</v>
      </c>
      <c r="N162">
        <v>0.49305555555555558</v>
      </c>
      <c r="O162">
        <v>-8.3333333333333329E-2</v>
      </c>
      <c r="P162">
        <v>0.34027777777777779</v>
      </c>
      <c r="Q162">
        <v>0.70138888888888906</v>
      </c>
      <c r="R162">
        <v>0.4236111111111111</v>
      </c>
      <c r="S162">
        <v>0.91666666666666674</v>
      </c>
      <c r="T162">
        <v>0.76388888888888884</v>
      </c>
      <c r="U162">
        <v>0.76388888888888884</v>
      </c>
      <c r="V162" t="str">
        <v>_______</v>
      </c>
      <c r="W162">
        <v>6.1104052937734812</v>
      </c>
    </row>
    <row r="163" spans="2:23" x14ac:dyDescent="0.35">
      <c r="B163">
        <v>4.2058484181435993</v>
      </c>
      <c r="C163">
        <v>-0.800372471625447</v>
      </c>
      <c r="D163">
        <v>5.461087270892973</v>
      </c>
      <c r="E163">
        <v>5.9182344018724971</v>
      </c>
      <c r="F163">
        <v>5.9182344018724971</v>
      </c>
      <c r="G163" t="str">
        <v>Ivica Zubac</v>
      </c>
      <c r="H163">
        <v>2.0966666666666667</v>
      </c>
      <c r="I163">
        <v>-0.43444444444444447</v>
      </c>
      <c r="J163">
        <v>-1.6527777777777777</v>
      </c>
      <c r="K163">
        <v>-0.34</v>
      </c>
      <c r="L163">
        <v>1.4261111111111111</v>
      </c>
      <c r="M163">
        <v>-0.56666666666666665</v>
      </c>
      <c r="N163">
        <v>-1.4733333333333334</v>
      </c>
      <c r="O163">
        <v>1.2372222222222222</v>
      </c>
      <c r="P163">
        <v>0.44388888888888883</v>
      </c>
      <c r="Q163">
        <v>1.1711111111111112</v>
      </c>
      <c r="R163">
        <v>0.2927777777777778</v>
      </c>
      <c r="S163">
        <v>1.3033333333333332</v>
      </c>
      <c r="T163">
        <v>0.73666666666666658</v>
      </c>
      <c r="U163">
        <v>0.73666666666666658</v>
      </c>
      <c r="V163" t="str">
        <v>_______</v>
      </c>
      <c r="W163">
        <v>5.9282890323953721</v>
      </c>
    </row>
    <row r="164" spans="2:23" x14ac:dyDescent="0.35">
      <c r="B164">
        <v>-6.7632373084874686E-2</v>
      </c>
      <c r="C164">
        <v>-1.8580426925371554</v>
      </c>
      <c r="D164">
        <v>4.7877156073619602</v>
      </c>
      <c r="E164">
        <v>5.8959799475653822</v>
      </c>
      <c r="F164">
        <v>5.8959799475653822</v>
      </c>
      <c r="G164" t="str">
        <v>Davis Bertans</v>
      </c>
      <c r="H164">
        <v>-0.47499999999999992</v>
      </c>
      <c r="I164">
        <v>0.36666666666666664</v>
      </c>
      <c r="J164">
        <v>1.6083333333333334</v>
      </c>
      <c r="K164">
        <v>3.3333333333333333E-2</v>
      </c>
      <c r="L164">
        <v>-0.3</v>
      </c>
      <c r="M164">
        <v>-0.48333333333333328</v>
      </c>
      <c r="N164">
        <v>-0.59166666666666656</v>
      </c>
      <c r="O164">
        <v>-1.6666666666666666E-2</v>
      </c>
      <c r="P164">
        <v>0.59166666666666656</v>
      </c>
      <c r="Q164">
        <v>0.36666666666666686</v>
      </c>
      <c r="R164">
        <v>0.14166666666666689</v>
      </c>
      <c r="S164">
        <v>1.2166666666666668</v>
      </c>
      <c r="T164">
        <v>0.73333333333333339</v>
      </c>
      <c r="U164">
        <v>0.73333333333333339</v>
      </c>
      <c r="V164" t="str">
        <v>_______</v>
      </c>
      <c r="W164">
        <v>5.9059890820225434</v>
      </c>
    </row>
    <row r="165" spans="2:23" x14ac:dyDescent="0.35">
      <c r="B165">
        <v>-0.50590025809691253</v>
      </c>
      <c r="C165">
        <v>6.8385729290401898</v>
      </c>
      <c r="D165">
        <v>-0.24962241405274477</v>
      </c>
      <c r="E165">
        <v>5.5287814514979772</v>
      </c>
      <c r="F165">
        <v>5.5287814514979772</v>
      </c>
      <c r="G165" t="str">
        <v>Josh Richardson</v>
      </c>
      <c r="H165">
        <v>-0.50416666666666676</v>
      </c>
      <c r="I165">
        <v>0.39416666666666667</v>
      </c>
      <c r="J165">
        <v>0.55916666666666659</v>
      </c>
      <c r="K165">
        <v>0.26583333333333331</v>
      </c>
      <c r="L165">
        <v>-0.54083333333333328</v>
      </c>
      <c r="M165">
        <v>0.11</v>
      </c>
      <c r="N165">
        <v>0.4491666666666666</v>
      </c>
      <c r="O165">
        <v>0.65083333333333337</v>
      </c>
      <c r="P165">
        <v>-0.70583333333333331</v>
      </c>
      <c r="Q165">
        <v>0.28416666666666657</v>
      </c>
      <c r="R165">
        <v>1.3841666666666665</v>
      </c>
      <c r="S165">
        <v>0.56833333333333336</v>
      </c>
      <c r="T165">
        <v>0.67833333333333323</v>
      </c>
      <c r="U165">
        <v>0.67833333333333323</v>
      </c>
      <c r="V165" t="str">
        <v>_______</v>
      </c>
      <c r="W165">
        <v>5.5380399008708512</v>
      </c>
    </row>
    <row r="166" spans="2:23" x14ac:dyDescent="0.35">
      <c r="B166">
        <v>5.349476737619451</v>
      </c>
      <c r="C166">
        <v>5.1062490929513435</v>
      </c>
      <c r="D166">
        <v>4.6344803890584263</v>
      </c>
      <c r="E166">
        <v>5.4842725428837467</v>
      </c>
      <c r="F166">
        <v>5.4842725428837467</v>
      </c>
      <c r="G166" t="str">
        <v>Serge Ibaka</v>
      </c>
      <c r="H166">
        <v>1.2916666666666667</v>
      </c>
      <c r="I166">
        <v>-0.71472222222222226</v>
      </c>
      <c r="J166">
        <v>-0.20666666666666667</v>
      </c>
      <c r="K166">
        <v>0.31861111111111112</v>
      </c>
      <c r="L166">
        <v>1.2313888888888889</v>
      </c>
      <c r="M166">
        <v>-0.52527777777777773</v>
      </c>
      <c r="N166">
        <v>-0.84388888888888891</v>
      </c>
      <c r="O166">
        <v>0.58555555555555561</v>
      </c>
      <c r="P166">
        <v>-0.46500000000000008</v>
      </c>
      <c r="Q166">
        <v>1.3863888888888889</v>
      </c>
      <c r="R166">
        <v>1.1366666666666667</v>
      </c>
      <c r="S166">
        <v>1.1969444444444444</v>
      </c>
      <c r="T166">
        <v>0.67166666666666663</v>
      </c>
      <c r="U166">
        <v>0.67166666666666663</v>
      </c>
      <c r="V166" t="str">
        <v>_______</v>
      </c>
      <c r="W166">
        <v>5.493440000125192</v>
      </c>
    </row>
    <row r="167" spans="2:23" x14ac:dyDescent="0.35">
      <c r="B167">
        <v>15.493091019009137</v>
      </c>
      <c r="C167">
        <v>3.4789145802618173</v>
      </c>
      <c r="D167">
        <v>1.1510769757922159</v>
      </c>
      <c r="E167">
        <v>5.4787089293069675</v>
      </c>
      <c r="F167">
        <v>5.4787089293069675</v>
      </c>
      <c r="G167" t="str">
        <v>Steven Adams</v>
      </c>
      <c r="H167">
        <v>2.4986111111111109</v>
      </c>
      <c r="I167">
        <v>-2.625</v>
      </c>
      <c r="J167">
        <v>-1.7013888888888888</v>
      </c>
      <c r="K167">
        <v>-0.28194444444444439</v>
      </c>
      <c r="L167">
        <v>1.8666666666666667</v>
      </c>
      <c r="M167">
        <v>-7.7777777777777779E-2</v>
      </c>
      <c r="N167">
        <v>-0.19444444444444445</v>
      </c>
      <c r="O167">
        <v>1.4194444444444445</v>
      </c>
      <c r="P167">
        <v>-0.23333333333333334</v>
      </c>
      <c r="Q167">
        <v>3.2958333333333334</v>
      </c>
      <c r="R167">
        <v>0.90416666666666645</v>
      </c>
      <c r="S167">
        <v>0.74861111111111089</v>
      </c>
      <c r="T167">
        <v>0.67083333333333317</v>
      </c>
      <c r="U167">
        <v>0.67083333333333317</v>
      </c>
      <c r="V167" t="str">
        <v>_______</v>
      </c>
      <c r="W167">
        <v>5.4878650125319846</v>
      </c>
    </row>
    <row r="168" spans="2:23" x14ac:dyDescent="0.35">
      <c r="B168">
        <v>5.9116991759682271</v>
      </c>
      <c r="C168">
        <v>0.52171530451419157</v>
      </c>
      <c r="D168">
        <v>3.2596799093492743</v>
      </c>
      <c r="E168">
        <v>5.2876915298375629</v>
      </c>
      <c r="F168">
        <v>5.2876915298375629</v>
      </c>
      <c r="G168" t="str">
        <v>DeAndre Jordan</v>
      </c>
      <c r="H168">
        <v>2.5027777777777778</v>
      </c>
      <c r="I168">
        <v>-0.85000000000000009</v>
      </c>
      <c r="J168">
        <v>-1.6527777777777777</v>
      </c>
      <c r="K168">
        <v>-0.69888888888888889</v>
      </c>
      <c r="L168">
        <v>1.9833333333333334</v>
      </c>
      <c r="M168">
        <v>-0.37777777777777782</v>
      </c>
      <c r="N168">
        <v>-1.3883333333333332</v>
      </c>
      <c r="O168">
        <v>0.96333333333333337</v>
      </c>
      <c r="P168">
        <v>0.16055555555555556</v>
      </c>
      <c r="Q168">
        <v>1.4922222222222226</v>
      </c>
      <c r="R168">
        <v>0.48166666666666691</v>
      </c>
      <c r="S168">
        <v>1.0200000000000002</v>
      </c>
      <c r="T168">
        <v>0.64222222222222247</v>
      </c>
      <c r="U168">
        <v>0.64222222222222247</v>
      </c>
      <c r="V168" t="str">
        <v>_______</v>
      </c>
      <c r="W168">
        <v>5.2964571051651976</v>
      </c>
    </row>
    <row r="169" spans="2:23" x14ac:dyDescent="0.35">
      <c r="B169">
        <v>-2.2294588092553536</v>
      </c>
      <c r="C169">
        <v>6.5099952317348997</v>
      </c>
      <c r="D169">
        <v>-9.2969750214950917</v>
      </c>
      <c r="E169">
        <v>4.9798382452557997</v>
      </c>
      <c r="F169">
        <v>4.9798382452557997</v>
      </c>
      <c r="G169" t="str">
        <v>Mike Conley</v>
      </c>
      <c r="H169">
        <v>-0.97472222222222216</v>
      </c>
      <c r="I169">
        <v>0.63638888888888889</v>
      </c>
      <c r="J169">
        <v>0.74916666666666676</v>
      </c>
      <c r="K169">
        <v>0.51555555555555554</v>
      </c>
      <c r="L169">
        <v>-0.34638888888888891</v>
      </c>
      <c r="M169">
        <v>1.1922222222222223</v>
      </c>
      <c r="N169">
        <v>0.37055555555555553</v>
      </c>
      <c r="O169">
        <v>-0.80555555555555558</v>
      </c>
      <c r="P169">
        <v>-0.74111111111111105</v>
      </c>
      <c r="Q169">
        <v>-4.027777777777708E-2</v>
      </c>
      <c r="R169">
        <v>1.3372222222222223</v>
      </c>
      <c r="S169">
        <v>-0.59611111111111104</v>
      </c>
      <c r="T169">
        <v>0.59611111111111126</v>
      </c>
      <c r="U169">
        <v>0.59611111111111126</v>
      </c>
      <c r="V169" t="str">
        <v>_______</v>
      </c>
      <c r="W169">
        <v>4.9879744583410526</v>
      </c>
    </row>
    <row r="170" spans="2:23" x14ac:dyDescent="0.35">
      <c r="B170">
        <v>-3.6468201006831711</v>
      </c>
      <c r="C170">
        <v>-3.0450053209684054</v>
      </c>
      <c r="D170">
        <v>5.0952651652246814</v>
      </c>
      <c r="E170">
        <v>4.8518751329898855</v>
      </c>
      <c r="F170">
        <v>4.8518751329898855</v>
      </c>
      <c r="G170" t="str">
        <v>Terrence Ross</v>
      </c>
      <c r="H170">
        <v>-0.96777777777777785</v>
      </c>
      <c r="I170">
        <v>0.88402777777777775</v>
      </c>
      <c r="J170">
        <v>1.153888888888889</v>
      </c>
      <c r="K170">
        <v>0.24194444444444446</v>
      </c>
      <c r="L170">
        <v>-0.59555555555555562</v>
      </c>
      <c r="M170">
        <v>-0.6793055555555555</v>
      </c>
      <c r="N170">
        <v>0.45597222222222222</v>
      </c>
      <c r="O170">
        <v>-0.52111111111111119</v>
      </c>
      <c r="P170">
        <v>0.60486111111111118</v>
      </c>
      <c r="Q170">
        <v>-0.30708333333333326</v>
      </c>
      <c r="R170">
        <v>-2.7916666666666812E-2</v>
      </c>
      <c r="S170">
        <v>1.2562499999999999</v>
      </c>
      <c r="T170">
        <v>0.57694444444444437</v>
      </c>
      <c r="U170">
        <v>0.57694444444444437</v>
      </c>
      <c r="V170" t="str">
        <v>_______</v>
      </c>
      <c r="W170">
        <v>4.8597497436972805</v>
      </c>
    </row>
    <row r="171" spans="2:23" x14ac:dyDescent="0.35">
      <c r="B171">
        <v>-8.3489770555345313</v>
      </c>
      <c r="C171">
        <v>-1.7219454214639618</v>
      </c>
      <c r="D171">
        <v>2.9078863800045389</v>
      </c>
      <c r="E171">
        <v>4.6033670598937606</v>
      </c>
      <c r="F171">
        <v>4.6033670598937606</v>
      </c>
      <c r="G171" t="str">
        <v>Danilo Gallinari</v>
      </c>
      <c r="H171">
        <v>-0.2336111111111111</v>
      </c>
      <c r="I171">
        <v>1.7319444444444443</v>
      </c>
      <c r="J171">
        <v>0.74916666666666676</v>
      </c>
      <c r="K171">
        <v>0.15305555555555556</v>
      </c>
      <c r="L171">
        <v>-0.24972222222222223</v>
      </c>
      <c r="M171">
        <v>-0.435</v>
      </c>
      <c r="N171">
        <v>-0.69277777777777783</v>
      </c>
      <c r="O171">
        <v>-0.86194444444444451</v>
      </c>
      <c r="P171">
        <v>0.37861111111111106</v>
      </c>
      <c r="Q171">
        <v>-1.1922222222222225</v>
      </c>
      <c r="R171">
        <v>0.16111111111111065</v>
      </c>
      <c r="S171">
        <v>0.9747222222222216</v>
      </c>
      <c r="T171">
        <v>0.53972222222222177</v>
      </c>
      <c r="U171">
        <v>0.53972222222222177</v>
      </c>
      <c r="V171" t="str">
        <v>_______</v>
      </c>
      <c r="W171">
        <v>4.610733631200679</v>
      </c>
    </row>
    <row r="172" spans="2:23" x14ac:dyDescent="0.35">
      <c r="B172">
        <v>-5.2875878640025853E-2</v>
      </c>
      <c r="C172">
        <v>-1.7608303560563008</v>
      </c>
      <c r="D172">
        <v>-0.28415429423382288</v>
      </c>
      <c r="E172">
        <v>4.5699853784330919</v>
      </c>
      <c r="F172">
        <v>4.5699853784330919</v>
      </c>
      <c r="G172" t="str">
        <v>Nemanja Bjelica</v>
      </c>
      <c r="H172">
        <v>0.49583333333333335</v>
      </c>
      <c r="I172">
        <v>0.16527777777777777</v>
      </c>
      <c r="J172">
        <v>0.15555555555555556</v>
      </c>
      <c r="K172">
        <v>-0.42777777777777781</v>
      </c>
      <c r="L172">
        <v>0.29166666666666669</v>
      </c>
      <c r="M172">
        <v>-2.9166666666666667E-2</v>
      </c>
      <c r="N172">
        <v>-0.47638888888888886</v>
      </c>
      <c r="O172">
        <v>-1.9444444444444445E-2</v>
      </c>
      <c r="P172">
        <v>0.37916666666666665</v>
      </c>
      <c r="Q172">
        <v>0.36944444444444446</v>
      </c>
      <c r="R172">
        <v>0.15555555555555561</v>
      </c>
      <c r="S172">
        <v>0.56388888888888888</v>
      </c>
      <c r="T172">
        <v>0.53472222222222232</v>
      </c>
      <c r="U172">
        <v>0.53472222222222232</v>
      </c>
      <c r="V172" t="str">
        <v>_______</v>
      </c>
      <c r="W172">
        <v>4.5772837056414382</v>
      </c>
    </row>
    <row r="173" spans="2:23" x14ac:dyDescent="0.35">
      <c r="B173">
        <v>2.139939195864641</v>
      </c>
      <c r="C173">
        <v>-1.1075634549049513</v>
      </c>
      <c r="D173">
        <v>0.44533167459144218</v>
      </c>
      <c r="E173">
        <v>4.3233318431958949</v>
      </c>
      <c r="F173">
        <v>4.3233318431958949</v>
      </c>
      <c r="G173" t="str">
        <v>Kevon Looney</v>
      </c>
      <c r="H173">
        <v>0.99555555555555564</v>
      </c>
      <c r="I173">
        <v>-0.28444444444444444</v>
      </c>
      <c r="J173">
        <v>-1.5555555555555556</v>
      </c>
      <c r="K173">
        <v>-0.66666666666666663</v>
      </c>
      <c r="L173">
        <v>0.77333333333333332</v>
      </c>
      <c r="M173">
        <v>-0.16</v>
      </c>
      <c r="N173">
        <v>0.88888888888888884</v>
      </c>
      <c r="O173">
        <v>0.25777777777777777</v>
      </c>
      <c r="P173">
        <v>0.24888888888888891</v>
      </c>
      <c r="Q173">
        <v>0.78222222222222237</v>
      </c>
      <c r="R173">
        <v>0.24888888888888883</v>
      </c>
      <c r="S173">
        <v>0.65777777777777768</v>
      </c>
      <c r="T173">
        <v>0.49777777777777776</v>
      </c>
      <c r="U173">
        <v>0.49777777777777776</v>
      </c>
      <c r="V173" t="str">
        <v>_______</v>
      </c>
      <c r="W173">
        <v>4.3301259223425745</v>
      </c>
    </row>
    <row r="174" spans="2:23" x14ac:dyDescent="0.35">
      <c r="B174">
        <v>-0.36276226198187045</v>
      </c>
      <c r="C174">
        <v>-5.7737556059860262</v>
      </c>
      <c r="D174">
        <v>6.661070107185421</v>
      </c>
      <c r="E174">
        <v>4.2639866317102513</v>
      </c>
      <c r="F174">
        <v>4.2639866317102513</v>
      </c>
      <c r="G174" t="str">
        <v>Chris Boucher</v>
      </c>
      <c r="H174">
        <v>5.333333333333333E-2</v>
      </c>
      <c r="I174">
        <v>0.17777777777777778</v>
      </c>
      <c r="J174">
        <v>-0.7022222222222223</v>
      </c>
      <c r="K174">
        <v>-0.56000000000000005</v>
      </c>
      <c r="L174">
        <v>0.48888888888888893</v>
      </c>
      <c r="M174">
        <v>-0.96888888888888891</v>
      </c>
      <c r="N174">
        <v>-0.76444444444444448</v>
      </c>
      <c r="O174">
        <v>1.8577777777777778</v>
      </c>
      <c r="P174">
        <v>0.90666666666666673</v>
      </c>
      <c r="Q174">
        <v>0.31111111111111101</v>
      </c>
      <c r="R174">
        <v>-0.41777777777777825</v>
      </c>
      <c r="S174">
        <v>1.4577777777777776</v>
      </c>
      <c r="T174">
        <v>0.48888888888888848</v>
      </c>
      <c r="U174">
        <v>0.48888888888888848</v>
      </c>
      <c r="V174" t="str">
        <v>_______</v>
      </c>
      <c r="W174">
        <v>4.2706593880150265</v>
      </c>
    </row>
    <row r="175" spans="2:23" x14ac:dyDescent="0.35">
      <c r="B175">
        <v>5.460150445955823</v>
      </c>
      <c r="C175">
        <v>0.98444602616306376</v>
      </c>
      <c r="D175">
        <v>-6.3531322360582223</v>
      </c>
      <c r="E175">
        <v>4.0896600729711849</v>
      </c>
      <c r="F175">
        <v>4.0896600729711849</v>
      </c>
      <c r="G175" t="str">
        <v>Aaron Gordon</v>
      </c>
      <c r="H175">
        <v>-0.56666666666666665</v>
      </c>
      <c r="I175">
        <v>-0.94444444444444442</v>
      </c>
      <c r="J175">
        <v>-0.11333333333333334</v>
      </c>
      <c r="K175">
        <v>0.30222222222222223</v>
      </c>
      <c r="L175">
        <v>1.1994444444444445</v>
      </c>
      <c r="M175">
        <v>0.68</v>
      </c>
      <c r="N175">
        <v>-0.18888888888888891</v>
      </c>
      <c r="O175">
        <v>0.17944444444444443</v>
      </c>
      <c r="P175">
        <v>-8.5000000000000006E-2</v>
      </c>
      <c r="Q175">
        <v>1.4072222222222222</v>
      </c>
      <c r="R175">
        <v>0.54777777777777792</v>
      </c>
      <c r="S175">
        <v>-0.21722222222222215</v>
      </c>
      <c r="T175">
        <v>0.4627777777777779</v>
      </c>
      <c r="U175">
        <v>0.4627777777777779</v>
      </c>
      <c r="V175" t="str">
        <v>_______</v>
      </c>
      <c r="W175">
        <v>4.0959764434278636</v>
      </c>
    </row>
    <row r="176" spans="2:23" x14ac:dyDescent="0.35">
      <c r="B176">
        <v>3.0017184714438665</v>
      </c>
      <c r="C176">
        <v>-5.8243060209560662</v>
      </c>
      <c r="D176">
        <v>6.4150304608952453</v>
      </c>
      <c r="E176">
        <v>3.522171488139743</v>
      </c>
      <c r="F176">
        <v>3.522171488139743</v>
      </c>
      <c r="G176" t="str">
        <v>JaVale McGee</v>
      </c>
      <c r="H176">
        <v>2.04</v>
      </c>
      <c r="I176">
        <v>-0.56666666666666665</v>
      </c>
      <c r="J176">
        <v>-1.6527777777777777</v>
      </c>
      <c r="K176">
        <v>-0.91611111111111099</v>
      </c>
      <c r="L176">
        <v>0.48166666666666669</v>
      </c>
      <c r="M176">
        <v>-1.0483333333333333</v>
      </c>
      <c r="N176">
        <v>-0.87833333333333341</v>
      </c>
      <c r="O176">
        <v>2.1155555555555559</v>
      </c>
      <c r="P176">
        <v>0.8027777777777777</v>
      </c>
      <c r="Q176">
        <v>0.94444444444444509</v>
      </c>
      <c r="R176">
        <v>-0.42499999999999982</v>
      </c>
      <c r="S176">
        <v>1.4261111111111113</v>
      </c>
      <c r="T176">
        <v>0.37777777777777788</v>
      </c>
      <c r="U176">
        <v>0.37777777777777788</v>
      </c>
      <c r="V176" t="str">
        <v>_______</v>
      </c>
      <c r="W176">
        <v>3.5273277089207045</v>
      </c>
    </row>
    <row r="177" spans="2:23" x14ac:dyDescent="0.35">
      <c r="B177">
        <v>-0.27717459420174162</v>
      </c>
      <c r="C177">
        <v>0.28451720350090248</v>
      </c>
      <c r="D177">
        <v>-4.5984810743572124</v>
      </c>
      <c r="E177">
        <v>3.4720989659487329</v>
      </c>
      <c r="F177">
        <v>3.4720989659487329</v>
      </c>
      <c r="G177" t="str">
        <v>Bogdan Bogdanovic</v>
      </c>
      <c r="H177">
        <v>-0.2583333333333333</v>
      </c>
      <c r="I177">
        <v>4.3055555555555555E-2</v>
      </c>
      <c r="J177">
        <v>1.0505555555555555</v>
      </c>
      <c r="K177">
        <v>0.18083333333333332</v>
      </c>
      <c r="L177">
        <v>-0.53388888888888886</v>
      </c>
      <c r="M177">
        <v>0.36166666666666664</v>
      </c>
      <c r="N177">
        <v>0.31861111111111112</v>
      </c>
      <c r="O177">
        <v>-0.71472222222222226</v>
      </c>
      <c r="P177">
        <v>-7.7499999999999999E-2</v>
      </c>
      <c r="Q177">
        <v>0.32722222222222219</v>
      </c>
      <c r="R177">
        <v>0.44777777777777783</v>
      </c>
      <c r="S177">
        <v>8.6111111111111804E-3</v>
      </c>
      <c r="T177">
        <v>0.37027777777777782</v>
      </c>
      <c r="U177">
        <v>0.37027777777777782</v>
      </c>
      <c r="V177" t="str">
        <v>_______</v>
      </c>
      <c r="W177">
        <v>3.4771528205818374</v>
      </c>
    </row>
    <row r="178" spans="2:23" x14ac:dyDescent="0.35">
      <c r="B178">
        <v>0.90629626027520505</v>
      </c>
      <c r="C178">
        <v>-1.8580426925371558</v>
      </c>
      <c r="D178">
        <v>-5.0538702442451733</v>
      </c>
      <c r="E178">
        <v>3.3923538380149041</v>
      </c>
      <c r="F178">
        <v>3.3923538380149041</v>
      </c>
      <c r="G178" t="str">
        <v>Marc Gasol</v>
      </c>
      <c r="H178">
        <v>-0.35</v>
      </c>
      <c r="I178">
        <v>-0.19166666666666668</v>
      </c>
      <c r="J178">
        <v>-0.18333333333333332</v>
      </c>
      <c r="K178">
        <v>-0.7</v>
      </c>
      <c r="L178">
        <v>0.53333333333333333</v>
      </c>
      <c r="M178">
        <v>0.40833333333333333</v>
      </c>
      <c r="N178">
        <v>-0.16666666666666666</v>
      </c>
      <c r="O178">
        <v>0.79166666666666663</v>
      </c>
      <c r="P178">
        <v>0.21666666666666667</v>
      </c>
      <c r="Q178">
        <v>0.55000000000000004</v>
      </c>
      <c r="R178">
        <v>0.14166666666666683</v>
      </c>
      <c r="S178">
        <v>-4.9999999999999822E-2</v>
      </c>
      <c r="T178">
        <v>0.3583333333333335</v>
      </c>
      <c r="U178">
        <v>0.3583333333333335</v>
      </c>
      <c r="V178" t="str">
        <v>_______</v>
      </c>
      <c r="W178">
        <v>3.3972446650791985</v>
      </c>
    </row>
    <row r="179" spans="2:23" x14ac:dyDescent="0.35">
      <c r="B179">
        <v>-6.929402289939989</v>
      </c>
      <c r="C179">
        <v>-0.16654803777027016</v>
      </c>
      <c r="D179">
        <v>-4.0179138388128477</v>
      </c>
      <c r="E179">
        <v>3.3367177022471126</v>
      </c>
      <c r="F179">
        <v>3.3367177022471126</v>
      </c>
      <c r="G179" t="str">
        <v>Alec Burks</v>
      </c>
      <c r="H179">
        <v>-1.0333333333333334</v>
      </c>
      <c r="I179">
        <v>1.2749999999999999</v>
      </c>
      <c r="J179">
        <v>0.16666666666666666</v>
      </c>
      <c r="K179">
        <v>6.6666666666666666E-2</v>
      </c>
      <c r="L179">
        <v>-4.1666666666666664E-2</v>
      </c>
      <c r="M179">
        <v>0.26666666666666666</v>
      </c>
      <c r="N179">
        <v>0.16666666666666666</v>
      </c>
      <c r="O179">
        <v>-0.48333333333333328</v>
      </c>
      <c r="P179">
        <v>-3.3333333333333333E-2</v>
      </c>
      <c r="Q179">
        <v>-0.92500000000000004</v>
      </c>
      <c r="R179">
        <v>0.38333333333333308</v>
      </c>
      <c r="S179">
        <v>8.3333333333333093E-2</v>
      </c>
      <c r="T179">
        <v>0.34999999999999976</v>
      </c>
      <c r="U179">
        <v>0.34999999999999976</v>
      </c>
      <c r="V179" t="str">
        <v>_______</v>
      </c>
      <c r="W179">
        <v>3.3414947891471209</v>
      </c>
    </row>
    <row r="180" spans="2:23" x14ac:dyDescent="0.35">
      <c r="B180">
        <v>1.6146079936279909</v>
      </c>
      <c r="C180">
        <v>-2.0330248982026955</v>
      </c>
      <c r="D180">
        <v>-6.9315412290912697</v>
      </c>
      <c r="E180">
        <v>3.0029008876403847</v>
      </c>
      <c r="F180">
        <v>3.0029008876403847</v>
      </c>
      <c r="G180" t="str">
        <v>Patrick Beverley</v>
      </c>
      <c r="H180">
        <v>-0.34166666666666662</v>
      </c>
      <c r="I180">
        <v>-0.38333333333333336</v>
      </c>
      <c r="J180">
        <v>0.14166666666666669</v>
      </c>
      <c r="K180">
        <v>-0.60833333333333328</v>
      </c>
      <c r="L180">
        <v>0.22500000000000003</v>
      </c>
      <c r="M180">
        <v>0.59166666666666656</v>
      </c>
      <c r="N180">
        <v>0.5083333333333333</v>
      </c>
      <c r="O180">
        <v>-1.6666666666666666E-2</v>
      </c>
      <c r="P180">
        <v>0.18333333333333332</v>
      </c>
      <c r="Q180">
        <v>0.68333333333333335</v>
      </c>
      <c r="R180">
        <v>0.11666666666666686</v>
      </c>
      <c r="S180">
        <v>-0.29166666666666641</v>
      </c>
      <c r="T180">
        <v>0.30000000000000016</v>
      </c>
      <c r="U180">
        <v>0.30000000000000016</v>
      </c>
      <c r="V180" t="str">
        <v>_______</v>
      </c>
      <c r="W180">
        <v>3.0069955335546776</v>
      </c>
    </row>
    <row r="181" spans="2:23" x14ac:dyDescent="0.35">
      <c r="B181">
        <v>1.4139196691780351</v>
      </c>
      <c r="C181">
        <v>-2.795169616212605</v>
      </c>
      <c r="D181">
        <v>-1.0999699635117812</v>
      </c>
      <c r="E181">
        <v>2.921301221847628</v>
      </c>
      <c r="F181">
        <v>2.921301221847628</v>
      </c>
      <c r="G181" t="str">
        <v>Larry Nance Jr.</v>
      </c>
      <c r="H181">
        <v>1.0033333333333334</v>
      </c>
      <c r="I181">
        <v>-0.35777777777777781</v>
      </c>
      <c r="J181">
        <v>-0.4588888888888889</v>
      </c>
      <c r="K181">
        <v>-0.38111111111111107</v>
      </c>
      <c r="L181">
        <v>0.14000000000000001</v>
      </c>
      <c r="M181">
        <v>-0.1711111111111111</v>
      </c>
      <c r="N181">
        <v>0.38111111111111107</v>
      </c>
      <c r="O181">
        <v>-0.14777777777777779</v>
      </c>
      <c r="P181">
        <v>0.28000000000000003</v>
      </c>
      <c r="Q181">
        <v>0.64555555555555566</v>
      </c>
      <c r="R181">
        <v>7.7777777777778834E-3</v>
      </c>
      <c r="S181">
        <v>0.45888888888888901</v>
      </c>
      <c r="T181">
        <v>0.28777777777777791</v>
      </c>
      <c r="U181">
        <v>0.28777777777777791</v>
      </c>
      <c r="V181" t="str">
        <v>_______</v>
      </c>
      <c r="W181">
        <v>2.9252290488543018</v>
      </c>
    </row>
    <row r="182" spans="2:23" x14ac:dyDescent="0.35">
      <c r="B182">
        <v>5.5767267520701367</v>
      </c>
      <c r="C182">
        <v>1.9137959629200414</v>
      </c>
      <c r="D182">
        <v>-1.7949240521559711</v>
      </c>
      <c r="E182">
        <v>2.7525382766853346</v>
      </c>
      <c r="F182">
        <v>2.7525382766853346</v>
      </c>
      <c r="G182" t="str">
        <v>PJ Washington</v>
      </c>
      <c r="H182">
        <v>8.7499999999999994E-2</v>
      </c>
      <c r="I182">
        <v>-1.1666666666666667</v>
      </c>
      <c r="J182">
        <v>0.28194444444444439</v>
      </c>
      <c r="K182">
        <v>0.23333333333333334</v>
      </c>
      <c r="L182">
        <v>0.42777777777777781</v>
      </c>
      <c r="M182">
        <v>-0.10694444444444445</v>
      </c>
      <c r="N182">
        <v>0.14583333333333334</v>
      </c>
      <c r="O182">
        <v>0.77777777777777779</v>
      </c>
      <c r="P182">
        <v>-0.41805555555555551</v>
      </c>
      <c r="Q182">
        <v>1.4291666666666667</v>
      </c>
      <c r="R182">
        <v>0.68055555555555536</v>
      </c>
      <c r="S182">
        <v>0.36944444444444435</v>
      </c>
      <c r="T182">
        <v>0.26249999999999984</v>
      </c>
      <c r="U182">
        <v>0.26249999999999984</v>
      </c>
      <c r="V182" t="str">
        <v>_______</v>
      </c>
      <c r="W182">
        <v>2.7561210918603409</v>
      </c>
    </row>
    <row r="183" spans="2:23" x14ac:dyDescent="0.35">
      <c r="B183">
        <v>-2.8123403398269216</v>
      </c>
      <c r="C183">
        <v>-2.3246619076452646</v>
      </c>
      <c r="D183">
        <v>0.57914271029311837</v>
      </c>
      <c r="E183">
        <v>2.6134479372658639</v>
      </c>
      <c r="F183">
        <v>2.6134479372658639</v>
      </c>
      <c r="G183" t="str">
        <v>Paul Millsap</v>
      </c>
      <c r="H183">
        <v>0.34166666666666662</v>
      </c>
      <c r="I183">
        <v>0.39166666666666666</v>
      </c>
      <c r="J183">
        <v>-0.41666666666666669</v>
      </c>
      <c r="K183">
        <v>-0.20833333333333334</v>
      </c>
      <c r="L183">
        <v>0.29166666666666669</v>
      </c>
      <c r="M183">
        <v>-0.43333333333333335</v>
      </c>
      <c r="N183">
        <v>-1.6666666666666666E-2</v>
      </c>
      <c r="O183">
        <v>0.125</v>
      </c>
      <c r="P183">
        <v>0.16666666666666666</v>
      </c>
      <c r="Q183">
        <v>-0.15000000000000008</v>
      </c>
      <c r="R183">
        <v>7.49999999999999E-2</v>
      </c>
      <c r="S183">
        <v>0.67499999999999993</v>
      </c>
      <c r="T183">
        <v>0.24166666666666656</v>
      </c>
      <c r="U183">
        <v>0.24166666666666656</v>
      </c>
      <c r="V183" t="str">
        <v>_______</v>
      </c>
      <c r="W183">
        <v>2.6167464020301554</v>
      </c>
    </row>
    <row r="184" spans="2:23" x14ac:dyDescent="0.35">
      <c r="B184">
        <v>-2.0154896398050353</v>
      </c>
      <c r="C184">
        <v>-0.8198149389216165</v>
      </c>
      <c r="D184">
        <v>2.5949412158635292</v>
      </c>
      <c r="E184">
        <v>2.2907583498126933</v>
      </c>
      <c r="F184">
        <v>2.2907583498126933</v>
      </c>
      <c r="G184" t="str">
        <v>Marvin Bagley III</v>
      </c>
      <c r="H184">
        <v>0.34638888888888891</v>
      </c>
      <c r="I184">
        <v>0.19333333333333333</v>
      </c>
      <c r="J184">
        <v>-1.0069444444444444</v>
      </c>
      <c r="K184">
        <v>0.20944444444444443</v>
      </c>
      <c r="L184">
        <v>1.1036111111111113</v>
      </c>
      <c r="M184">
        <v>-0.74111111111111105</v>
      </c>
      <c r="N184">
        <v>-0.69277777777777783</v>
      </c>
      <c r="O184">
        <v>0.87805555555555559</v>
      </c>
      <c r="P184">
        <v>-9.6666666666666665E-2</v>
      </c>
      <c r="Q184">
        <v>2.7755575615628914E-16</v>
      </c>
      <c r="R184">
        <v>0.29000000000000026</v>
      </c>
      <c r="S184">
        <v>0.93444444444444463</v>
      </c>
      <c r="T184">
        <v>0.19333333333333358</v>
      </c>
      <c r="U184">
        <v>0.19333333333333358</v>
      </c>
      <c r="V184" t="str">
        <v>_______</v>
      </c>
      <c r="W184">
        <v>2.2933971216241265</v>
      </c>
    </row>
    <row r="185" spans="2:23" x14ac:dyDescent="0.35">
      <c r="B185">
        <v>-0.10895055753045479</v>
      </c>
      <c r="C185">
        <v>-1.7258339149231929</v>
      </c>
      <c r="D185">
        <v>-3.3445421752818305</v>
      </c>
      <c r="E185">
        <v>2.1980314568663779</v>
      </c>
      <c r="F185">
        <v>2.1980314568663779</v>
      </c>
      <c r="G185" t="str">
        <v>Donte DiVincenzo</v>
      </c>
      <c r="H185">
        <v>-5.6666666666666671E-2</v>
      </c>
      <c r="I185">
        <v>-0.17944444444444443</v>
      </c>
      <c r="J185">
        <v>-0.11333333333333334</v>
      </c>
      <c r="K185">
        <v>-0.42500000000000004</v>
      </c>
      <c r="L185">
        <v>0.18888888888888891</v>
      </c>
      <c r="M185">
        <v>9.4444444444444445E-3</v>
      </c>
      <c r="N185">
        <v>1.1994444444444445</v>
      </c>
      <c r="O185">
        <v>-0.46277777777777779</v>
      </c>
      <c r="P185">
        <v>1.8888888888888889E-2</v>
      </c>
      <c r="Q185">
        <v>0.35888888888888892</v>
      </c>
      <c r="R185">
        <v>0.16055555555555562</v>
      </c>
      <c r="S185">
        <v>0.17000000000000004</v>
      </c>
      <c r="T185">
        <v>0.17944444444444452</v>
      </c>
      <c r="U185">
        <v>0.17944444444444452</v>
      </c>
      <c r="V185" t="str">
        <v>_______</v>
      </c>
      <c r="W185">
        <v>2.2004806617373349</v>
      </c>
    </row>
    <row r="186" spans="2:23" x14ac:dyDescent="0.35">
      <c r="B186">
        <v>-2.9126845020518988</v>
      </c>
      <c r="C186">
        <v>-3.4717674781193599</v>
      </c>
      <c r="D186">
        <v>-0.31436968939226539</v>
      </c>
      <c r="E186">
        <v>2.1869042297128205</v>
      </c>
      <c r="F186">
        <v>2.1869042297128205</v>
      </c>
      <c r="G186" t="str">
        <v>Malik Beasley</v>
      </c>
      <c r="H186">
        <v>-0.13333333333333333</v>
      </c>
      <c r="I186">
        <v>0.34666666666666668</v>
      </c>
      <c r="J186">
        <v>0.9866666666666668</v>
      </c>
      <c r="K186">
        <v>0.10666666666666666</v>
      </c>
      <c r="L186">
        <v>-0.73777777777777775</v>
      </c>
      <c r="M186">
        <v>-0.38222222222222224</v>
      </c>
      <c r="N186">
        <v>0.54222222222222216</v>
      </c>
      <c r="O186">
        <v>-0.81777777777777783</v>
      </c>
      <c r="P186">
        <v>0.26666666666666666</v>
      </c>
      <c r="Q186">
        <v>-0.16888888888888884</v>
      </c>
      <c r="R186">
        <v>-8.8888888888888795E-2</v>
      </c>
      <c r="S186">
        <v>0.56000000000000005</v>
      </c>
      <c r="T186">
        <v>0.17777777777777787</v>
      </c>
      <c r="U186">
        <v>0.17777777777777787</v>
      </c>
      <c r="V186" t="str">
        <v>_______</v>
      </c>
      <c r="W186">
        <v>2.1893306865509201</v>
      </c>
    </row>
    <row r="187" spans="2:23" x14ac:dyDescent="0.35">
      <c r="B187">
        <v>-0.70068598476892929</v>
      </c>
      <c r="C187">
        <v>-7.8366013861097787</v>
      </c>
      <c r="D187">
        <v>0.34605251907084311</v>
      </c>
      <c r="E187">
        <v>1.9513779216291827</v>
      </c>
      <c r="F187">
        <v>1.9513779216291827</v>
      </c>
      <c r="G187" t="str">
        <v>Derrick Jones Jr.</v>
      </c>
      <c r="H187">
        <v>0.19500000000000001</v>
      </c>
      <c r="I187">
        <v>-0.10500000000000001</v>
      </c>
      <c r="J187">
        <v>-0.69750000000000012</v>
      </c>
      <c r="K187">
        <v>-0.375</v>
      </c>
      <c r="L187">
        <v>-5.2500000000000005E-2</v>
      </c>
      <c r="M187">
        <v>-0.50249999999999995</v>
      </c>
      <c r="N187">
        <v>0.495</v>
      </c>
      <c r="O187">
        <v>0.33</v>
      </c>
      <c r="P187">
        <v>0.85499999999999998</v>
      </c>
      <c r="Q187">
        <v>0.24749999999999978</v>
      </c>
      <c r="R187">
        <v>-0.71249999999999991</v>
      </c>
      <c r="S187">
        <v>0.6449999999999998</v>
      </c>
      <c r="T187">
        <v>0.14250000000000007</v>
      </c>
      <c r="U187">
        <v>0.14250000000000007</v>
      </c>
      <c r="V187" t="str">
        <v>_______</v>
      </c>
      <c r="W187">
        <v>1.9533228784384717</v>
      </c>
    </row>
    <row r="188" spans="2:23" x14ac:dyDescent="0.35">
      <c r="B188">
        <v>-7.2319104260594091</v>
      </c>
      <c r="C188">
        <v>2.2540391406030351</v>
      </c>
      <c r="D188">
        <v>-5.7229254227535558</v>
      </c>
      <c r="E188">
        <v>1.8438147258114557</v>
      </c>
      <c r="F188">
        <v>1.8438147258114557</v>
      </c>
      <c r="G188" t="str">
        <v>Terry Rozier</v>
      </c>
      <c r="H188">
        <v>-0.90416666666666679</v>
      </c>
      <c r="I188">
        <v>1.1083333333333334</v>
      </c>
      <c r="J188">
        <v>1.098611111111111</v>
      </c>
      <c r="K188">
        <v>0.36944444444444446</v>
      </c>
      <c r="L188">
        <v>-0.49583333333333335</v>
      </c>
      <c r="M188">
        <v>0.26250000000000001</v>
      </c>
      <c r="N188">
        <v>0.14583333333333334</v>
      </c>
      <c r="O188">
        <v>-0.85555555555555562</v>
      </c>
      <c r="P188">
        <v>-0.60277777777777775</v>
      </c>
      <c r="Q188">
        <v>-0.98194444444444484</v>
      </c>
      <c r="R188">
        <v>0.7291666666666663</v>
      </c>
      <c r="S188">
        <v>-0.13611111111111129</v>
      </c>
      <c r="T188">
        <v>0.12638888888888855</v>
      </c>
      <c r="U188">
        <v>0.12638888888888855</v>
      </c>
      <c r="V188" t="str">
        <v>_______</v>
      </c>
      <c r="W188">
        <v>1.8455397849697921</v>
      </c>
    </row>
    <row r="189" spans="2:23" x14ac:dyDescent="0.35">
      <c r="B189">
        <v>-1.0341827592225301</v>
      </c>
      <c r="C189">
        <v>2.8664768604324276</v>
      </c>
      <c r="D189">
        <v>-16.751544655585239</v>
      </c>
      <c r="E189">
        <v>1.7139970756866172</v>
      </c>
      <c r="F189">
        <v>1.7139970756866172</v>
      </c>
      <c r="G189" t="str">
        <v>Markelle Fultz</v>
      </c>
      <c r="H189">
        <v>-0.15555555555555556</v>
      </c>
      <c r="I189">
        <v>-7.7777777777777779E-2</v>
      </c>
      <c r="J189">
        <v>-0.57361111111111107</v>
      </c>
      <c r="K189">
        <v>0.16527777777777777</v>
      </c>
      <c r="L189">
        <v>-0.42777777777777781</v>
      </c>
      <c r="M189">
        <v>1.6625000000000001</v>
      </c>
      <c r="N189">
        <v>0.95277777777777772</v>
      </c>
      <c r="O189">
        <v>-0.72916666666666663</v>
      </c>
      <c r="P189">
        <v>-0.70972222222222225</v>
      </c>
      <c r="Q189">
        <v>0.18472222222222245</v>
      </c>
      <c r="R189">
        <v>0.81666666666666654</v>
      </c>
      <c r="S189">
        <v>-1.5555555555555558</v>
      </c>
      <c r="T189">
        <v>0.10694444444444429</v>
      </c>
      <c r="U189">
        <v>0.10694444444444429</v>
      </c>
      <c r="V189" t="str">
        <v>_______</v>
      </c>
      <c r="W189">
        <v>1.7154567411282864</v>
      </c>
    </row>
    <row r="190" spans="2:23" x14ac:dyDescent="0.35">
      <c r="B190">
        <v>-6.1709184754747124</v>
      </c>
      <c r="C190">
        <v>4.9895942891743168</v>
      </c>
      <c r="D190">
        <v>-13.160229116753156</v>
      </c>
      <c r="E190">
        <v>1.7121425378276935</v>
      </c>
      <c r="F190">
        <v>1.7121425378276935</v>
      </c>
      <c r="G190" t="str">
        <v>Derrick Rose</v>
      </c>
      <c r="H190">
        <v>0.62222222222222223</v>
      </c>
      <c r="I190">
        <v>0.88888888888888884</v>
      </c>
      <c r="J190">
        <v>-0.63111111111111107</v>
      </c>
      <c r="K190">
        <v>0.60444444444444445</v>
      </c>
      <c r="L190">
        <v>-0.89777777777777779</v>
      </c>
      <c r="M190">
        <v>1.2000000000000002</v>
      </c>
      <c r="N190">
        <v>-0.21333333333333332</v>
      </c>
      <c r="O190">
        <v>-0.45333333333333337</v>
      </c>
      <c r="P190">
        <v>-1.0133333333333332</v>
      </c>
      <c r="Q190">
        <v>-0.78222222222222193</v>
      </c>
      <c r="R190">
        <v>1.1200000000000001</v>
      </c>
      <c r="S190">
        <v>-1.0933333333333333</v>
      </c>
      <c r="T190">
        <v>0.10666666666666691</v>
      </c>
      <c r="U190">
        <v>0.10666666666666691</v>
      </c>
      <c r="V190" t="str">
        <v>_______</v>
      </c>
      <c r="W190">
        <v>1.7135984119305534</v>
      </c>
    </row>
    <row r="191" spans="2:23" x14ac:dyDescent="0.35">
      <c r="B191">
        <v>-8.0959031758053577</v>
      </c>
      <c r="C191">
        <v>-3.761460240832311</v>
      </c>
      <c r="D191">
        <v>-4.0869775991749995</v>
      </c>
      <c r="E191">
        <v>1.4970161461922431</v>
      </c>
      <c r="F191">
        <v>1.4970161461922431</v>
      </c>
      <c r="G191" t="str">
        <v>Jordan Clarkson</v>
      </c>
      <c r="H191">
        <v>-0.30708333333333332</v>
      </c>
      <c r="I191">
        <v>1.2190277777777778</v>
      </c>
      <c r="J191">
        <v>0.61416666666666664</v>
      </c>
      <c r="K191">
        <v>0.31638888888888889</v>
      </c>
      <c r="L191">
        <v>-0.86541666666666672</v>
      </c>
      <c r="M191">
        <v>0</v>
      </c>
      <c r="N191">
        <v>-0.61416666666666664</v>
      </c>
      <c r="O191">
        <v>-0.49319444444444449</v>
      </c>
      <c r="P191">
        <v>0.20472222222222222</v>
      </c>
      <c r="Q191">
        <v>-1.1445833333333333</v>
      </c>
      <c r="R191">
        <v>-0.13027777777777783</v>
      </c>
      <c r="S191">
        <v>7.4444444444444535E-2</v>
      </c>
      <c r="T191">
        <v>7.4444444444444396E-2</v>
      </c>
      <c r="U191">
        <v>7.4444444444444396E-2</v>
      </c>
      <c r="V191" t="str">
        <v>_______</v>
      </c>
      <c r="W191">
        <v>1.4980322249931972</v>
      </c>
    </row>
    <row r="192" spans="2:23" x14ac:dyDescent="0.35">
      <c r="B192">
        <v>-1.5137688286801465</v>
      </c>
      <c r="C192">
        <v>-4.2378006895885036</v>
      </c>
      <c r="D192">
        <v>-5.839470518364692</v>
      </c>
      <c r="E192">
        <v>1.3783257232209611</v>
      </c>
      <c r="F192">
        <v>1.3783257232209611</v>
      </c>
      <c r="G192" t="str">
        <v>Will Barton</v>
      </c>
      <c r="H192">
        <v>-0.36833333333333335</v>
      </c>
      <c r="I192">
        <v>-3.7777777777777778E-2</v>
      </c>
      <c r="J192">
        <v>9.4444444444444456E-2</v>
      </c>
      <c r="K192">
        <v>-8.5000000000000006E-2</v>
      </c>
      <c r="L192">
        <v>0.15111111111111111</v>
      </c>
      <c r="M192">
        <v>0.20777777777777778</v>
      </c>
      <c r="N192">
        <v>1.8888888888888889E-2</v>
      </c>
      <c r="O192">
        <v>-0.17944444444444443</v>
      </c>
      <c r="P192">
        <v>0.255</v>
      </c>
      <c r="Q192">
        <v>9.4444444444444497E-2</v>
      </c>
      <c r="R192">
        <v>-0.19833333333333336</v>
      </c>
      <c r="S192">
        <v>-0.15111111111111114</v>
      </c>
      <c r="T192">
        <v>5.6666666666666643E-2</v>
      </c>
      <c r="U192">
        <v>5.6666666666666643E-2</v>
      </c>
      <c r="V192" t="str">
        <v>_______</v>
      </c>
      <c r="W192">
        <v>1.3790991563381054</v>
      </c>
    </row>
    <row r="193" spans="2:23" x14ac:dyDescent="0.35">
      <c r="B193">
        <v>37.08184239182426</v>
      </c>
      <c r="C193">
        <v>68.533410153250415</v>
      </c>
      <c r="D193">
        <v>39.146936387534232</v>
      </c>
      <c r="E193">
        <v>56.107592477994437</v>
      </c>
      <c r="F193">
        <v>56.107592477994437</v>
      </c>
      <c r="G193" t="str">
        <v>Nikola Jokic</v>
      </c>
      <c r="H193">
        <v>2.1875</v>
      </c>
      <c r="I193">
        <v>0.89444444444444449</v>
      </c>
      <c r="J193">
        <v>-0.31111111111111112</v>
      </c>
      <c r="K193">
        <v>1.1472222222222221</v>
      </c>
      <c r="L193">
        <v>2.2166666666666668</v>
      </c>
      <c r="M193">
        <v>2.6152777777777776</v>
      </c>
      <c r="N193">
        <v>0.97222222222222221</v>
      </c>
      <c r="O193">
        <v>0.47638888888888886</v>
      </c>
      <c r="P193">
        <v>-1.9444444444444444</v>
      </c>
      <c r="Q193">
        <v>7.3597222222222225</v>
      </c>
      <c r="R193">
        <v>10.198611111111111</v>
      </c>
      <c r="S193">
        <v>5.6388888888888884</v>
      </c>
      <c r="T193">
        <v>8.2541666666666664</v>
      </c>
      <c r="U193">
        <v>8.2541666666666664</v>
      </c>
      <c r="V193" t="str">
        <v>akbar</v>
      </c>
      <c r="W193">
        <v>56.220252110719642</v>
      </c>
    </row>
    <row r="194" spans="2:23" x14ac:dyDescent="0.35">
      <c r="B194">
        <v>46.858019961537195</v>
      </c>
      <c r="C194">
        <v>82.538791470047315</v>
      </c>
      <c r="D194">
        <v>68.60263018199349</v>
      </c>
      <c r="E194">
        <v>68.372578608003408</v>
      </c>
      <c r="F194">
        <v>68.372578608003408</v>
      </c>
      <c r="G194" t="str">
        <v>Karl-Anthony Towns</v>
      </c>
      <c r="H194">
        <v>1.6675</v>
      </c>
      <c r="I194">
        <v>0.89124999999999999</v>
      </c>
      <c r="J194">
        <v>1.9070833333333335</v>
      </c>
      <c r="K194">
        <v>1.81125</v>
      </c>
      <c r="L194">
        <v>2.4820833333333332</v>
      </c>
      <c r="M194">
        <v>0.66125</v>
      </c>
      <c r="N194">
        <v>0.46958333333333335</v>
      </c>
      <c r="O194">
        <v>2.3095833333333338</v>
      </c>
      <c r="P194">
        <v>-2.1083333333333334</v>
      </c>
      <c r="Q194">
        <v>9.2000000000000011</v>
      </c>
      <c r="R194">
        <v>12.199583333333335</v>
      </c>
      <c r="S194">
        <v>9.4300000000000015</v>
      </c>
      <c r="T194">
        <v>10.091250000000002</v>
      </c>
      <c r="U194">
        <v>10.091250000000002</v>
      </c>
      <c r="V194" t="str">
        <v>alex</v>
      </c>
      <c r="W194">
        <v>68.510312259945451</v>
      </c>
    </row>
    <row r="195" spans="2:23" x14ac:dyDescent="0.35">
      <c r="B195">
        <v>16.046459560691002</v>
      </c>
      <c r="C195">
        <v>64.907390002514518</v>
      </c>
      <c r="D195">
        <v>20.797558556314083</v>
      </c>
      <c r="E195">
        <v>48.038498253806189</v>
      </c>
      <c r="F195">
        <v>48.038498253806189</v>
      </c>
      <c r="G195" t="str">
        <v>Trae Young</v>
      </c>
      <c r="H195">
        <v>-0.63277777777777777</v>
      </c>
      <c r="I195">
        <v>3.6455555555555557</v>
      </c>
      <c r="J195">
        <v>2.0872222222222221</v>
      </c>
      <c r="K195">
        <v>2.04</v>
      </c>
      <c r="L195">
        <v>-0.49111111111111111</v>
      </c>
      <c r="M195">
        <v>3.7683333333333331</v>
      </c>
      <c r="N195">
        <v>0.255</v>
      </c>
      <c r="O195">
        <v>-0.9916666666666667</v>
      </c>
      <c r="P195">
        <v>-2.6349999999999998</v>
      </c>
      <c r="Q195">
        <v>3.4</v>
      </c>
      <c r="R195">
        <v>9.6805555555555554</v>
      </c>
      <c r="S195">
        <v>3.2772222222222216</v>
      </c>
      <c r="T195">
        <v>7.0455555555555556</v>
      </c>
      <c r="U195">
        <v>7.0455555555555556</v>
      </c>
      <c r="V195" t="str">
        <v>ben</v>
      </c>
      <c r="W195">
        <v>48.134661771371128</v>
      </c>
    </row>
    <row r="196" spans="2:23" x14ac:dyDescent="0.35">
      <c r="B196">
        <v>28.796070761041154</v>
      </c>
      <c r="C196">
        <v>62.710391198047176</v>
      </c>
      <c r="D196">
        <v>51.794237503853935</v>
      </c>
      <c r="E196">
        <v>56.803044175091806</v>
      </c>
      <c r="F196">
        <v>56.803044175091806</v>
      </c>
      <c r="G196" t="str">
        <v>Kawhi Leonard</v>
      </c>
      <c r="H196">
        <v>0.6166666666666667</v>
      </c>
      <c r="I196">
        <v>2.5583333333333331</v>
      </c>
      <c r="J196">
        <v>0.6333333333333333</v>
      </c>
      <c r="K196">
        <v>1.8166666666666669</v>
      </c>
      <c r="L196">
        <v>0.73333333333333328</v>
      </c>
      <c r="M196">
        <v>1.0916666666666668</v>
      </c>
      <c r="N196">
        <v>1.7916666666666667</v>
      </c>
      <c r="O196">
        <v>0.125</v>
      </c>
      <c r="P196">
        <v>-1.0083333333333333</v>
      </c>
      <c r="Q196">
        <v>5.8000000000000007</v>
      </c>
      <c r="R196">
        <v>9.3666666666666671</v>
      </c>
      <c r="S196">
        <v>7.2666666666666666</v>
      </c>
      <c r="T196">
        <v>8.3583333333333343</v>
      </c>
      <c r="U196">
        <v>8.3583333333333343</v>
      </c>
      <c r="V196" t="str">
        <v>brandt</v>
      </c>
      <c r="W196">
        <v>56.917125559870584</v>
      </c>
    </row>
    <row r="197" spans="2:23" x14ac:dyDescent="0.35">
      <c r="B197">
        <v>10.534908885539641</v>
      </c>
      <c r="C197">
        <v>63.565859759078684</v>
      </c>
      <c r="D197">
        <v>32.650626428468996</v>
      </c>
      <c r="E197">
        <v>47.539627569755012</v>
      </c>
      <c r="F197">
        <v>47.539627569755012</v>
      </c>
      <c r="G197" t="str">
        <v>Devin Booker</v>
      </c>
      <c r="H197">
        <v>0.69027777777777777</v>
      </c>
      <c r="I197">
        <v>4.6083333333333334</v>
      </c>
      <c r="J197">
        <v>0.7583333333333333</v>
      </c>
      <c r="K197">
        <v>2.0805555555555557</v>
      </c>
      <c r="L197">
        <v>-0.20416666666666666</v>
      </c>
      <c r="M197">
        <v>2.1680555555555556</v>
      </c>
      <c r="N197">
        <v>-6.8055555555555564E-2</v>
      </c>
      <c r="O197">
        <v>-0.54444444444444451</v>
      </c>
      <c r="P197">
        <v>-2.5180555555555553</v>
      </c>
      <c r="Q197">
        <v>2.3625000000000007</v>
      </c>
      <c r="R197">
        <v>9.4888888888888872</v>
      </c>
      <c r="S197">
        <v>4.8027777777777771</v>
      </c>
      <c r="T197">
        <v>6.9708333333333314</v>
      </c>
      <c r="U197">
        <v>6.9708333333333314</v>
      </c>
      <c r="V197" t="str">
        <v>dylan</v>
      </c>
      <c r="W197">
        <v>47.634771217180187</v>
      </c>
    </row>
    <row r="198" spans="2:23" x14ac:dyDescent="0.35">
      <c r="B198">
        <v>27.645064194342879</v>
      </c>
      <c r="C198">
        <v>75.178845475081715</v>
      </c>
      <c r="D198">
        <v>48.837445263349153</v>
      </c>
      <c r="E198">
        <v>65.052955840525371</v>
      </c>
      <c r="F198">
        <v>65.052955840525371</v>
      </c>
      <c r="G198" t="str">
        <v>Damian Lillard</v>
      </c>
      <c r="H198">
        <v>-0.12097222222222223</v>
      </c>
      <c r="I198">
        <v>4.0106944444444439</v>
      </c>
      <c r="J198">
        <v>2.6148611111111113</v>
      </c>
      <c r="K198">
        <v>2.2798611111111113</v>
      </c>
      <c r="L198">
        <v>-0.2326388888888889</v>
      </c>
      <c r="M198">
        <v>2.7079166666666667</v>
      </c>
      <c r="N198">
        <v>0.50249999999999995</v>
      </c>
      <c r="O198">
        <v>-0.61416666666666664</v>
      </c>
      <c r="P198">
        <v>-1.5540277777777778</v>
      </c>
      <c r="Q198">
        <v>5.5833333333333339</v>
      </c>
      <c r="R198">
        <v>11.148055555555556</v>
      </c>
      <c r="S198">
        <v>6.8861111111111111</v>
      </c>
      <c r="T198">
        <v>9.5940277777777787</v>
      </c>
      <c r="U198">
        <v>9.5940277777777787</v>
      </c>
      <c r="V198" t="str">
        <v>george</v>
      </c>
      <c r="W198">
        <v>65.183902995998338</v>
      </c>
    </row>
    <row r="199" spans="2:23" x14ac:dyDescent="0.35">
      <c r="B199">
        <v>50.019598896346224</v>
      </c>
      <c r="C199">
        <v>91.490103413204494</v>
      </c>
      <c r="D199">
        <v>88.975360367573629</v>
      </c>
      <c r="E199">
        <v>83.995205531598387</v>
      </c>
      <c r="F199">
        <v>83.995205531598387</v>
      </c>
      <c r="G199" t="str">
        <v>Anthony Davis</v>
      </c>
      <c r="H199">
        <v>1.7062499999999998</v>
      </c>
      <c r="I199">
        <v>2.6361111111111111</v>
      </c>
      <c r="J199">
        <v>-0.2076388888888889</v>
      </c>
      <c r="K199">
        <v>1.9229166666666666</v>
      </c>
      <c r="L199">
        <v>1.7152777777777777</v>
      </c>
      <c r="M199">
        <v>0.37916666666666665</v>
      </c>
      <c r="N199">
        <v>1.3722222222222222</v>
      </c>
      <c r="O199">
        <v>3.9541666666666666</v>
      </c>
      <c r="P199">
        <v>-1.0472222222222221</v>
      </c>
      <c r="Q199">
        <v>9.7951388888888857</v>
      </c>
      <c r="R199">
        <v>13.478472222222223</v>
      </c>
      <c r="S199">
        <v>12.052083333333332</v>
      </c>
      <c r="T199">
        <v>12.43125</v>
      </c>
      <c r="U199">
        <v>12.43125</v>
      </c>
      <c r="V199" t="str">
        <v>kyle</v>
      </c>
      <c r="W199">
        <v>80.326498463748592</v>
      </c>
    </row>
    <row r="200" spans="2:23" x14ac:dyDescent="0.35">
      <c r="B200">
        <v>33.104967138937255</v>
      </c>
      <c r="C200">
        <v>89.379234738859182</v>
      </c>
      <c r="D200">
        <v>58.382920242403543</v>
      </c>
      <c r="E200">
        <v>70.813706791708057</v>
      </c>
      <c r="F200">
        <v>70.813706791708057</v>
      </c>
      <c r="G200" t="str">
        <v>James Harden</v>
      </c>
      <c r="H200">
        <v>-0.69511111111111112</v>
      </c>
      <c r="I200">
        <v>3.8457777777777773</v>
      </c>
      <c r="J200">
        <v>2.6066666666666669</v>
      </c>
      <c r="K200">
        <v>2.4857777777777779</v>
      </c>
      <c r="L200">
        <v>0.58177777777777773</v>
      </c>
      <c r="M200">
        <v>2.342222222222222</v>
      </c>
      <c r="N200">
        <v>1.496</v>
      </c>
      <c r="O200">
        <v>0.51377777777777789</v>
      </c>
      <c r="P200">
        <v>-2.72</v>
      </c>
      <c r="Q200">
        <v>6.6111111111111098</v>
      </c>
      <c r="R200">
        <v>13.17688888888889</v>
      </c>
      <c r="S200">
        <v>8.1146666666666665</v>
      </c>
      <c r="T200">
        <v>10.456888888888889</v>
      </c>
      <c r="U200">
        <v>10.456888888888889</v>
      </c>
      <c r="V200" t="str">
        <v>rob</v>
      </c>
      <c r="W200">
        <v>70.956430982925085</v>
      </c>
    </row>
    <row r="201" spans="2:23" x14ac:dyDescent="0.35">
      <c r="B201">
        <v>23.642365076177388</v>
      </c>
      <c r="C201">
        <v>74.429338360814327</v>
      </c>
      <c r="D201">
        <v>47.170202923356506</v>
      </c>
      <c r="E201">
        <v>58.801308718084869</v>
      </c>
      <c r="F201">
        <v>58.801308718084869</v>
      </c>
      <c r="G201" t="str">
        <v>Stephen Curry</v>
      </c>
      <c r="H201">
        <v>0</v>
      </c>
      <c r="I201">
        <v>3.8277777777777779</v>
      </c>
      <c r="J201">
        <v>2.6361111111111111</v>
      </c>
      <c r="K201">
        <v>1.8687499999999997</v>
      </c>
      <c r="L201">
        <v>0.24375000000000002</v>
      </c>
      <c r="M201">
        <v>1.9861111111111112</v>
      </c>
      <c r="N201">
        <v>0.61388888888888893</v>
      </c>
      <c r="O201">
        <v>-0.13541666666666666</v>
      </c>
      <c r="P201">
        <v>-2.3833333333333333</v>
      </c>
      <c r="Q201">
        <v>4.8298611111111107</v>
      </c>
      <c r="R201">
        <v>11.040972222222223</v>
      </c>
      <c r="S201">
        <v>6.6715277777777784</v>
      </c>
      <c r="T201">
        <v>8.65763888888889</v>
      </c>
      <c r="U201">
        <v>8.65763888888889</v>
      </c>
      <c r="V201" t="str">
        <v>tom</v>
      </c>
      <c r="W201">
        <v>58.919475270430915</v>
      </c>
    </row>
    <row r="202" spans="2:23" x14ac:dyDescent="0.35">
      <c r="B202">
        <v>31.142353377772245</v>
      </c>
      <c r="C202">
        <v>53.834904877345053</v>
      </c>
      <c r="D202">
        <v>43.150476246027928</v>
      </c>
      <c r="E202">
        <v>48.448351120628899</v>
      </c>
      <c r="F202">
        <v>48.448351120628899</v>
      </c>
      <c r="G202" t="str">
        <v>Jayson Tatum</v>
      </c>
      <c r="H202">
        <v>-0.20416666666666666</v>
      </c>
      <c r="I202">
        <v>0.86527777777777781</v>
      </c>
      <c r="J202">
        <v>1.7694444444444446</v>
      </c>
      <c r="K202">
        <v>1.8083333333333336</v>
      </c>
      <c r="L202">
        <v>0.93333333333333335</v>
      </c>
      <c r="M202">
        <v>0.95277777777777772</v>
      </c>
      <c r="N202">
        <v>1.2152777777777777</v>
      </c>
      <c r="O202">
        <v>0.7583333333333333</v>
      </c>
      <c r="P202">
        <v>-0.9916666666666667</v>
      </c>
      <c r="Q202">
        <v>6.2416666666666663</v>
      </c>
      <c r="R202">
        <v>8.0986111111111114</v>
      </c>
      <c r="S202">
        <v>6.1541666666666668</v>
      </c>
      <c r="T202">
        <v>7.1069444444444443</v>
      </c>
      <c r="U202">
        <v>7.1069444444444443</v>
      </c>
      <c r="V202" t="str">
        <v>zmo</v>
      </c>
      <c r="W202">
        <v>48.545352524070736</v>
      </c>
    </row>
  </sheetData>
  <conditionalFormatting sqref="AL17:AU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7:AU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7:AU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6:AU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6:AU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6:AU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0:AU50 AL18:AU19 AL41:AU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0:AU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0:AU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9:AU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9:AU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9:AU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4:AU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4:AU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4:AU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U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U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U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1:AU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9:AU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9:AU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9:AU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1:AU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1:AU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1:AU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2:AU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2:AU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2:AU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7:AU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8:AU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9:AU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0:AU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2:AU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1:AU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3:AU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4:AU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5:AU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7:AU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6:AU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8:AU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9:AU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0:AU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0:AU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G3:AG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21:AK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1:AU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2:AU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3:AU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4:AU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5:AU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B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C201"/>
  <sheetViews>
    <sheetView workbookViewId="0">
      <selection activeCell="A2" sqref="A2"/>
    </sheetView>
    <sheetView tabSelected="1" workbookViewId="1">
      <selection activeCell="B12" sqref="B12"/>
    </sheetView>
  </sheetViews>
  <sheetFormatPr defaultRowHeight="14.5" x14ac:dyDescent="0.35"/>
  <cols>
    <col min="1" max="1" width="15" customWidth="1"/>
  </cols>
  <sheetData>
    <row r="1" spans="1:3" x14ac:dyDescent="0.35">
      <c r="A1" t="s">
        <v>1</v>
      </c>
      <c r="B1" t="s">
        <v>299</v>
      </c>
      <c r="C1" t="s">
        <v>297</v>
      </c>
    </row>
    <row r="2" spans="1:3" x14ac:dyDescent="0.35">
      <c r="A2" t="s">
        <v>2611</v>
      </c>
      <c r="B2" s="1" t="s">
        <v>2623</v>
      </c>
      <c r="C2">
        <v>80.326498463748592</v>
      </c>
    </row>
    <row r="3" spans="1:3" x14ac:dyDescent="0.35">
      <c r="A3" t="s">
        <v>2610</v>
      </c>
      <c r="B3" s="1" t="s">
        <v>2631</v>
      </c>
      <c r="C3">
        <v>70.956430982925085</v>
      </c>
    </row>
    <row r="4" spans="1:3" x14ac:dyDescent="0.35">
      <c r="A4" t="s">
        <v>2613</v>
      </c>
      <c r="B4" s="1" t="s">
        <v>2622</v>
      </c>
      <c r="C4">
        <v>68.510312259945451</v>
      </c>
    </row>
    <row r="5" spans="1:3" x14ac:dyDescent="0.35">
      <c r="A5" t="s">
        <v>21</v>
      </c>
      <c r="B5" s="1" t="s">
        <v>2625</v>
      </c>
      <c r="C5">
        <v>65.183902995998338</v>
      </c>
    </row>
    <row r="6" spans="1:3" x14ac:dyDescent="0.35">
      <c r="A6" t="s">
        <v>19</v>
      </c>
      <c r="B6" s="1" t="s">
        <v>2628</v>
      </c>
      <c r="C6">
        <v>58.919475270430915</v>
      </c>
    </row>
    <row r="7" spans="1:3" x14ac:dyDescent="0.35">
      <c r="A7" t="s">
        <v>24</v>
      </c>
      <c r="B7" s="1" t="s">
        <v>2630</v>
      </c>
      <c r="C7">
        <v>56.917125559870584</v>
      </c>
    </row>
    <row r="8" spans="1:3" x14ac:dyDescent="0.35">
      <c r="A8" t="s">
        <v>26</v>
      </c>
      <c r="B8" s="1" t="s">
        <v>2629</v>
      </c>
      <c r="C8">
        <v>56.220252110719642</v>
      </c>
    </row>
    <row r="9" spans="1:3" x14ac:dyDescent="0.35">
      <c r="A9" t="s">
        <v>44</v>
      </c>
      <c r="B9" s="1" t="s">
        <v>2626</v>
      </c>
      <c r="C9">
        <v>48.545352524070736</v>
      </c>
    </row>
    <row r="10" spans="1:3" x14ac:dyDescent="0.35">
      <c r="A10" t="s">
        <v>28</v>
      </c>
      <c r="B10" s="1" t="s">
        <v>2624</v>
      </c>
      <c r="C10">
        <v>48.134661771371128</v>
      </c>
    </row>
    <row r="11" spans="1:3" x14ac:dyDescent="0.35">
      <c r="A11" t="s">
        <v>32</v>
      </c>
      <c r="B11" s="1" t="s">
        <v>2627</v>
      </c>
      <c r="C11">
        <v>47.634771217180187</v>
      </c>
    </row>
    <row r="12" spans="1:3" x14ac:dyDescent="0.35">
      <c r="A12" t="s">
        <v>41</v>
      </c>
      <c r="B12" s="1" t="s">
        <v>224</v>
      </c>
      <c r="C12">
        <v>45.573884136891181</v>
      </c>
    </row>
    <row r="13" spans="1:3" x14ac:dyDescent="0.35">
      <c r="A13" t="s">
        <v>36</v>
      </c>
      <c r="B13" s="1" t="s">
        <v>224</v>
      </c>
      <c r="C13">
        <v>44.217303822544025</v>
      </c>
    </row>
    <row r="14" spans="1:3" x14ac:dyDescent="0.35">
      <c r="A14" t="s">
        <v>30</v>
      </c>
      <c r="B14" s="1" t="s">
        <v>224</v>
      </c>
      <c r="C14">
        <v>43.270485096297641</v>
      </c>
    </row>
    <row r="15" spans="1:3" x14ac:dyDescent="0.35">
      <c r="A15" t="s">
        <v>34</v>
      </c>
      <c r="B15" s="1" t="s">
        <v>224</v>
      </c>
      <c r="C15">
        <v>43.258405956512348</v>
      </c>
    </row>
    <row r="16" spans="1:3" x14ac:dyDescent="0.35">
      <c r="A16" t="s">
        <v>38</v>
      </c>
      <c r="B16" s="1" t="s">
        <v>224</v>
      </c>
      <c r="C16">
        <v>42.096021043328605</v>
      </c>
    </row>
    <row r="17" spans="1:3" x14ac:dyDescent="0.35">
      <c r="A17" t="s">
        <v>48</v>
      </c>
      <c r="B17" s="1" t="s">
        <v>224</v>
      </c>
      <c r="C17">
        <v>41.967796328684827</v>
      </c>
    </row>
    <row r="18" spans="1:3" x14ac:dyDescent="0.35">
      <c r="A18" t="s">
        <v>40</v>
      </c>
      <c r="B18" s="1" t="s">
        <v>224</v>
      </c>
      <c r="C18">
        <v>40.863948785229773</v>
      </c>
    </row>
    <row r="19" spans="1:3" x14ac:dyDescent="0.35">
      <c r="A19" t="s">
        <v>42</v>
      </c>
      <c r="B19" s="1" t="s">
        <v>224</v>
      </c>
      <c r="C19">
        <v>40.426312259162991</v>
      </c>
    </row>
    <row r="20" spans="1:3" x14ac:dyDescent="0.35">
      <c r="A20" t="s">
        <v>46</v>
      </c>
      <c r="B20" s="1" t="s">
        <v>224</v>
      </c>
      <c r="C20">
        <v>36.995836560142664</v>
      </c>
    </row>
    <row r="21" spans="1:3" x14ac:dyDescent="0.35">
      <c r="A21" t="s">
        <v>56</v>
      </c>
      <c r="B21" s="1" t="s">
        <v>224</v>
      </c>
      <c r="C21">
        <v>35.364223524530622</v>
      </c>
    </row>
    <row r="22" spans="1:3" x14ac:dyDescent="0.35">
      <c r="A22" t="s">
        <v>53</v>
      </c>
      <c r="B22" s="1" t="s">
        <v>224</v>
      </c>
      <c r="C22">
        <v>35.123569893423841</v>
      </c>
    </row>
    <row r="23" spans="1:3" x14ac:dyDescent="0.35">
      <c r="A23" t="s">
        <v>50</v>
      </c>
      <c r="B23" s="1" t="s">
        <v>224</v>
      </c>
      <c r="C23">
        <v>35.115207412034025</v>
      </c>
    </row>
    <row r="24" spans="1:3" x14ac:dyDescent="0.35">
      <c r="A24" t="s">
        <v>2615</v>
      </c>
      <c r="B24" s="1" t="s">
        <v>224</v>
      </c>
      <c r="C24">
        <v>34.933091150655926</v>
      </c>
    </row>
    <row r="25" spans="1:3" x14ac:dyDescent="0.35">
      <c r="A25" t="s">
        <v>2614</v>
      </c>
      <c r="B25" s="1" t="s">
        <v>224</v>
      </c>
      <c r="C25">
        <v>33.613677420263485</v>
      </c>
    </row>
    <row r="26" spans="1:3" x14ac:dyDescent="0.35">
      <c r="A26" t="s">
        <v>81</v>
      </c>
      <c r="B26" s="1" t="s">
        <v>224</v>
      </c>
      <c r="C26">
        <v>31.753489893329952</v>
      </c>
    </row>
    <row r="27" spans="1:3" x14ac:dyDescent="0.35">
      <c r="A27" t="s">
        <v>2612</v>
      </c>
      <c r="B27" s="1" t="s">
        <v>224</v>
      </c>
      <c r="C27">
        <v>31.261032655929949</v>
      </c>
    </row>
    <row r="28" spans="1:3" x14ac:dyDescent="0.35">
      <c r="A28" t="s">
        <v>63</v>
      </c>
      <c r="B28" s="1" t="s">
        <v>224</v>
      </c>
      <c r="C28">
        <v>31.201566121602415</v>
      </c>
    </row>
    <row r="29" spans="1:3" x14ac:dyDescent="0.35">
      <c r="A29" t="s">
        <v>65</v>
      </c>
      <c r="B29" s="1" t="s">
        <v>224</v>
      </c>
      <c r="C29">
        <v>30.695171415219395</v>
      </c>
    </row>
    <row r="30" spans="1:3" x14ac:dyDescent="0.35">
      <c r="A30" t="s">
        <v>77</v>
      </c>
      <c r="B30" s="1" t="s">
        <v>224</v>
      </c>
      <c r="C30">
        <v>30.569734194372234</v>
      </c>
    </row>
    <row r="31" spans="1:3" x14ac:dyDescent="0.35">
      <c r="A31" t="s">
        <v>62</v>
      </c>
      <c r="B31" s="1" t="s">
        <v>224</v>
      </c>
      <c r="C31">
        <v>29.339520265471126</v>
      </c>
    </row>
    <row r="32" spans="1:3" x14ac:dyDescent="0.35">
      <c r="A32" t="s">
        <v>54</v>
      </c>
      <c r="B32" s="1" t="s">
        <v>224</v>
      </c>
      <c r="C32">
        <v>28.231956063620586</v>
      </c>
    </row>
    <row r="33" spans="1:3" x14ac:dyDescent="0.35">
      <c r="A33" t="s">
        <v>69</v>
      </c>
      <c r="B33" s="1" t="s">
        <v>224</v>
      </c>
      <c r="C33">
        <v>27.927190075191916</v>
      </c>
    </row>
    <row r="34" spans="1:3" x14ac:dyDescent="0.35">
      <c r="A34" t="s">
        <v>47</v>
      </c>
      <c r="B34" s="1" t="s">
        <v>224</v>
      </c>
      <c r="C34">
        <v>27.557382564842495</v>
      </c>
    </row>
    <row r="35" spans="1:3" x14ac:dyDescent="0.35">
      <c r="A35" t="s">
        <v>66</v>
      </c>
      <c r="B35" s="1" t="s">
        <v>224</v>
      </c>
      <c r="C35">
        <v>27.471899421746635</v>
      </c>
    </row>
    <row r="36" spans="1:3" x14ac:dyDescent="0.35">
      <c r="A36" t="s">
        <v>84</v>
      </c>
      <c r="B36" s="1" t="s">
        <v>224</v>
      </c>
      <c r="C36">
        <v>26.756442680618346</v>
      </c>
    </row>
    <row r="37" spans="1:3" x14ac:dyDescent="0.35">
      <c r="A37" t="s">
        <v>51</v>
      </c>
      <c r="B37" s="1" t="s">
        <v>224</v>
      </c>
      <c r="C37">
        <v>26.087444169433468</v>
      </c>
    </row>
    <row r="38" spans="1:3" x14ac:dyDescent="0.35">
      <c r="A38" t="s">
        <v>60</v>
      </c>
      <c r="B38" s="1" t="s">
        <v>224</v>
      </c>
      <c r="C38">
        <v>25.752944913841016</v>
      </c>
    </row>
    <row r="39" spans="1:3" x14ac:dyDescent="0.35">
      <c r="A39" t="s">
        <v>71</v>
      </c>
      <c r="B39" s="1" t="s">
        <v>224</v>
      </c>
      <c r="C39">
        <v>25.216816940294226</v>
      </c>
    </row>
    <row r="40" spans="1:3" x14ac:dyDescent="0.35">
      <c r="A40" t="s">
        <v>59</v>
      </c>
      <c r="B40" s="1" t="s">
        <v>224</v>
      </c>
      <c r="C40">
        <v>25.037488172712727</v>
      </c>
    </row>
    <row r="41" spans="1:3" x14ac:dyDescent="0.35">
      <c r="A41" t="s">
        <v>2618</v>
      </c>
      <c r="B41" s="1" t="s">
        <v>224</v>
      </c>
      <c r="C41">
        <v>24.873955203311972</v>
      </c>
    </row>
    <row r="42" spans="1:3" x14ac:dyDescent="0.35">
      <c r="A42" t="s">
        <v>72</v>
      </c>
      <c r="B42" s="1" t="s">
        <v>224</v>
      </c>
      <c r="C42">
        <v>23.41888344148483</v>
      </c>
    </row>
    <row r="43" spans="1:3" x14ac:dyDescent="0.35">
      <c r="A43" t="s">
        <v>73</v>
      </c>
      <c r="B43" s="1" t="s">
        <v>224</v>
      </c>
      <c r="C43">
        <v>23.366850223948227</v>
      </c>
    </row>
    <row r="44" spans="1:3" x14ac:dyDescent="0.35">
      <c r="A44" t="s">
        <v>101</v>
      </c>
      <c r="B44" s="1" t="s">
        <v>224</v>
      </c>
      <c r="C44">
        <v>23.303667031225217</v>
      </c>
    </row>
    <row r="45" spans="1:3" x14ac:dyDescent="0.35">
      <c r="A45" t="s">
        <v>87</v>
      </c>
      <c r="B45" s="1" t="s">
        <v>224</v>
      </c>
      <c r="C45">
        <v>23.303667031225213</v>
      </c>
    </row>
    <row r="46" spans="1:3" x14ac:dyDescent="0.35">
      <c r="A46" t="s">
        <v>91</v>
      </c>
      <c r="B46" s="1" t="s">
        <v>224</v>
      </c>
      <c r="C46">
        <v>22.918992887293896</v>
      </c>
    </row>
    <row r="47" spans="1:3" x14ac:dyDescent="0.35">
      <c r="A47" t="s">
        <v>2620</v>
      </c>
      <c r="B47" s="1" t="s">
        <v>224</v>
      </c>
      <c r="C47">
        <v>22.125486319860705</v>
      </c>
    </row>
    <row r="48" spans="1:3" x14ac:dyDescent="0.35">
      <c r="A48" t="s">
        <v>88</v>
      </c>
      <c r="B48" s="1" t="s">
        <v>224</v>
      </c>
      <c r="C48">
        <v>21.748245492720336</v>
      </c>
    </row>
    <row r="49" spans="1:3" x14ac:dyDescent="0.35">
      <c r="A49" t="s">
        <v>74</v>
      </c>
      <c r="B49" s="1" t="s">
        <v>224</v>
      </c>
      <c r="C49">
        <v>20.921288999727896</v>
      </c>
    </row>
    <row r="50" spans="1:3" x14ac:dyDescent="0.35">
      <c r="A50" t="s">
        <v>67</v>
      </c>
      <c r="B50" s="1" t="s">
        <v>224</v>
      </c>
      <c r="C50">
        <v>20.187248966622253</v>
      </c>
    </row>
    <row r="51" spans="1:3" x14ac:dyDescent="0.35">
      <c r="A51" t="s">
        <v>76</v>
      </c>
      <c r="B51" s="1" t="s">
        <v>224</v>
      </c>
      <c r="C51">
        <v>19.925224549741507</v>
      </c>
    </row>
    <row r="52" spans="1:3" x14ac:dyDescent="0.35">
      <c r="A52" t="s">
        <v>738</v>
      </c>
      <c r="B52" s="1" t="s">
        <v>224</v>
      </c>
      <c r="C52">
        <v>19.471792225493967</v>
      </c>
    </row>
    <row r="53" spans="1:3" x14ac:dyDescent="0.35">
      <c r="A53" t="s">
        <v>108</v>
      </c>
      <c r="B53" s="1" t="s">
        <v>224</v>
      </c>
      <c r="C53">
        <v>19.302684268500006</v>
      </c>
    </row>
    <row r="54" spans="1:3" x14ac:dyDescent="0.35">
      <c r="A54" t="s">
        <v>97</v>
      </c>
      <c r="B54" s="1" t="s">
        <v>224</v>
      </c>
      <c r="C54">
        <v>19.174459553856238</v>
      </c>
    </row>
    <row r="55" spans="1:3" x14ac:dyDescent="0.35">
      <c r="A55" t="s">
        <v>58</v>
      </c>
      <c r="B55" s="1" t="s">
        <v>224</v>
      </c>
      <c r="C55">
        <v>19.055526485201142</v>
      </c>
    </row>
    <row r="56" spans="1:3" x14ac:dyDescent="0.35">
      <c r="A56" t="s">
        <v>90</v>
      </c>
      <c r="B56" s="1" t="s">
        <v>224</v>
      </c>
      <c r="C56">
        <v>18.816731183292099</v>
      </c>
    </row>
    <row r="57" spans="1:3" x14ac:dyDescent="0.35">
      <c r="A57" t="s">
        <v>96</v>
      </c>
      <c r="B57" s="1" t="s">
        <v>224</v>
      </c>
      <c r="C57">
        <v>18.616960794535494</v>
      </c>
    </row>
    <row r="58" spans="1:3" x14ac:dyDescent="0.35">
      <c r="A58" t="s">
        <v>78</v>
      </c>
      <c r="B58" s="1" t="s">
        <v>224</v>
      </c>
      <c r="C58">
        <v>18.602094160953609</v>
      </c>
    </row>
    <row r="59" spans="1:3" x14ac:dyDescent="0.35">
      <c r="A59" t="s">
        <v>104</v>
      </c>
      <c r="B59" s="1" t="s">
        <v>224</v>
      </c>
      <c r="C59">
        <v>17.821595897904569</v>
      </c>
    </row>
    <row r="60" spans="1:3" x14ac:dyDescent="0.35">
      <c r="A60" t="s">
        <v>2632</v>
      </c>
      <c r="B60" s="1" t="s">
        <v>224</v>
      </c>
      <c r="C60">
        <v>17.325422002109104</v>
      </c>
    </row>
    <row r="61" spans="1:3" x14ac:dyDescent="0.35">
      <c r="A61" t="s">
        <v>109</v>
      </c>
      <c r="B61" s="1" t="s">
        <v>224</v>
      </c>
      <c r="C61">
        <v>17.220426402437035</v>
      </c>
    </row>
    <row r="62" spans="1:3" x14ac:dyDescent="0.35">
      <c r="A62" t="s">
        <v>89</v>
      </c>
      <c r="B62" s="1" t="s">
        <v>224</v>
      </c>
      <c r="C62">
        <v>16.805089826743078</v>
      </c>
    </row>
    <row r="63" spans="1:3" x14ac:dyDescent="0.35">
      <c r="A63" t="s">
        <v>93</v>
      </c>
      <c r="B63" s="1" t="s">
        <v>224</v>
      </c>
      <c r="C63">
        <v>16.750269115409871</v>
      </c>
    </row>
    <row r="64" spans="1:3" x14ac:dyDescent="0.35">
      <c r="A64" t="s">
        <v>92</v>
      </c>
      <c r="B64" s="1" t="s">
        <v>224</v>
      </c>
      <c r="C64">
        <v>16.479882217139313</v>
      </c>
    </row>
    <row r="65" spans="1:3" x14ac:dyDescent="0.35">
      <c r="A65" t="s">
        <v>94</v>
      </c>
      <c r="B65" s="1" t="s">
        <v>224</v>
      </c>
      <c r="C65">
        <v>15.981849992146113</v>
      </c>
    </row>
    <row r="66" spans="1:3" x14ac:dyDescent="0.35">
      <c r="A66" t="s">
        <v>99</v>
      </c>
      <c r="B66" s="1" t="s">
        <v>224</v>
      </c>
      <c r="C66">
        <v>15.959550041773287</v>
      </c>
    </row>
    <row r="67" spans="1:3" x14ac:dyDescent="0.35">
      <c r="A67" t="s">
        <v>82</v>
      </c>
      <c r="B67" s="1" t="s">
        <v>224</v>
      </c>
      <c r="C67">
        <v>15.434572043412913</v>
      </c>
    </row>
    <row r="68" spans="1:3" x14ac:dyDescent="0.35">
      <c r="A68" t="s">
        <v>117</v>
      </c>
      <c r="B68" s="1" t="s">
        <v>224</v>
      </c>
      <c r="C68">
        <v>15.179051778724244</v>
      </c>
    </row>
    <row r="69" spans="1:3" x14ac:dyDescent="0.35">
      <c r="A69" t="s">
        <v>105</v>
      </c>
      <c r="B69" s="1" t="s">
        <v>224</v>
      </c>
      <c r="C69">
        <v>15.002510504939339</v>
      </c>
    </row>
    <row r="70" spans="1:3" x14ac:dyDescent="0.35">
      <c r="A70" t="s">
        <v>86</v>
      </c>
      <c r="B70" s="1" t="s">
        <v>224</v>
      </c>
      <c r="C70">
        <v>14.873356625696699</v>
      </c>
    </row>
    <row r="71" spans="1:3" x14ac:dyDescent="0.35">
      <c r="A71" t="s">
        <v>122</v>
      </c>
      <c r="B71" s="1" t="s">
        <v>224</v>
      </c>
      <c r="C71">
        <v>14.463595037595958</v>
      </c>
    </row>
    <row r="72" spans="1:3" x14ac:dyDescent="0.35">
      <c r="A72" t="s">
        <v>111</v>
      </c>
      <c r="B72" s="1" t="s">
        <v>224</v>
      </c>
      <c r="C72">
        <v>13.718405029303895</v>
      </c>
    </row>
    <row r="73" spans="1:3" x14ac:dyDescent="0.35">
      <c r="A73" t="s">
        <v>85</v>
      </c>
      <c r="B73" s="1" t="s">
        <v>224</v>
      </c>
      <c r="C73">
        <v>13.510272159157484</v>
      </c>
    </row>
    <row r="74" spans="1:3" x14ac:dyDescent="0.35">
      <c r="A74" t="s">
        <v>2616</v>
      </c>
      <c r="B74" s="1" t="s">
        <v>224</v>
      </c>
      <c r="C74">
        <v>13.432222332852577</v>
      </c>
    </row>
    <row r="75" spans="1:3" x14ac:dyDescent="0.35">
      <c r="A75" t="s">
        <v>103</v>
      </c>
      <c r="B75" s="1" t="s">
        <v>224</v>
      </c>
      <c r="C75">
        <v>12.924898461870706</v>
      </c>
    </row>
    <row r="76" spans="1:3" x14ac:dyDescent="0.35">
      <c r="A76" t="s">
        <v>137</v>
      </c>
      <c r="B76" s="1" t="s">
        <v>224</v>
      </c>
      <c r="C76">
        <v>12.595974193871465</v>
      </c>
    </row>
    <row r="77" spans="1:3" x14ac:dyDescent="0.35">
      <c r="A77" t="s">
        <v>119</v>
      </c>
      <c r="B77" s="1" t="s">
        <v>224</v>
      </c>
      <c r="C77">
        <v>11.703976178958277</v>
      </c>
    </row>
    <row r="78" spans="1:3" x14ac:dyDescent="0.35">
      <c r="A78" t="s">
        <v>132</v>
      </c>
      <c r="B78" s="1" t="s">
        <v>224</v>
      </c>
      <c r="C78">
        <v>11.536726551162054</v>
      </c>
    </row>
    <row r="79" spans="1:3" x14ac:dyDescent="0.35">
      <c r="A79" t="s">
        <v>106</v>
      </c>
      <c r="B79" s="1" t="s">
        <v>224</v>
      </c>
      <c r="C79">
        <v>11.458676724857151</v>
      </c>
    </row>
    <row r="80" spans="1:3" x14ac:dyDescent="0.35">
      <c r="A80" t="s">
        <v>107</v>
      </c>
      <c r="B80" s="1" t="s">
        <v>224</v>
      </c>
      <c r="C80">
        <v>11.453101737263941</v>
      </c>
    </row>
    <row r="81" spans="1:3" x14ac:dyDescent="0.35">
      <c r="A81" t="s">
        <v>121</v>
      </c>
      <c r="B81" s="1" t="s">
        <v>224</v>
      </c>
      <c r="C81">
        <v>10.574112026734902</v>
      </c>
    </row>
    <row r="82" spans="1:3" x14ac:dyDescent="0.35">
      <c r="A82" t="s">
        <v>110</v>
      </c>
      <c r="B82" s="1" t="s">
        <v>224</v>
      </c>
      <c r="C82">
        <v>10.447745641288867</v>
      </c>
    </row>
    <row r="83" spans="1:3" x14ac:dyDescent="0.35">
      <c r="A83" t="s">
        <v>112</v>
      </c>
      <c r="B83" s="1" t="s">
        <v>224</v>
      </c>
      <c r="C83">
        <v>10.182004566012646</v>
      </c>
    </row>
    <row r="84" spans="1:3" x14ac:dyDescent="0.35">
      <c r="A84" t="s">
        <v>128</v>
      </c>
      <c r="B84" s="1" t="s">
        <v>224</v>
      </c>
      <c r="C84">
        <v>10.040771546984725</v>
      </c>
    </row>
    <row r="85" spans="1:3" x14ac:dyDescent="0.35">
      <c r="A85" t="s">
        <v>98</v>
      </c>
      <c r="B85" s="1" t="s">
        <v>224</v>
      </c>
      <c r="C85">
        <v>10.026834078001709</v>
      </c>
    </row>
    <row r="86" spans="1:3" x14ac:dyDescent="0.35">
      <c r="A86" t="s">
        <v>120</v>
      </c>
      <c r="B86" s="1" t="s">
        <v>224</v>
      </c>
      <c r="C86">
        <v>9.9645800498775561</v>
      </c>
    </row>
    <row r="87" spans="1:3" x14ac:dyDescent="0.35">
      <c r="A87" t="s">
        <v>126</v>
      </c>
      <c r="B87" s="1" t="s">
        <v>224</v>
      </c>
      <c r="C87">
        <v>9.908830173945482</v>
      </c>
    </row>
    <row r="88" spans="1:3" x14ac:dyDescent="0.35">
      <c r="A88" t="s">
        <v>2621</v>
      </c>
      <c r="B88" s="1" t="s">
        <v>224</v>
      </c>
      <c r="C88">
        <v>9.3253148058564399</v>
      </c>
    </row>
    <row r="89" spans="1:3" x14ac:dyDescent="0.35">
      <c r="A89" t="s">
        <v>131</v>
      </c>
      <c r="B89" s="1" t="s">
        <v>224</v>
      </c>
      <c r="C89">
        <v>9.2138150539922847</v>
      </c>
    </row>
    <row r="90" spans="1:3" x14ac:dyDescent="0.35">
      <c r="A90" t="s">
        <v>136</v>
      </c>
      <c r="B90" s="1" t="s">
        <v>224</v>
      </c>
      <c r="C90">
        <v>8.6748995866489018</v>
      </c>
    </row>
    <row r="91" spans="1:3" x14ac:dyDescent="0.35">
      <c r="A91" t="s">
        <v>2619</v>
      </c>
      <c r="B91" s="1" t="s">
        <v>224</v>
      </c>
      <c r="C91">
        <v>7.9129846155772201</v>
      </c>
    </row>
    <row r="92" spans="1:3" x14ac:dyDescent="0.35">
      <c r="A92" t="s">
        <v>2617</v>
      </c>
      <c r="B92" s="1" t="s">
        <v>224</v>
      </c>
      <c r="C92">
        <v>7.8479430936564665</v>
      </c>
    </row>
    <row r="93" spans="1:3" x14ac:dyDescent="0.35">
      <c r="A93" t="s">
        <v>116</v>
      </c>
      <c r="B93" s="1" t="s">
        <v>224</v>
      </c>
      <c r="C93">
        <v>7.8479430936564629</v>
      </c>
    </row>
    <row r="94" spans="1:3" x14ac:dyDescent="0.35">
      <c r="A94" t="s">
        <v>135</v>
      </c>
      <c r="B94" s="1" t="s">
        <v>224</v>
      </c>
      <c r="C94">
        <v>7.6602518446851473</v>
      </c>
    </row>
    <row r="95" spans="1:3" x14ac:dyDescent="0.35">
      <c r="A95" t="s">
        <v>129</v>
      </c>
      <c r="B95" s="1" t="s">
        <v>224</v>
      </c>
      <c r="C95">
        <v>7.1631487842908186</v>
      </c>
    </row>
    <row r="96" spans="1:3" x14ac:dyDescent="0.35">
      <c r="A96" t="s">
        <v>113</v>
      </c>
      <c r="B96" s="1" t="s">
        <v>224</v>
      </c>
      <c r="C96">
        <v>6.6307374691395102</v>
      </c>
    </row>
    <row r="97" spans="1:3" x14ac:dyDescent="0.35">
      <c r="A97" t="s">
        <v>115</v>
      </c>
      <c r="B97" s="1" t="s">
        <v>224</v>
      </c>
      <c r="C97">
        <v>6.3519880894791392</v>
      </c>
    </row>
    <row r="98" spans="1:3" x14ac:dyDescent="0.35">
      <c r="A98" t="s">
        <v>139</v>
      </c>
      <c r="B98" s="1" t="s">
        <v>224</v>
      </c>
      <c r="C98">
        <v>6.2915923905527249</v>
      </c>
    </row>
    <row r="99" spans="1:3" x14ac:dyDescent="0.35">
      <c r="A99" t="s">
        <v>140</v>
      </c>
      <c r="B99" s="1" t="s">
        <v>224</v>
      </c>
      <c r="C99">
        <v>6.1104052937734812</v>
      </c>
    </row>
    <row r="100" spans="1:3" x14ac:dyDescent="0.35">
      <c r="A100" t="s">
        <v>124</v>
      </c>
      <c r="B100" s="1" t="s">
        <v>224</v>
      </c>
      <c r="C100">
        <v>5.9282890323953721</v>
      </c>
    </row>
    <row r="101" spans="1:3" x14ac:dyDescent="0.35">
      <c r="A101" t="s">
        <v>150</v>
      </c>
      <c r="B101" s="1" t="s">
        <v>224</v>
      </c>
      <c r="C101">
        <v>5.9059890820225434</v>
      </c>
    </row>
    <row r="102" spans="1:3" x14ac:dyDescent="0.35">
      <c r="A102" t="s">
        <v>125</v>
      </c>
      <c r="B102" s="1" t="s">
        <v>224</v>
      </c>
      <c r="C102">
        <v>5.5380399008708512</v>
      </c>
    </row>
    <row r="103" spans="1:3" x14ac:dyDescent="0.35">
      <c r="A103" t="s">
        <v>130</v>
      </c>
      <c r="B103" s="1" t="s">
        <v>224</v>
      </c>
      <c r="C103">
        <v>5.493440000125192</v>
      </c>
    </row>
    <row r="104" spans="1:3" x14ac:dyDescent="0.35">
      <c r="A104" t="s">
        <v>134</v>
      </c>
      <c r="B104" s="1" t="s">
        <v>224</v>
      </c>
      <c r="C104">
        <v>5.4878650125319846</v>
      </c>
    </row>
    <row r="105" spans="1:3" x14ac:dyDescent="0.35">
      <c r="A105" t="s">
        <v>145</v>
      </c>
      <c r="B105" s="1" t="s">
        <v>224</v>
      </c>
      <c r="C105">
        <v>5.2964571051651976</v>
      </c>
    </row>
    <row r="106" spans="1:3" x14ac:dyDescent="0.35">
      <c r="A106" t="s">
        <v>123</v>
      </c>
      <c r="B106" s="1" t="s">
        <v>224</v>
      </c>
      <c r="C106">
        <v>4.9879744583410526</v>
      </c>
    </row>
    <row r="107" spans="1:3" x14ac:dyDescent="0.35">
      <c r="A107" t="s">
        <v>2633</v>
      </c>
      <c r="B107" s="1" t="s">
        <v>224</v>
      </c>
      <c r="C107">
        <v>4.8597497436972805</v>
      </c>
    </row>
    <row r="108" spans="1:3" x14ac:dyDescent="0.35">
      <c r="A108" t="s">
        <v>151</v>
      </c>
      <c r="B108" s="1" t="s">
        <v>224</v>
      </c>
      <c r="C108">
        <v>4.610733631200679</v>
      </c>
    </row>
    <row r="109" spans="1:3" x14ac:dyDescent="0.35">
      <c r="A109" t="s">
        <v>153</v>
      </c>
      <c r="B109" s="1" t="s">
        <v>224</v>
      </c>
      <c r="C109">
        <v>4.5772837056414382</v>
      </c>
    </row>
    <row r="110" spans="1:3" x14ac:dyDescent="0.35">
      <c r="A110" t="s">
        <v>148</v>
      </c>
      <c r="B110" s="1" t="s">
        <v>224</v>
      </c>
      <c r="C110">
        <v>4.3301259223425745</v>
      </c>
    </row>
    <row r="111" spans="1:3" x14ac:dyDescent="0.35">
      <c r="A111" t="s">
        <v>267</v>
      </c>
      <c r="B111" s="1" t="s">
        <v>224</v>
      </c>
      <c r="C111">
        <v>4.2706593880150265</v>
      </c>
    </row>
    <row r="112" spans="1:3" x14ac:dyDescent="0.35">
      <c r="A112" t="s">
        <v>144</v>
      </c>
      <c r="B112" s="1" t="s">
        <v>224</v>
      </c>
      <c r="C112">
        <v>4.0959764434278636</v>
      </c>
    </row>
    <row r="113" spans="1:3" x14ac:dyDescent="0.35">
      <c r="A113" t="s">
        <v>169</v>
      </c>
      <c r="B113" s="1" t="s">
        <v>224</v>
      </c>
      <c r="C113">
        <v>3.5273277089207045</v>
      </c>
    </row>
    <row r="114" spans="1:3" x14ac:dyDescent="0.35">
      <c r="A114" t="s">
        <v>147</v>
      </c>
      <c r="B114" s="1" t="s">
        <v>224</v>
      </c>
      <c r="C114">
        <v>3.4771528205818374</v>
      </c>
    </row>
    <row r="115" spans="1:3" x14ac:dyDescent="0.35">
      <c r="A115" t="s">
        <v>154</v>
      </c>
      <c r="B115" s="1" t="s">
        <v>224</v>
      </c>
      <c r="C115">
        <v>3.3972446650791985</v>
      </c>
    </row>
    <row r="116" spans="1:3" x14ac:dyDescent="0.35">
      <c r="A116" t="s">
        <v>272</v>
      </c>
      <c r="B116" s="1" t="s">
        <v>224</v>
      </c>
      <c r="C116">
        <v>3.3414947891471209</v>
      </c>
    </row>
    <row r="117" spans="1:3" x14ac:dyDescent="0.35">
      <c r="A117" t="s">
        <v>156</v>
      </c>
      <c r="B117" s="1" t="s">
        <v>224</v>
      </c>
      <c r="C117">
        <v>3.0069955335546776</v>
      </c>
    </row>
    <row r="118" spans="1:3" x14ac:dyDescent="0.35">
      <c r="A118" t="s">
        <v>160</v>
      </c>
      <c r="B118" s="1" t="s">
        <v>224</v>
      </c>
      <c r="C118">
        <v>2.9252290488543018</v>
      </c>
    </row>
    <row r="119" spans="1:3" x14ac:dyDescent="0.35">
      <c r="A119" t="s">
        <v>142</v>
      </c>
      <c r="B119" s="1" t="s">
        <v>224</v>
      </c>
      <c r="C119">
        <v>2.7561210918603409</v>
      </c>
    </row>
    <row r="120" spans="1:3" x14ac:dyDescent="0.35">
      <c r="A120" t="s">
        <v>159</v>
      </c>
      <c r="B120" s="1" t="s">
        <v>224</v>
      </c>
      <c r="C120">
        <v>2.6167464020301554</v>
      </c>
    </row>
    <row r="121" spans="1:3" x14ac:dyDescent="0.35">
      <c r="A121" t="s">
        <v>726</v>
      </c>
      <c r="B121" s="1" t="s">
        <v>224</v>
      </c>
      <c r="C121">
        <v>2.2933971216241265</v>
      </c>
    </row>
    <row r="122" spans="1:3" x14ac:dyDescent="0.35">
      <c r="A122" t="s">
        <v>157</v>
      </c>
      <c r="B122" s="1" t="s">
        <v>224</v>
      </c>
      <c r="C122">
        <v>2.2004806617373349</v>
      </c>
    </row>
    <row r="123" spans="1:3" x14ac:dyDescent="0.35">
      <c r="A123" t="s">
        <v>725</v>
      </c>
      <c r="B123" s="1" t="s">
        <v>224</v>
      </c>
      <c r="C123">
        <v>2.1893306865509201</v>
      </c>
    </row>
    <row r="124" spans="1:3" x14ac:dyDescent="0.35">
      <c r="A124" t="s">
        <v>177</v>
      </c>
      <c r="B124" s="1" t="s">
        <v>224</v>
      </c>
      <c r="C124">
        <v>1.9533228784384717</v>
      </c>
    </row>
    <row r="125" spans="1:3" x14ac:dyDescent="0.35">
      <c r="A125" t="s">
        <v>143</v>
      </c>
      <c r="B125" s="1" t="s">
        <v>224</v>
      </c>
      <c r="C125">
        <v>1.8455397849697921</v>
      </c>
    </row>
    <row r="126" spans="1:3" x14ac:dyDescent="0.35">
      <c r="A126" t="s">
        <v>141</v>
      </c>
      <c r="B126" s="1" t="s">
        <v>224</v>
      </c>
      <c r="C126">
        <v>1.7154567411282864</v>
      </c>
    </row>
    <row r="127" spans="1:3" x14ac:dyDescent="0.35">
      <c r="A127" t="s">
        <v>133</v>
      </c>
      <c r="B127" s="1" t="s">
        <v>224</v>
      </c>
      <c r="C127">
        <v>1.7135984119305534</v>
      </c>
    </row>
    <row r="128" spans="1:3" x14ac:dyDescent="0.35">
      <c r="A128" t="s">
        <v>164</v>
      </c>
      <c r="B128" s="1" t="s">
        <v>224</v>
      </c>
      <c r="C128">
        <v>1.4980322249931972</v>
      </c>
    </row>
    <row r="129" spans="1:3" x14ac:dyDescent="0.35">
      <c r="A129" t="s">
        <v>165</v>
      </c>
      <c r="B129" s="1" t="s">
        <v>224</v>
      </c>
      <c r="C129">
        <v>1.3790991563381054</v>
      </c>
    </row>
    <row r="130" spans="1:3" x14ac:dyDescent="0.35">
      <c r="A130" t="s">
        <v>158</v>
      </c>
      <c r="B130" s="1" t="s">
        <v>224</v>
      </c>
      <c r="C130">
        <v>0.46480119105208539</v>
      </c>
    </row>
    <row r="131" spans="1:3" x14ac:dyDescent="0.35">
      <c r="A131" t="s">
        <v>175</v>
      </c>
      <c r="B131" s="1" t="s">
        <v>224</v>
      </c>
      <c r="C131">
        <v>0.40626382132340744</v>
      </c>
    </row>
    <row r="132" spans="1:3" x14ac:dyDescent="0.35">
      <c r="A132" t="s">
        <v>178</v>
      </c>
      <c r="B132" s="1" t="s">
        <v>224</v>
      </c>
      <c r="C132">
        <v>0.11543530187775419</v>
      </c>
    </row>
    <row r="133" spans="1:3" x14ac:dyDescent="0.35">
      <c r="A133" t="s">
        <v>172</v>
      </c>
      <c r="B133" s="1" t="s">
        <v>224</v>
      </c>
      <c r="C133">
        <v>6.6189578137754945E-2</v>
      </c>
    </row>
    <row r="134" spans="1:3" x14ac:dyDescent="0.35">
      <c r="A134" t="s">
        <v>192</v>
      </c>
      <c r="B134" s="1" t="s">
        <v>224</v>
      </c>
      <c r="C134">
        <v>-0.11499751864148755</v>
      </c>
    </row>
    <row r="135" spans="1:3" x14ac:dyDescent="0.35">
      <c r="A135" t="s">
        <v>723</v>
      </c>
      <c r="B135" s="1" t="s">
        <v>224</v>
      </c>
      <c r="C135">
        <v>-0.19862233253959882</v>
      </c>
    </row>
    <row r="136" spans="1:3" x14ac:dyDescent="0.35">
      <c r="A136" t="s">
        <v>722</v>
      </c>
      <c r="B136" s="1" t="s">
        <v>224</v>
      </c>
      <c r="C136">
        <v>-0.20791397852827465</v>
      </c>
    </row>
    <row r="137" spans="1:3" x14ac:dyDescent="0.35">
      <c r="A137" t="s">
        <v>168</v>
      </c>
      <c r="B137" s="1" t="s">
        <v>224</v>
      </c>
      <c r="C137">
        <v>-0.24879722087846612</v>
      </c>
    </row>
    <row r="138" spans="1:3" x14ac:dyDescent="0.35">
      <c r="A138" t="s">
        <v>138</v>
      </c>
      <c r="B138" s="1" t="s">
        <v>224</v>
      </c>
      <c r="C138">
        <v>-0.26366385446035334</v>
      </c>
    </row>
    <row r="139" spans="1:3" x14ac:dyDescent="0.35">
      <c r="A139" t="s">
        <v>739</v>
      </c>
      <c r="B139" s="1" t="s">
        <v>224</v>
      </c>
      <c r="C139">
        <v>-0.5219716129456291</v>
      </c>
    </row>
    <row r="140" spans="1:3" x14ac:dyDescent="0.35">
      <c r="A140" t="s">
        <v>2636</v>
      </c>
      <c r="B140" s="1" t="s">
        <v>224</v>
      </c>
      <c r="C140">
        <v>-0.77842104223317277</v>
      </c>
    </row>
    <row r="141" spans="1:3" x14ac:dyDescent="0.35">
      <c r="A141" t="s">
        <v>181</v>
      </c>
      <c r="B141" s="1" t="s">
        <v>224</v>
      </c>
      <c r="C141">
        <v>-1.0162871795433546</v>
      </c>
    </row>
    <row r="142" spans="1:3" x14ac:dyDescent="0.35">
      <c r="A142" t="s">
        <v>146</v>
      </c>
      <c r="B142" s="1" t="s">
        <v>224</v>
      </c>
      <c r="C142">
        <v>-1.2114117453056172</v>
      </c>
    </row>
    <row r="143" spans="1:3" x14ac:dyDescent="0.35">
      <c r="A143" t="s">
        <v>190</v>
      </c>
      <c r="B143" s="1" t="s">
        <v>224</v>
      </c>
      <c r="C143">
        <v>-1.3712280563108972</v>
      </c>
    </row>
    <row r="144" spans="1:3" x14ac:dyDescent="0.35">
      <c r="A144" t="s">
        <v>2637</v>
      </c>
      <c r="B144" s="1" t="s">
        <v>224</v>
      </c>
      <c r="C144">
        <v>-1.3786613731018389</v>
      </c>
    </row>
    <row r="145" spans="1:3" x14ac:dyDescent="0.35">
      <c r="A145" t="s">
        <v>163</v>
      </c>
      <c r="B145" s="1" t="s">
        <v>224</v>
      </c>
      <c r="C145">
        <v>-1.4251196030452347</v>
      </c>
    </row>
    <row r="146" spans="1:3" x14ac:dyDescent="0.35">
      <c r="A146" t="s">
        <v>118</v>
      </c>
      <c r="B146" s="1" t="s">
        <v>224</v>
      </c>
      <c r="C146">
        <v>-1.5552026468867362</v>
      </c>
    </row>
    <row r="147" spans="1:3" x14ac:dyDescent="0.35">
      <c r="A147" t="s">
        <v>162</v>
      </c>
      <c r="B147" s="1" t="s">
        <v>224</v>
      </c>
      <c r="C147">
        <v>-1.6667023987508895</v>
      </c>
    </row>
    <row r="148" spans="1:3" x14ac:dyDescent="0.35">
      <c r="A148" t="s">
        <v>982</v>
      </c>
      <c r="B148" s="1" t="s">
        <v>224</v>
      </c>
      <c r="C148">
        <v>-1.8543936477222061</v>
      </c>
    </row>
    <row r="149" spans="1:3" x14ac:dyDescent="0.35">
      <c r="A149" t="s">
        <v>176</v>
      </c>
      <c r="B149" s="1" t="s">
        <v>224</v>
      </c>
      <c r="C149">
        <v>-1.8562519769199421</v>
      </c>
    </row>
    <row r="150" spans="1:3" x14ac:dyDescent="0.35">
      <c r="A150" t="s">
        <v>188</v>
      </c>
      <c r="B150" s="1" t="s">
        <v>224</v>
      </c>
      <c r="C150">
        <v>-2.0569515302754109</v>
      </c>
    </row>
    <row r="151" spans="1:3" x14ac:dyDescent="0.35">
      <c r="A151" t="s">
        <v>183</v>
      </c>
      <c r="B151" s="1" t="s">
        <v>224</v>
      </c>
      <c r="C151">
        <v>-2.1219930521961636</v>
      </c>
    </row>
    <row r="152" spans="1:3" x14ac:dyDescent="0.35">
      <c r="A152" t="s">
        <v>161</v>
      </c>
      <c r="B152" s="1" t="s">
        <v>224</v>
      </c>
      <c r="C152">
        <v>-2.3171176179584205</v>
      </c>
    </row>
    <row r="153" spans="1:3" x14ac:dyDescent="0.35">
      <c r="A153" t="s">
        <v>155</v>
      </c>
      <c r="B153" s="1" t="s">
        <v>224</v>
      </c>
      <c r="C153">
        <v>-2.6646251779350201</v>
      </c>
    </row>
    <row r="154" spans="1:3" x14ac:dyDescent="0.35">
      <c r="A154" t="s">
        <v>2638</v>
      </c>
      <c r="B154" s="1" t="s">
        <v>224</v>
      </c>
      <c r="C154">
        <v>-2.6646251779350201</v>
      </c>
    </row>
    <row r="155" spans="1:3" x14ac:dyDescent="0.35">
      <c r="A155" t="s">
        <v>182</v>
      </c>
      <c r="B155" s="1" t="s">
        <v>224</v>
      </c>
      <c r="C155">
        <v>-2.672987659324833</v>
      </c>
    </row>
    <row r="156" spans="1:3" x14ac:dyDescent="0.35">
      <c r="A156" t="s">
        <v>166</v>
      </c>
      <c r="B156" s="1" t="s">
        <v>224</v>
      </c>
      <c r="C156">
        <v>-2.6869251283078479</v>
      </c>
    </row>
    <row r="157" spans="1:3" x14ac:dyDescent="0.35">
      <c r="A157" t="s">
        <v>152</v>
      </c>
      <c r="B157" s="1" t="s">
        <v>224</v>
      </c>
      <c r="C157">
        <v>-3.2221239372557653</v>
      </c>
    </row>
    <row r="158" spans="1:3" x14ac:dyDescent="0.35">
      <c r="A158" t="s">
        <v>187</v>
      </c>
      <c r="B158" s="1" t="s">
        <v>224</v>
      </c>
      <c r="C158">
        <v>-3.2955279405663287</v>
      </c>
    </row>
    <row r="159" spans="1:3" x14ac:dyDescent="0.35">
      <c r="A159" t="s">
        <v>184</v>
      </c>
      <c r="B159" s="1" t="s">
        <v>224</v>
      </c>
      <c r="C159">
        <v>-3.9803222499319766</v>
      </c>
    </row>
    <row r="160" spans="1:3" x14ac:dyDescent="0.35">
      <c r="A160" t="s">
        <v>170</v>
      </c>
      <c r="B160" s="1" t="s">
        <v>224</v>
      </c>
      <c r="C160">
        <v>-3.9951888835138609</v>
      </c>
    </row>
    <row r="161" spans="1:3" x14ac:dyDescent="0.35">
      <c r="A161" t="s">
        <v>179</v>
      </c>
      <c r="B161" s="1" t="s">
        <v>224</v>
      </c>
      <c r="C161">
        <v>-4.0732387098187637</v>
      </c>
    </row>
    <row r="162" spans="1:3" x14ac:dyDescent="0.35">
      <c r="A162" t="s">
        <v>149</v>
      </c>
      <c r="B162" s="1" t="s">
        <v>224</v>
      </c>
      <c r="C162">
        <v>-4.3148215055244235</v>
      </c>
    </row>
    <row r="163" spans="1:3" x14ac:dyDescent="0.35">
      <c r="A163" t="s">
        <v>167</v>
      </c>
      <c r="B163" s="1" t="s">
        <v>224</v>
      </c>
      <c r="C163">
        <v>-4.6493207611168677</v>
      </c>
    </row>
    <row r="164" spans="1:3" x14ac:dyDescent="0.35">
      <c r="A164" t="s">
        <v>202</v>
      </c>
      <c r="B164" s="1" t="s">
        <v>224</v>
      </c>
      <c r="C164">
        <v>-4.7422372210036574</v>
      </c>
    </row>
    <row r="165" spans="1:3" x14ac:dyDescent="0.35">
      <c r="A165" t="s">
        <v>287</v>
      </c>
      <c r="B165" s="1" t="s">
        <v>224</v>
      </c>
      <c r="C165">
        <v>-5.0386407280425214</v>
      </c>
    </row>
    <row r="166" spans="1:3" x14ac:dyDescent="0.35">
      <c r="A166" t="s">
        <v>198</v>
      </c>
      <c r="B166" s="1" t="s">
        <v>224</v>
      </c>
      <c r="C166">
        <v>-5.0488615386300699</v>
      </c>
    </row>
    <row r="167" spans="1:3" x14ac:dyDescent="0.35">
      <c r="A167" t="s">
        <v>180</v>
      </c>
      <c r="B167" s="1" t="s">
        <v>224</v>
      </c>
      <c r="C167">
        <v>-5.6342352359168464</v>
      </c>
    </row>
    <row r="168" spans="1:3" x14ac:dyDescent="0.35">
      <c r="A168" t="s">
        <v>201</v>
      </c>
      <c r="B168" s="1" t="s">
        <v>224</v>
      </c>
      <c r="C168">
        <v>-6.4704833748979622</v>
      </c>
    </row>
    <row r="169" spans="1:3" x14ac:dyDescent="0.35">
      <c r="A169" t="s">
        <v>186</v>
      </c>
      <c r="B169" s="1" t="s">
        <v>224</v>
      </c>
      <c r="C169">
        <v>-6.4927833252707927</v>
      </c>
    </row>
    <row r="170" spans="1:3" x14ac:dyDescent="0.35">
      <c r="A170" t="s">
        <v>193</v>
      </c>
      <c r="B170" s="1" t="s">
        <v>224</v>
      </c>
      <c r="C170">
        <v>-6.5187999340390901</v>
      </c>
    </row>
    <row r="171" spans="1:3" x14ac:dyDescent="0.35">
      <c r="A171" t="s">
        <v>174</v>
      </c>
      <c r="B171" s="1" t="s">
        <v>224</v>
      </c>
      <c r="C171">
        <v>-6.594991431146263</v>
      </c>
    </row>
    <row r="172" spans="1:3" x14ac:dyDescent="0.35">
      <c r="A172" t="s">
        <v>211</v>
      </c>
      <c r="B172" s="1" t="s">
        <v>224</v>
      </c>
      <c r="C172">
        <v>-6.6145038877224884</v>
      </c>
    </row>
    <row r="173" spans="1:3" x14ac:dyDescent="0.35">
      <c r="A173" t="s">
        <v>199</v>
      </c>
      <c r="B173" s="1" t="s">
        <v>224</v>
      </c>
      <c r="C173">
        <v>-6.6711829282534305</v>
      </c>
    </row>
    <row r="174" spans="1:3" x14ac:dyDescent="0.35">
      <c r="A174" t="s">
        <v>196</v>
      </c>
      <c r="B174" s="1" t="s">
        <v>224</v>
      </c>
      <c r="C174">
        <v>-7.0930236561394562</v>
      </c>
    </row>
    <row r="175" spans="1:3" x14ac:dyDescent="0.35">
      <c r="A175" t="s">
        <v>216</v>
      </c>
      <c r="B175" s="1" t="s">
        <v>224</v>
      </c>
      <c r="C175">
        <v>-7.2175317123877605</v>
      </c>
    </row>
    <row r="176" spans="1:3" x14ac:dyDescent="0.35">
      <c r="A176" t="s">
        <v>210</v>
      </c>
      <c r="B176" s="1" t="s">
        <v>224</v>
      </c>
      <c r="C176">
        <v>-7.2454066503537984</v>
      </c>
    </row>
    <row r="177" spans="1:3" x14ac:dyDescent="0.35">
      <c r="A177" t="s">
        <v>217</v>
      </c>
      <c r="B177" s="1" t="s">
        <v>224</v>
      </c>
      <c r="C177">
        <v>-7.5018560796413372</v>
      </c>
    </row>
    <row r="178" spans="1:3" x14ac:dyDescent="0.35">
      <c r="A178" t="s">
        <v>171</v>
      </c>
      <c r="B178" s="1" t="s">
        <v>224</v>
      </c>
      <c r="C178">
        <v>-7.5761892475507704</v>
      </c>
    </row>
    <row r="179" spans="1:3" x14ac:dyDescent="0.35">
      <c r="A179" t="s">
        <v>185</v>
      </c>
      <c r="B179" s="1" t="s">
        <v>224</v>
      </c>
      <c r="C179">
        <v>-8.0268340780017056</v>
      </c>
    </row>
    <row r="180" spans="1:3" x14ac:dyDescent="0.35">
      <c r="A180" t="s">
        <v>207</v>
      </c>
      <c r="B180" s="1" t="s">
        <v>224</v>
      </c>
      <c r="C180">
        <v>-8.1429796528601948</v>
      </c>
    </row>
    <row r="181" spans="1:3" x14ac:dyDescent="0.35">
      <c r="A181" t="s">
        <v>205</v>
      </c>
      <c r="B181" s="1" t="s">
        <v>224</v>
      </c>
      <c r="C181">
        <v>-8.2135961623741522</v>
      </c>
    </row>
    <row r="182" spans="1:3" x14ac:dyDescent="0.35">
      <c r="A182" t="s">
        <v>219</v>
      </c>
      <c r="B182" s="1" t="s">
        <v>224</v>
      </c>
      <c r="C182">
        <v>-8.4830538960458437</v>
      </c>
    </row>
    <row r="183" spans="1:3" x14ac:dyDescent="0.35">
      <c r="A183" t="s">
        <v>212</v>
      </c>
      <c r="B183" s="1" t="s">
        <v>224</v>
      </c>
      <c r="C183">
        <v>-8.6930450953899925</v>
      </c>
    </row>
    <row r="184" spans="1:3" x14ac:dyDescent="0.35">
      <c r="A184" t="s">
        <v>983</v>
      </c>
      <c r="B184" s="1" t="s">
        <v>224</v>
      </c>
      <c r="C184">
        <v>-8.9048946239318791</v>
      </c>
    </row>
    <row r="185" spans="1:3" x14ac:dyDescent="0.35">
      <c r="A185" t="s">
        <v>194</v>
      </c>
      <c r="B185" s="1" t="s">
        <v>224</v>
      </c>
      <c r="C185">
        <v>-9.4884099920209213</v>
      </c>
    </row>
    <row r="186" spans="1:3" x14ac:dyDescent="0.35">
      <c r="A186" t="s">
        <v>214</v>
      </c>
      <c r="B186" s="1" t="s">
        <v>224</v>
      </c>
      <c r="C186">
        <v>-9.5627431599303545</v>
      </c>
    </row>
    <row r="187" spans="1:3" x14ac:dyDescent="0.35">
      <c r="A187" t="s">
        <v>209</v>
      </c>
      <c r="B187" s="1" t="s">
        <v>224</v>
      </c>
      <c r="C187">
        <v>-9.9938755338050616</v>
      </c>
    </row>
    <row r="188" spans="1:3" x14ac:dyDescent="0.35">
      <c r="A188" t="s">
        <v>208</v>
      </c>
      <c r="B188" s="1" t="s">
        <v>224</v>
      </c>
      <c r="C188">
        <v>-10.246608304697132</v>
      </c>
    </row>
    <row r="189" spans="1:3" x14ac:dyDescent="0.35">
      <c r="A189" t="s">
        <v>173</v>
      </c>
      <c r="B189" s="1" t="s">
        <v>224</v>
      </c>
      <c r="C189">
        <v>-10.382266336131845</v>
      </c>
    </row>
    <row r="190" spans="1:3" x14ac:dyDescent="0.35">
      <c r="A190" t="s">
        <v>200</v>
      </c>
      <c r="B190" s="1" t="s">
        <v>224</v>
      </c>
      <c r="C190">
        <v>-10.392487146719395</v>
      </c>
    </row>
    <row r="191" spans="1:3" x14ac:dyDescent="0.35">
      <c r="A191" t="s">
        <v>189</v>
      </c>
      <c r="B191" s="1" t="s">
        <v>224</v>
      </c>
      <c r="C191">
        <v>-10.595974193871465</v>
      </c>
    </row>
    <row r="192" spans="1:3" x14ac:dyDescent="0.35">
      <c r="A192" t="s">
        <v>755</v>
      </c>
      <c r="B192" s="1" t="s">
        <v>224</v>
      </c>
      <c r="C192">
        <v>-10.774373796854107</v>
      </c>
    </row>
    <row r="193" spans="1:3" x14ac:dyDescent="0.35">
      <c r="A193" t="s">
        <v>206</v>
      </c>
      <c r="B193" s="1" t="s">
        <v>224</v>
      </c>
      <c r="C193">
        <v>-10.967640033418627</v>
      </c>
    </row>
    <row r="194" spans="1:3" x14ac:dyDescent="0.35">
      <c r="A194" t="s">
        <v>215</v>
      </c>
      <c r="B194" s="1" t="s">
        <v>224</v>
      </c>
      <c r="C194">
        <v>-11.15347295319221</v>
      </c>
    </row>
    <row r="195" spans="1:3" x14ac:dyDescent="0.35">
      <c r="A195" t="s">
        <v>2634</v>
      </c>
      <c r="B195" s="1" t="s">
        <v>224</v>
      </c>
      <c r="C195">
        <v>-11.369039140129562</v>
      </c>
    </row>
    <row r="196" spans="1:3" x14ac:dyDescent="0.35">
      <c r="A196" t="s">
        <v>2635</v>
      </c>
      <c r="B196" s="1" t="s">
        <v>224</v>
      </c>
      <c r="C196">
        <v>-11.610621935835217</v>
      </c>
    </row>
    <row r="197" spans="1:3" x14ac:dyDescent="0.35">
      <c r="A197" t="s">
        <v>218</v>
      </c>
      <c r="B197" s="1" t="s">
        <v>224</v>
      </c>
      <c r="C197">
        <v>-11.637567709202388</v>
      </c>
    </row>
    <row r="198" spans="1:3" x14ac:dyDescent="0.35">
      <c r="A198" t="s">
        <v>203</v>
      </c>
      <c r="B198" s="1" t="s">
        <v>224</v>
      </c>
      <c r="C198">
        <v>-11.963704483405023</v>
      </c>
    </row>
    <row r="199" spans="1:3" x14ac:dyDescent="0.35">
      <c r="A199" t="s">
        <v>195</v>
      </c>
      <c r="B199" s="1" t="s">
        <v>224</v>
      </c>
      <c r="C199">
        <v>-12.197853962319737</v>
      </c>
    </row>
    <row r="200" spans="1:3" x14ac:dyDescent="0.35">
      <c r="A200" t="s">
        <v>204</v>
      </c>
      <c r="B200" s="1" t="s">
        <v>224</v>
      </c>
      <c r="C200">
        <v>-12.365103590115957</v>
      </c>
    </row>
    <row r="201" spans="1:3" x14ac:dyDescent="0.35">
      <c r="A201" t="s">
        <v>213</v>
      </c>
      <c r="B201" s="1" t="s">
        <v>224</v>
      </c>
      <c r="C201">
        <v>-18.460423358689415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43D5BC7-BEF0-4341-B9EF-881E38674AF9}">
          <x14:formula1>
            <xm:f>GMs!$C$1:$M$1</xm:f>
          </x14:formula1>
          <xm:sqref>B2:B201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trueraw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2020-12-20T06:51:58Z</dcterms:modified>
</cp:coreProperties>
</file>