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2021\"/>
    </mc:Choice>
  </mc:AlternateContent>
  <xr:revisionPtr revIDLastSave="0" documentId="13_ncr:1_{54143114-3A66-4A3B-8035-B8B546651EA3}" xr6:coauthVersionLast="47" xr6:coauthVersionMax="47" xr10:uidLastSave="{00000000-0000-0000-0000-000000000000}"/>
  <bookViews>
    <workbookView xWindow="23010" yWindow="27500" windowWidth="34560" windowHeight="18680" firstSheet="8" activeTab="8" xr2:uid="{B8E63842-107B-4D81-A7F3-745B81B00712}"/>
    <workbookView xWindow="49116" yWindow="3600" windowWidth="34560" windowHeight="18684" firstSheet="5" activeTab="7" xr2:uid="{9DB55A0B-BA9D-4C2E-9287-950EA1391C43}"/>
    <workbookView xWindow="5412" yWindow="5256" windowWidth="34560" windowHeight="18684" xr2:uid="{BAA29530-1DC8-45A2-A7F0-3F9E2293D072}"/>
  </bookViews>
  <sheets>
    <sheet name="trueraw" sheetId="5" r:id="rId1"/>
    <sheet name="raw" sheetId="1" r:id="rId2"/>
    <sheet name="Traw" sheetId="6" r:id="rId3"/>
    <sheet name="sorted" sheetId="3" r:id="rId4"/>
    <sheet name="Tsorted" sheetId="8" r:id="rId5"/>
    <sheet name="GMs" sheetId="7" r:id="rId6"/>
    <sheet name="AVs" sheetId="4" r:id="rId7"/>
    <sheet name="AVs_avail" sheetId="9" r:id="rId8"/>
    <sheet name="auction in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67" i="9" l="1"/>
  <c r="AU67" i="9"/>
  <c r="AT67" i="9"/>
  <c r="AS67" i="9"/>
  <c r="AR67" i="9"/>
  <c r="AQ67" i="9"/>
  <c r="AP67" i="9"/>
  <c r="AO67" i="9"/>
  <c r="AN67" i="9"/>
  <c r="AM67" i="9"/>
  <c r="AL67" i="9"/>
  <c r="AK67" i="9"/>
  <c r="AJ67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K61" i="9"/>
  <c r="AJ61" i="9"/>
  <c r="AK60" i="9"/>
  <c r="AJ60" i="9"/>
  <c r="AK59" i="9"/>
  <c r="AJ59" i="9"/>
  <c r="AK58" i="9"/>
  <c r="AJ58" i="9"/>
  <c r="AK57" i="9"/>
  <c r="AJ57" i="9"/>
  <c r="AK56" i="9"/>
  <c r="AJ56" i="9"/>
  <c r="AK55" i="9"/>
  <c r="AJ55" i="9"/>
  <c r="AK54" i="9"/>
  <c r="AJ54" i="9"/>
  <c r="AK52" i="9"/>
  <c r="AJ52" i="9"/>
  <c r="AK51" i="9"/>
  <c r="AJ51" i="9"/>
  <c r="AK50" i="9"/>
  <c r="AJ50" i="9"/>
  <c r="AK49" i="9"/>
  <c r="AJ49" i="9"/>
  <c r="AK48" i="9"/>
  <c r="AJ48" i="9"/>
  <c r="AK47" i="9"/>
  <c r="AJ47" i="9"/>
  <c r="AK46" i="9"/>
  <c r="AJ46" i="9"/>
  <c r="AK45" i="9"/>
  <c r="AJ45" i="9"/>
  <c r="AK43" i="9"/>
  <c r="AJ43" i="9"/>
  <c r="AK42" i="9"/>
  <c r="AJ42" i="9"/>
  <c r="AK41" i="9"/>
  <c r="AJ41" i="9"/>
  <c r="AK40" i="9"/>
  <c r="AJ40" i="9"/>
  <c r="AK39" i="9"/>
  <c r="AJ39" i="9"/>
  <c r="AK38" i="9"/>
  <c r="AJ38" i="9"/>
  <c r="AK37" i="9"/>
  <c r="AJ37" i="9"/>
  <c r="AK36" i="9"/>
  <c r="AJ36" i="9"/>
  <c r="AJ34" i="9"/>
  <c r="AJ33" i="9"/>
  <c r="AJ32" i="9"/>
  <c r="AJ31" i="9"/>
  <c r="AJ30" i="9"/>
  <c r="AJ29" i="9"/>
  <c r="AJ28" i="9"/>
  <c r="AJ27" i="9"/>
  <c r="AJ26" i="9"/>
  <c r="AK25" i="9"/>
  <c r="AJ25" i="9"/>
  <c r="AK24" i="9"/>
  <c r="AJ24" i="9"/>
  <c r="AK23" i="9"/>
  <c r="AJ23" i="9"/>
  <c r="AK22" i="9"/>
  <c r="AJ22" i="9"/>
  <c r="AK21" i="9"/>
  <c r="AJ21" i="9"/>
  <c r="AJ19" i="9"/>
  <c r="AJ18" i="9"/>
  <c r="AJ17" i="9"/>
  <c r="AJ16" i="9"/>
  <c r="AJ15" i="9"/>
  <c r="AJ14" i="9"/>
  <c r="AJ13" i="9"/>
  <c r="AJ12" i="9"/>
  <c r="AJ11" i="9"/>
  <c r="AK8" i="9"/>
  <c r="AJ8" i="9"/>
  <c r="AK7" i="9"/>
  <c r="AJ7" i="9"/>
  <c r="AK6" i="9"/>
  <c r="AJ6" i="9"/>
  <c r="AK5" i="9"/>
  <c r="AJ5" i="9"/>
  <c r="AK4" i="9"/>
  <c r="AJ4" i="9"/>
  <c r="AK3" i="9"/>
  <c r="AK2" i="9"/>
  <c r="AV1" i="9"/>
  <c r="AU1" i="9"/>
  <c r="AT1" i="9"/>
  <c r="AS1" i="9"/>
  <c r="AR1" i="9"/>
  <c r="AQ1" i="9"/>
  <c r="AP1" i="9"/>
  <c r="AO1" i="9"/>
  <c r="AN1" i="9"/>
  <c r="AM1" i="9"/>
  <c r="AL1" i="9"/>
  <c r="F2" i="9" l="1"/>
  <c r="E2" i="9"/>
  <c r="D2" i="9"/>
  <c r="C2" i="9"/>
  <c r="G2" i="9"/>
  <c r="T4" i="1"/>
  <c r="AG2" i="1" l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AJ3" i="9" l="1"/>
  <c r="J4" i="1"/>
  <c r="I4" i="1"/>
  <c r="H4" i="1"/>
  <c r="G4" i="1"/>
  <c r="F4" i="1"/>
  <c r="E4" i="1"/>
  <c r="D4" i="1"/>
  <c r="C4" i="1"/>
  <c r="B4" i="1"/>
  <c r="A5" i="8"/>
  <c r="B25" i="7" s="1"/>
  <c r="A4" i="8"/>
  <c r="B24" i="7" s="1"/>
  <c r="A3" i="8"/>
  <c r="B23" i="7" s="1"/>
  <c r="A2" i="8"/>
  <c r="B22" i="7" s="1"/>
  <c r="A1" i="8"/>
  <c r="B21" i="7" s="1"/>
  <c r="A9" i="6"/>
  <c r="A2" i="6"/>
  <c r="B3" i="7" s="1"/>
  <c r="K4" i="1" l="1"/>
  <c r="M4" i="1"/>
  <c r="N4" i="1"/>
  <c r="L4" i="1"/>
  <c r="A13" i="6" l="1"/>
  <c r="A12" i="6"/>
  <c r="A11" i="6"/>
  <c r="A10" i="6"/>
  <c r="DY8" i="6"/>
  <c r="DX8" i="6"/>
  <c r="DW8" i="6"/>
  <c r="DV8" i="6"/>
  <c r="DU8" i="6"/>
  <c r="DT8" i="6"/>
  <c r="DS8" i="6"/>
  <c r="DR8" i="6"/>
  <c r="DQ8" i="6"/>
  <c r="DP8" i="6"/>
  <c r="DO8" i="6"/>
  <c r="DN8" i="6"/>
  <c r="DM8" i="6"/>
  <c r="DL8" i="6"/>
  <c r="DK8" i="6"/>
  <c r="DJ8" i="6"/>
  <c r="DI8" i="6"/>
  <c r="DH8" i="6"/>
  <c r="DG8" i="6"/>
  <c r="DF8" i="6"/>
  <c r="DE8" i="6"/>
  <c r="DD8" i="6"/>
  <c r="DC8" i="6"/>
  <c r="DB8" i="6"/>
  <c r="DA8" i="6"/>
  <c r="CZ8" i="6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8" i="6"/>
  <c r="C6" i="6"/>
  <c r="A1" i="6"/>
  <c r="C22" i="6"/>
  <c r="C21" i="6"/>
  <c r="C20" i="6"/>
  <c r="C19" i="6"/>
  <c r="C18" i="6"/>
  <c r="C17" i="6"/>
  <c r="U130" i="1"/>
  <c r="DY7" i="6" s="1"/>
  <c r="T130" i="1"/>
  <c r="S130" i="1"/>
  <c r="DY5" i="6" s="1"/>
  <c r="R130" i="1"/>
  <c r="DY4" i="6" s="1"/>
  <c r="A130" i="1"/>
  <c r="U129" i="1"/>
  <c r="DX7" i="6" s="1"/>
  <c r="T129" i="1"/>
  <c r="S129" i="1"/>
  <c r="DX5" i="6" s="1"/>
  <c r="R129" i="1"/>
  <c r="DX4" i="6" s="1"/>
  <c r="A129" i="1"/>
  <c r="U128" i="1"/>
  <c r="DW7" i="6" s="1"/>
  <c r="T128" i="1"/>
  <c r="S128" i="1"/>
  <c r="DW5" i="6" s="1"/>
  <c r="R128" i="1"/>
  <c r="DW4" i="6" s="1"/>
  <c r="A128" i="1"/>
  <c r="U127" i="1"/>
  <c r="DV7" i="6" s="1"/>
  <c r="T127" i="1"/>
  <c r="S127" i="1"/>
  <c r="DV5" i="6" s="1"/>
  <c r="R127" i="1"/>
  <c r="DV4" i="6" s="1"/>
  <c r="A127" i="1"/>
  <c r="U126" i="1"/>
  <c r="DU7" i="6" s="1"/>
  <c r="T126" i="1"/>
  <c r="S126" i="1"/>
  <c r="DU5" i="6" s="1"/>
  <c r="R126" i="1"/>
  <c r="DU4" i="6" s="1"/>
  <c r="A126" i="1"/>
  <c r="U125" i="1"/>
  <c r="DT7" i="6" s="1"/>
  <c r="T125" i="1"/>
  <c r="S125" i="1"/>
  <c r="DT5" i="6" s="1"/>
  <c r="R125" i="1"/>
  <c r="DT4" i="6" s="1"/>
  <c r="A125" i="1"/>
  <c r="U124" i="1"/>
  <c r="DS7" i="6" s="1"/>
  <c r="T124" i="1"/>
  <c r="S124" i="1"/>
  <c r="DS5" i="6" s="1"/>
  <c r="R124" i="1"/>
  <c r="DS4" i="6" s="1"/>
  <c r="A124" i="1"/>
  <c r="U123" i="1"/>
  <c r="DR7" i="6" s="1"/>
  <c r="T123" i="1"/>
  <c r="S123" i="1"/>
  <c r="DR5" i="6" s="1"/>
  <c r="R123" i="1"/>
  <c r="DR4" i="6" s="1"/>
  <c r="A123" i="1"/>
  <c r="U122" i="1"/>
  <c r="DQ7" i="6" s="1"/>
  <c r="T122" i="1"/>
  <c r="S122" i="1"/>
  <c r="DQ5" i="6" s="1"/>
  <c r="R122" i="1"/>
  <c r="DQ4" i="6" s="1"/>
  <c r="A122" i="1"/>
  <c r="U121" i="1"/>
  <c r="DP7" i="6" s="1"/>
  <c r="T121" i="1"/>
  <c r="S121" i="1"/>
  <c r="DP5" i="6" s="1"/>
  <c r="R121" i="1"/>
  <c r="DP4" i="6" s="1"/>
  <c r="A121" i="1"/>
  <c r="U120" i="1"/>
  <c r="DO7" i="6" s="1"/>
  <c r="T120" i="1"/>
  <c r="S120" i="1"/>
  <c r="DO5" i="6" s="1"/>
  <c r="R120" i="1"/>
  <c r="DO4" i="6" s="1"/>
  <c r="A120" i="1"/>
  <c r="U119" i="1"/>
  <c r="DN7" i="6" s="1"/>
  <c r="T119" i="1"/>
  <c r="S119" i="1"/>
  <c r="DN5" i="6" s="1"/>
  <c r="R119" i="1"/>
  <c r="DN4" i="6" s="1"/>
  <c r="A119" i="1"/>
  <c r="U118" i="1"/>
  <c r="DM7" i="6" s="1"/>
  <c r="T118" i="1"/>
  <c r="S118" i="1"/>
  <c r="DM5" i="6" s="1"/>
  <c r="R118" i="1"/>
  <c r="DM4" i="6" s="1"/>
  <c r="A118" i="1"/>
  <c r="U117" i="1"/>
  <c r="DL7" i="6" s="1"/>
  <c r="T117" i="1"/>
  <c r="S117" i="1"/>
  <c r="DL5" i="6" s="1"/>
  <c r="R117" i="1"/>
  <c r="DL4" i="6" s="1"/>
  <c r="A117" i="1"/>
  <c r="U116" i="1"/>
  <c r="DK7" i="6" s="1"/>
  <c r="T116" i="1"/>
  <c r="S116" i="1"/>
  <c r="DK5" i="6" s="1"/>
  <c r="R116" i="1"/>
  <c r="DK4" i="6" s="1"/>
  <c r="A116" i="1"/>
  <c r="U115" i="1"/>
  <c r="DJ7" i="6" s="1"/>
  <c r="T115" i="1"/>
  <c r="S115" i="1"/>
  <c r="DJ5" i="6" s="1"/>
  <c r="R115" i="1"/>
  <c r="DJ4" i="6" s="1"/>
  <c r="A115" i="1"/>
  <c r="U114" i="1"/>
  <c r="DI7" i="6" s="1"/>
  <c r="T114" i="1"/>
  <c r="S114" i="1"/>
  <c r="DI5" i="6" s="1"/>
  <c r="R114" i="1"/>
  <c r="DI4" i="6" s="1"/>
  <c r="A114" i="1"/>
  <c r="U113" i="1"/>
  <c r="DH7" i="6" s="1"/>
  <c r="T113" i="1"/>
  <c r="S113" i="1"/>
  <c r="DH5" i="6" s="1"/>
  <c r="R113" i="1"/>
  <c r="DH4" i="6" s="1"/>
  <c r="A113" i="1"/>
  <c r="U112" i="1"/>
  <c r="DG7" i="6" s="1"/>
  <c r="T112" i="1"/>
  <c r="S112" i="1"/>
  <c r="DG5" i="6" s="1"/>
  <c r="R112" i="1"/>
  <c r="DG4" i="6" s="1"/>
  <c r="A112" i="1"/>
  <c r="U111" i="1"/>
  <c r="DF7" i="6" s="1"/>
  <c r="T111" i="1"/>
  <c r="S111" i="1"/>
  <c r="DF5" i="6" s="1"/>
  <c r="R111" i="1"/>
  <c r="DF4" i="6" s="1"/>
  <c r="A111" i="1"/>
  <c r="U110" i="1"/>
  <c r="DE7" i="6" s="1"/>
  <c r="T110" i="1"/>
  <c r="S110" i="1"/>
  <c r="DE5" i="6" s="1"/>
  <c r="R110" i="1"/>
  <c r="DE4" i="6" s="1"/>
  <c r="A110" i="1"/>
  <c r="U109" i="1"/>
  <c r="DD7" i="6" s="1"/>
  <c r="T109" i="1"/>
  <c r="S109" i="1"/>
  <c r="DD5" i="6" s="1"/>
  <c r="R109" i="1"/>
  <c r="DD4" i="6" s="1"/>
  <c r="A109" i="1"/>
  <c r="U108" i="1"/>
  <c r="DC7" i="6" s="1"/>
  <c r="T108" i="1"/>
  <c r="S108" i="1"/>
  <c r="DC5" i="6" s="1"/>
  <c r="R108" i="1"/>
  <c r="DC4" i="6" s="1"/>
  <c r="A108" i="1"/>
  <c r="U107" i="1"/>
  <c r="DB7" i="6" s="1"/>
  <c r="T107" i="1"/>
  <c r="S107" i="1"/>
  <c r="DB5" i="6" s="1"/>
  <c r="R107" i="1"/>
  <c r="DB4" i="6" s="1"/>
  <c r="A107" i="1"/>
  <c r="U106" i="1"/>
  <c r="DA7" i="6" s="1"/>
  <c r="T106" i="1"/>
  <c r="S106" i="1"/>
  <c r="DA5" i="6" s="1"/>
  <c r="R106" i="1"/>
  <c r="DA4" i="6" s="1"/>
  <c r="A106" i="1"/>
  <c r="U105" i="1"/>
  <c r="CZ7" i="6" s="1"/>
  <c r="T105" i="1"/>
  <c r="S105" i="1"/>
  <c r="CZ5" i="6" s="1"/>
  <c r="R105" i="1"/>
  <c r="CZ4" i="6" s="1"/>
  <c r="A105" i="1"/>
  <c r="U104" i="1"/>
  <c r="CY7" i="6" s="1"/>
  <c r="T104" i="1"/>
  <c r="S104" i="1"/>
  <c r="CY5" i="6" s="1"/>
  <c r="R104" i="1"/>
  <c r="CY4" i="6" s="1"/>
  <c r="A104" i="1"/>
  <c r="U103" i="1"/>
  <c r="CX7" i="6" s="1"/>
  <c r="T103" i="1"/>
  <c r="S103" i="1"/>
  <c r="CX5" i="6" s="1"/>
  <c r="R103" i="1"/>
  <c r="CX4" i="6" s="1"/>
  <c r="A103" i="1"/>
  <c r="U102" i="1"/>
  <c r="CW7" i="6" s="1"/>
  <c r="T102" i="1"/>
  <c r="S102" i="1"/>
  <c r="CW5" i="6" s="1"/>
  <c r="R102" i="1"/>
  <c r="CW4" i="6" s="1"/>
  <c r="A102" i="1"/>
  <c r="U101" i="1"/>
  <c r="CV7" i="6" s="1"/>
  <c r="T101" i="1"/>
  <c r="S101" i="1"/>
  <c r="CV5" i="6" s="1"/>
  <c r="R101" i="1"/>
  <c r="CV4" i="6" s="1"/>
  <c r="A101" i="1"/>
  <c r="U100" i="1"/>
  <c r="CU7" i="6" s="1"/>
  <c r="T100" i="1"/>
  <c r="S100" i="1"/>
  <c r="CU5" i="6" s="1"/>
  <c r="R100" i="1"/>
  <c r="CU4" i="6" s="1"/>
  <c r="A100" i="1"/>
  <c r="U99" i="1"/>
  <c r="CT7" i="6" s="1"/>
  <c r="T99" i="1"/>
  <c r="S99" i="1"/>
  <c r="CT5" i="6" s="1"/>
  <c r="R99" i="1"/>
  <c r="CT4" i="6" s="1"/>
  <c r="A99" i="1"/>
  <c r="U98" i="1"/>
  <c r="CS7" i="6" s="1"/>
  <c r="T98" i="1"/>
  <c r="S98" i="1"/>
  <c r="CS5" i="6" s="1"/>
  <c r="R98" i="1"/>
  <c r="CS4" i="6" s="1"/>
  <c r="A98" i="1"/>
  <c r="U97" i="1"/>
  <c r="CR7" i="6" s="1"/>
  <c r="T97" i="1"/>
  <c r="S97" i="1"/>
  <c r="CR5" i="6" s="1"/>
  <c r="R97" i="1"/>
  <c r="CR4" i="6" s="1"/>
  <c r="A97" i="1"/>
  <c r="U96" i="1"/>
  <c r="CQ7" i="6" s="1"/>
  <c r="T96" i="1"/>
  <c r="S96" i="1"/>
  <c r="CQ5" i="6" s="1"/>
  <c r="R96" i="1"/>
  <c r="CQ4" i="6" s="1"/>
  <c r="A96" i="1"/>
  <c r="U95" i="1"/>
  <c r="CP7" i="6" s="1"/>
  <c r="T95" i="1"/>
  <c r="S95" i="1"/>
  <c r="CP5" i="6" s="1"/>
  <c r="R95" i="1"/>
  <c r="CP4" i="6" s="1"/>
  <c r="A95" i="1"/>
  <c r="U94" i="1"/>
  <c r="CO7" i="6" s="1"/>
  <c r="T94" i="1"/>
  <c r="S94" i="1"/>
  <c r="CO5" i="6" s="1"/>
  <c r="R94" i="1"/>
  <c r="CO4" i="6" s="1"/>
  <c r="A94" i="1"/>
  <c r="U93" i="1"/>
  <c r="CN7" i="6" s="1"/>
  <c r="T93" i="1"/>
  <c r="S93" i="1"/>
  <c r="CN5" i="6" s="1"/>
  <c r="R93" i="1"/>
  <c r="CN4" i="6" s="1"/>
  <c r="A93" i="1"/>
  <c r="U92" i="1"/>
  <c r="CM7" i="6" s="1"/>
  <c r="T92" i="1"/>
  <c r="S92" i="1"/>
  <c r="CM5" i="6" s="1"/>
  <c r="R92" i="1"/>
  <c r="CM4" i="6" s="1"/>
  <c r="A92" i="1"/>
  <c r="U91" i="1"/>
  <c r="CL7" i="6" s="1"/>
  <c r="T91" i="1"/>
  <c r="S91" i="1"/>
  <c r="CL5" i="6" s="1"/>
  <c r="R91" i="1"/>
  <c r="CL4" i="6" s="1"/>
  <c r="A91" i="1"/>
  <c r="U90" i="1"/>
  <c r="CK7" i="6" s="1"/>
  <c r="T90" i="1"/>
  <c r="S90" i="1"/>
  <c r="CK5" i="6" s="1"/>
  <c r="R90" i="1"/>
  <c r="CK4" i="6" s="1"/>
  <c r="A90" i="1"/>
  <c r="U89" i="1"/>
  <c r="CJ7" i="6" s="1"/>
  <c r="T89" i="1"/>
  <c r="S89" i="1"/>
  <c r="CJ5" i="6" s="1"/>
  <c r="R89" i="1"/>
  <c r="CJ4" i="6" s="1"/>
  <c r="A89" i="1"/>
  <c r="U88" i="1"/>
  <c r="CI7" i="6" s="1"/>
  <c r="T88" i="1"/>
  <c r="S88" i="1"/>
  <c r="CI5" i="6" s="1"/>
  <c r="R88" i="1"/>
  <c r="CI4" i="6" s="1"/>
  <c r="A88" i="1"/>
  <c r="U87" i="1"/>
  <c r="CH7" i="6" s="1"/>
  <c r="T87" i="1"/>
  <c r="S87" i="1"/>
  <c r="CH5" i="6" s="1"/>
  <c r="R87" i="1"/>
  <c r="CH4" i="6" s="1"/>
  <c r="A87" i="1"/>
  <c r="U86" i="1"/>
  <c r="CG7" i="6" s="1"/>
  <c r="T86" i="1"/>
  <c r="S86" i="1"/>
  <c r="CG5" i="6" s="1"/>
  <c r="R86" i="1"/>
  <c r="CG4" i="6" s="1"/>
  <c r="A86" i="1"/>
  <c r="U85" i="1"/>
  <c r="CF7" i="6" s="1"/>
  <c r="T85" i="1"/>
  <c r="S85" i="1"/>
  <c r="CF5" i="6" s="1"/>
  <c r="R85" i="1"/>
  <c r="CF4" i="6" s="1"/>
  <c r="A85" i="1"/>
  <c r="U84" i="1"/>
  <c r="CE7" i="6" s="1"/>
  <c r="T84" i="1"/>
  <c r="S84" i="1"/>
  <c r="CE5" i="6" s="1"/>
  <c r="R84" i="1"/>
  <c r="CE4" i="6" s="1"/>
  <c r="A84" i="1"/>
  <c r="U83" i="1"/>
  <c r="CD7" i="6" s="1"/>
  <c r="T83" i="1"/>
  <c r="S83" i="1"/>
  <c r="CD5" i="6" s="1"/>
  <c r="R83" i="1"/>
  <c r="CD4" i="6" s="1"/>
  <c r="A83" i="1"/>
  <c r="U82" i="1"/>
  <c r="CC7" i="6" s="1"/>
  <c r="T82" i="1"/>
  <c r="S82" i="1"/>
  <c r="CC5" i="6" s="1"/>
  <c r="R82" i="1"/>
  <c r="CC4" i="6" s="1"/>
  <c r="A82" i="1"/>
  <c r="U81" i="1"/>
  <c r="CB7" i="6" s="1"/>
  <c r="T81" i="1"/>
  <c r="S81" i="1"/>
  <c r="CB5" i="6" s="1"/>
  <c r="R81" i="1"/>
  <c r="CB4" i="6" s="1"/>
  <c r="A81" i="1"/>
  <c r="U80" i="1"/>
  <c r="CA7" i="6" s="1"/>
  <c r="T80" i="1"/>
  <c r="S80" i="1"/>
  <c r="CA5" i="6" s="1"/>
  <c r="R80" i="1"/>
  <c r="CA4" i="6" s="1"/>
  <c r="A80" i="1"/>
  <c r="U79" i="1"/>
  <c r="BZ7" i="6" s="1"/>
  <c r="T79" i="1"/>
  <c r="S79" i="1"/>
  <c r="BZ5" i="6" s="1"/>
  <c r="R79" i="1"/>
  <c r="BZ4" i="6" s="1"/>
  <c r="A79" i="1"/>
  <c r="U78" i="1"/>
  <c r="BY7" i="6" s="1"/>
  <c r="T78" i="1"/>
  <c r="S78" i="1"/>
  <c r="BY5" i="6" s="1"/>
  <c r="R78" i="1"/>
  <c r="BY4" i="6" s="1"/>
  <c r="A78" i="1"/>
  <c r="U77" i="1"/>
  <c r="BX7" i="6" s="1"/>
  <c r="T77" i="1"/>
  <c r="S77" i="1"/>
  <c r="BX5" i="6" s="1"/>
  <c r="R77" i="1"/>
  <c r="BX4" i="6" s="1"/>
  <c r="A77" i="1"/>
  <c r="U76" i="1"/>
  <c r="BW7" i="6" s="1"/>
  <c r="T76" i="1"/>
  <c r="S76" i="1"/>
  <c r="BW5" i="6" s="1"/>
  <c r="R76" i="1"/>
  <c r="BW4" i="6" s="1"/>
  <c r="A76" i="1"/>
  <c r="U75" i="1"/>
  <c r="BV7" i="6" s="1"/>
  <c r="T75" i="1"/>
  <c r="S75" i="1"/>
  <c r="BV5" i="6" s="1"/>
  <c r="R75" i="1"/>
  <c r="BV4" i="6" s="1"/>
  <c r="A75" i="1"/>
  <c r="U74" i="1"/>
  <c r="BU7" i="6" s="1"/>
  <c r="T74" i="1"/>
  <c r="S74" i="1"/>
  <c r="BU5" i="6" s="1"/>
  <c r="R74" i="1"/>
  <c r="BU4" i="6" s="1"/>
  <c r="A74" i="1"/>
  <c r="U73" i="1"/>
  <c r="BT7" i="6" s="1"/>
  <c r="T73" i="1"/>
  <c r="S73" i="1"/>
  <c r="BT5" i="6" s="1"/>
  <c r="R73" i="1"/>
  <c r="BT4" i="6" s="1"/>
  <c r="A73" i="1"/>
  <c r="U72" i="1"/>
  <c r="BS7" i="6" s="1"/>
  <c r="T72" i="1"/>
  <c r="S72" i="1"/>
  <c r="BS5" i="6" s="1"/>
  <c r="R72" i="1"/>
  <c r="BS4" i="6" s="1"/>
  <c r="A72" i="1"/>
  <c r="U71" i="1"/>
  <c r="BR7" i="6" s="1"/>
  <c r="T71" i="1"/>
  <c r="S71" i="1"/>
  <c r="BR5" i="6" s="1"/>
  <c r="R71" i="1"/>
  <c r="BR4" i="6" s="1"/>
  <c r="A71" i="1"/>
  <c r="U70" i="1"/>
  <c r="BQ7" i="6" s="1"/>
  <c r="T70" i="1"/>
  <c r="S70" i="1"/>
  <c r="BQ5" i="6" s="1"/>
  <c r="R70" i="1"/>
  <c r="BQ4" i="6" s="1"/>
  <c r="A70" i="1"/>
  <c r="U69" i="1"/>
  <c r="BP7" i="6" s="1"/>
  <c r="T69" i="1"/>
  <c r="S69" i="1"/>
  <c r="BP5" i="6" s="1"/>
  <c r="R69" i="1"/>
  <c r="BP4" i="6" s="1"/>
  <c r="A69" i="1"/>
  <c r="U68" i="1"/>
  <c r="BO7" i="6" s="1"/>
  <c r="T68" i="1"/>
  <c r="S68" i="1"/>
  <c r="BO5" i="6" s="1"/>
  <c r="R68" i="1"/>
  <c r="BO4" i="6" s="1"/>
  <c r="A68" i="1"/>
  <c r="U67" i="1"/>
  <c r="BN7" i="6" s="1"/>
  <c r="T67" i="1"/>
  <c r="S67" i="1"/>
  <c r="BN5" i="6" s="1"/>
  <c r="R67" i="1"/>
  <c r="BN4" i="6" s="1"/>
  <c r="A67" i="1"/>
  <c r="U66" i="1"/>
  <c r="BM7" i="6" s="1"/>
  <c r="T66" i="1"/>
  <c r="S66" i="1"/>
  <c r="BM5" i="6" s="1"/>
  <c r="R66" i="1"/>
  <c r="BM4" i="6" s="1"/>
  <c r="A66" i="1"/>
  <c r="U65" i="1"/>
  <c r="BL7" i="6" s="1"/>
  <c r="T65" i="1"/>
  <c r="S65" i="1"/>
  <c r="BL5" i="6" s="1"/>
  <c r="R65" i="1"/>
  <c r="BL4" i="6" s="1"/>
  <c r="A65" i="1"/>
  <c r="U64" i="1"/>
  <c r="BK7" i="6" s="1"/>
  <c r="T64" i="1"/>
  <c r="S64" i="1"/>
  <c r="BK5" i="6" s="1"/>
  <c r="R64" i="1"/>
  <c r="BK4" i="6" s="1"/>
  <c r="A64" i="1"/>
  <c r="U63" i="1"/>
  <c r="BJ7" i="6" s="1"/>
  <c r="T63" i="1"/>
  <c r="S63" i="1"/>
  <c r="BJ5" i="6" s="1"/>
  <c r="R63" i="1"/>
  <c r="BJ4" i="6" s="1"/>
  <c r="A63" i="1"/>
  <c r="U62" i="1"/>
  <c r="BI7" i="6" s="1"/>
  <c r="T62" i="1"/>
  <c r="S62" i="1"/>
  <c r="BI5" i="6" s="1"/>
  <c r="R62" i="1"/>
  <c r="BI4" i="6" s="1"/>
  <c r="A62" i="1"/>
  <c r="U61" i="1"/>
  <c r="BH7" i="6" s="1"/>
  <c r="T61" i="1"/>
  <c r="S61" i="1"/>
  <c r="BH5" i="6" s="1"/>
  <c r="R61" i="1"/>
  <c r="BH4" i="6" s="1"/>
  <c r="A61" i="1"/>
  <c r="U60" i="1"/>
  <c r="BG7" i="6" s="1"/>
  <c r="T60" i="1"/>
  <c r="S60" i="1"/>
  <c r="BG5" i="6" s="1"/>
  <c r="R60" i="1"/>
  <c r="BG4" i="6" s="1"/>
  <c r="A60" i="1"/>
  <c r="U59" i="1"/>
  <c r="BF7" i="6" s="1"/>
  <c r="T59" i="1"/>
  <c r="S59" i="1"/>
  <c r="BF5" i="6" s="1"/>
  <c r="R59" i="1"/>
  <c r="BF4" i="6" s="1"/>
  <c r="A59" i="1"/>
  <c r="U58" i="1"/>
  <c r="BE7" i="6" s="1"/>
  <c r="T58" i="1"/>
  <c r="S58" i="1"/>
  <c r="BE5" i="6" s="1"/>
  <c r="R58" i="1"/>
  <c r="BE4" i="6" s="1"/>
  <c r="A58" i="1"/>
  <c r="U57" i="1"/>
  <c r="BD7" i="6" s="1"/>
  <c r="T57" i="1"/>
  <c r="S57" i="1"/>
  <c r="BD5" i="6" s="1"/>
  <c r="R57" i="1"/>
  <c r="BD4" i="6" s="1"/>
  <c r="A57" i="1"/>
  <c r="U56" i="1"/>
  <c r="BC7" i="6" s="1"/>
  <c r="T56" i="1"/>
  <c r="S56" i="1"/>
  <c r="BC5" i="6" s="1"/>
  <c r="R56" i="1"/>
  <c r="BC4" i="6" s="1"/>
  <c r="A56" i="1"/>
  <c r="U55" i="1"/>
  <c r="BB7" i="6" s="1"/>
  <c r="T55" i="1"/>
  <c r="S55" i="1"/>
  <c r="BB5" i="6" s="1"/>
  <c r="R55" i="1"/>
  <c r="BB4" i="6" s="1"/>
  <c r="A55" i="1"/>
  <c r="U54" i="1"/>
  <c r="BA7" i="6" s="1"/>
  <c r="T54" i="1"/>
  <c r="S54" i="1"/>
  <c r="BA5" i="6" s="1"/>
  <c r="R54" i="1"/>
  <c r="BA4" i="6" s="1"/>
  <c r="A54" i="1"/>
  <c r="U53" i="1"/>
  <c r="AZ7" i="6" s="1"/>
  <c r="T53" i="1"/>
  <c r="S53" i="1"/>
  <c r="AZ5" i="6" s="1"/>
  <c r="R53" i="1"/>
  <c r="AZ4" i="6" s="1"/>
  <c r="A53" i="1"/>
  <c r="U52" i="1"/>
  <c r="AY7" i="6" s="1"/>
  <c r="T52" i="1"/>
  <c r="S52" i="1"/>
  <c r="AY5" i="6" s="1"/>
  <c r="R52" i="1"/>
  <c r="AY4" i="6" s="1"/>
  <c r="A52" i="1"/>
  <c r="U51" i="1"/>
  <c r="AX7" i="6" s="1"/>
  <c r="T51" i="1"/>
  <c r="S51" i="1"/>
  <c r="AX5" i="6" s="1"/>
  <c r="R51" i="1"/>
  <c r="AX4" i="6" s="1"/>
  <c r="A51" i="1"/>
  <c r="U50" i="1"/>
  <c r="AW7" i="6" s="1"/>
  <c r="T50" i="1"/>
  <c r="S50" i="1"/>
  <c r="AW5" i="6" s="1"/>
  <c r="R50" i="1"/>
  <c r="AW4" i="6" s="1"/>
  <c r="A50" i="1"/>
  <c r="U49" i="1"/>
  <c r="AV7" i="6" s="1"/>
  <c r="T49" i="1"/>
  <c r="S49" i="1"/>
  <c r="AV5" i="6" s="1"/>
  <c r="R49" i="1"/>
  <c r="AV4" i="6" s="1"/>
  <c r="A49" i="1"/>
  <c r="U48" i="1"/>
  <c r="AU7" i="6" s="1"/>
  <c r="T48" i="1"/>
  <c r="S48" i="1"/>
  <c r="AU5" i="6" s="1"/>
  <c r="R48" i="1"/>
  <c r="AU4" i="6" s="1"/>
  <c r="A48" i="1"/>
  <c r="U47" i="1"/>
  <c r="AT7" i="6" s="1"/>
  <c r="T47" i="1"/>
  <c r="S47" i="1"/>
  <c r="AT5" i="6" s="1"/>
  <c r="R47" i="1"/>
  <c r="AT4" i="6" s="1"/>
  <c r="A47" i="1"/>
  <c r="U46" i="1"/>
  <c r="AS7" i="6" s="1"/>
  <c r="T46" i="1"/>
  <c r="S46" i="1"/>
  <c r="AS5" i="6" s="1"/>
  <c r="R46" i="1"/>
  <c r="AS4" i="6" s="1"/>
  <c r="A46" i="1"/>
  <c r="U45" i="1"/>
  <c r="AR7" i="6" s="1"/>
  <c r="T45" i="1"/>
  <c r="S45" i="1"/>
  <c r="AR5" i="6" s="1"/>
  <c r="R45" i="1"/>
  <c r="AR4" i="6" s="1"/>
  <c r="A45" i="1"/>
  <c r="U44" i="1"/>
  <c r="AQ7" i="6" s="1"/>
  <c r="T44" i="1"/>
  <c r="S44" i="1"/>
  <c r="AQ5" i="6" s="1"/>
  <c r="R44" i="1"/>
  <c r="AQ4" i="6" s="1"/>
  <c r="A44" i="1"/>
  <c r="U43" i="1"/>
  <c r="AP7" i="6" s="1"/>
  <c r="T43" i="1"/>
  <c r="S43" i="1"/>
  <c r="AP5" i="6" s="1"/>
  <c r="R43" i="1"/>
  <c r="AP4" i="6" s="1"/>
  <c r="A43" i="1"/>
  <c r="U42" i="1"/>
  <c r="AO7" i="6" s="1"/>
  <c r="T42" i="1"/>
  <c r="S42" i="1"/>
  <c r="AO5" i="6" s="1"/>
  <c r="R42" i="1"/>
  <c r="AO4" i="6" s="1"/>
  <c r="A42" i="1"/>
  <c r="U41" i="1"/>
  <c r="AN7" i="6" s="1"/>
  <c r="T41" i="1"/>
  <c r="S41" i="1"/>
  <c r="AN5" i="6" s="1"/>
  <c r="R41" i="1"/>
  <c r="AN4" i="6" s="1"/>
  <c r="A41" i="1"/>
  <c r="U40" i="1"/>
  <c r="AM7" i="6" s="1"/>
  <c r="T40" i="1"/>
  <c r="S40" i="1"/>
  <c r="AM5" i="6" s="1"/>
  <c r="R40" i="1"/>
  <c r="AM4" i="6" s="1"/>
  <c r="A40" i="1"/>
  <c r="U39" i="1"/>
  <c r="AL7" i="6" s="1"/>
  <c r="T39" i="1"/>
  <c r="S39" i="1"/>
  <c r="AL5" i="6" s="1"/>
  <c r="R39" i="1"/>
  <c r="AL4" i="6" s="1"/>
  <c r="A39" i="1"/>
  <c r="U38" i="1"/>
  <c r="AK7" i="6" s="1"/>
  <c r="T38" i="1"/>
  <c r="S38" i="1"/>
  <c r="AK5" i="6" s="1"/>
  <c r="R38" i="1"/>
  <c r="AK4" i="6" s="1"/>
  <c r="A38" i="1"/>
  <c r="U37" i="1"/>
  <c r="AJ7" i="6" s="1"/>
  <c r="T37" i="1"/>
  <c r="S37" i="1"/>
  <c r="AJ5" i="6" s="1"/>
  <c r="R37" i="1"/>
  <c r="AJ4" i="6" s="1"/>
  <c r="A37" i="1"/>
  <c r="U36" i="1"/>
  <c r="AI7" i="6" s="1"/>
  <c r="T36" i="1"/>
  <c r="S36" i="1"/>
  <c r="AI5" i="6" s="1"/>
  <c r="R36" i="1"/>
  <c r="AI4" i="6" s="1"/>
  <c r="A36" i="1"/>
  <c r="U35" i="1"/>
  <c r="AH7" i="6" s="1"/>
  <c r="T35" i="1"/>
  <c r="S35" i="1"/>
  <c r="AH5" i="6" s="1"/>
  <c r="R35" i="1"/>
  <c r="AH4" i="6" s="1"/>
  <c r="A35" i="1"/>
  <c r="U34" i="1"/>
  <c r="AG7" i="6" s="1"/>
  <c r="T34" i="1"/>
  <c r="S34" i="1"/>
  <c r="AG5" i="6" s="1"/>
  <c r="R34" i="1"/>
  <c r="AG4" i="6" s="1"/>
  <c r="A34" i="1"/>
  <c r="U33" i="1"/>
  <c r="AF7" i="6" s="1"/>
  <c r="T33" i="1"/>
  <c r="S33" i="1"/>
  <c r="AF5" i="6" s="1"/>
  <c r="R33" i="1"/>
  <c r="AF4" i="6" s="1"/>
  <c r="A33" i="1"/>
  <c r="U32" i="1"/>
  <c r="AE7" i="6" s="1"/>
  <c r="T32" i="1"/>
  <c r="S32" i="1"/>
  <c r="AE5" i="6" s="1"/>
  <c r="R32" i="1"/>
  <c r="AE4" i="6" s="1"/>
  <c r="A32" i="1"/>
  <c r="U31" i="1"/>
  <c r="AD7" i="6" s="1"/>
  <c r="T31" i="1"/>
  <c r="S31" i="1"/>
  <c r="AD5" i="6" s="1"/>
  <c r="R31" i="1"/>
  <c r="AD4" i="6" s="1"/>
  <c r="A31" i="1"/>
  <c r="U30" i="1"/>
  <c r="AC7" i="6" s="1"/>
  <c r="T30" i="1"/>
  <c r="S30" i="1"/>
  <c r="AC5" i="6" s="1"/>
  <c r="R30" i="1"/>
  <c r="AC4" i="6" s="1"/>
  <c r="A30" i="1"/>
  <c r="U29" i="1"/>
  <c r="AB7" i="6" s="1"/>
  <c r="T29" i="1"/>
  <c r="S29" i="1"/>
  <c r="AB5" i="6" s="1"/>
  <c r="R29" i="1"/>
  <c r="AB4" i="6" s="1"/>
  <c r="A29" i="1"/>
  <c r="U28" i="1"/>
  <c r="AA7" i="6" s="1"/>
  <c r="T28" i="1"/>
  <c r="S28" i="1"/>
  <c r="AA5" i="6" s="1"/>
  <c r="R28" i="1"/>
  <c r="AA4" i="6" s="1"/>
  <c r="A28" i="1"/>
  <c r="U27" i="1"/>
  <c r="Z7" i="6" s="1"/>
  <c r="T27" i="1"/>
  <c r="S27" i="1"/>
  <c r="Z5" i="6" s="1"/>
  <c r="R27" i="1"/>
  <c r="Z4" i="6" s="1"/>
  <c r="A27" i="1"/>
  <c r="U26" i="1"/>
  <c r="Y7" i="6" s="1"/>
  <c r="T26" i="1"/>
  <c r="S26" i="1"/>
  <c r="Y5" i="6" s="1"/>
  <c r="R26" i="1"/>
  <c r="Y4" i="6" s="1"/>
  <c r="A26" i="1"/>
  <c r="U25" i="1"/>
  <c r="X7" i="6" s="1"/>
  <c r="T25" i="1"/>
  <c r="S25" i="1"/>
  <c r="X5" i="6" s="1"/>
  <c r="R25" i="1"/>
  <c r="X4" i="6" s="1"/>
  <c r="A25" i="1"/>
  <c r="U24" i="1"/>
  <c r="W7" i="6" s="1"/>
  <c r="T24" i="1"/>
  <c r="S24" i="1"/>
  <c r="W5" i="6" s="1"/>
  <c r="R24" i="1"/>
  <c r="W4" i="6" s="1"/>
  <c r="A24" i="1"/>
  <c r="U23" i="1"/>
  <c r="V7" i="6" s="1"/>
  <c r="T23" i="1"/>
  <c r="S23" i="1"/>
  <c r="V5" i="6" s="1"/>
  <c r="R23" i="1"/>
  <c r="V4" i="6" s="1"/>
  <c r="A23" i="1"/>
  <c r="U22" i="1"/>
  <c r="U7" i="6" s="1"/>
  <c r="T22" i="1"/>
  <c r="S22" i="1"/>
  <c r="U5" i="6" s="1"/>
  <c r="R22" i="1"/>
  <c r="U4" i="6" s="1"/>
  <c r="A22" i="1"/>
  <c r="U21" i="1"/>
  <c r="T7" i="6" s="1"/>
  <c r="T21" i="1"/>
  <c r="S21" i="1"/>
  <c r="T5" i="6" s="1"/>
  <c r="R21" i="1"/>
  <c r="T4" i="6" s="1"/>
  <c r="A21" i="1"/>
  <c r="U20" i="1"/>
  <c r="S7" i="6" s="1"/>
  <c r="T20" i="1"/>
  <c r="S20" i="1"/>
  <c r="S5" i="6" s="1"/>
  <c r="R20" i="1"/>
  <c r="S4" i="6" s="1"/>
  <c r="A20" i="1"/>
  <c r="U19" i="1"/>
  <c r="R7" i="6" s="1"/>
  <c r="T19" i="1"/>
  <c r="S19" i="1"/>
  <c r="R5" i="6" s="1"/>
  <c r="R19" i="1"/>
  <c r="R4" i="6" s="1"/>
  <c r="A19" i="1"/>
  <c r="U18" i="1"/>
  <c r="Q7" i="6" s="1"/>
  <c r="T18" i="1"/>
  <c r="S18" i="1"/>
  <c r="Q5" i="6" s="1"/>
  <c r="R18" i="1"/>
  <c r="Q4" i="6" s="1"/>
  <c r="A18" i="1"/>
  <c r="U17" i="1"/>
  <c r="P7" i="6" s="1"/>
  <c r="T17" i="1"/>
  <c r="S17" i="1"/>
  <c r="P5" i="6" s="1"/>
  <c r="R17" i="1"/>
  <c r="P4" i="6" s="1"/>
  <c r="A17" i="1"/>
  <c r="U16" i="1"/>
  <c r="O7" i="6" s="1"/>
  <c r="T16" i="1"/>
  <c r="S16" i="1"/>
  <c r="O5" i="6" s="1"/>
  <c r="R16" i="1"/>
  <c r="O4" i="6" s="1"/>
  <c r="A16" i="1"/>
  <c r="U15" i="1"/>
  <c r="N7" i="6" s="1"/>
  <c r="T15" i="1"/>
  <c r="S15" i="1"/>
  <c r="N5" i="6" s="1"/>
  <c r="R15" i="1"/>
  <c r="N4" i="6" s="1"/>
  <c r="A15" i="1"/>
  <c r="U14" i="1"/>
  <c r="M7" i="6" s="1"/>
  <c r="T14" i="1"/>
  <c r="S14" i="1"/>
  <c r="M5" i="6" s="1"/>
  <c r="R14" i="1"/>
  <c r="M4" i="6" s="1"/>
  <c r="A14" i="1"/>
  <c r="U13" i="1"/>
  <c r="L7" i="6" s="1"/>
  <c r="T13" i="1"/>
  <c r="S13" i="1"/>
  <c r="L5" i="6" s="1"/>
  <c r="R13" i="1"/>
  <c r="L4" i="6" s="1"/>
  <c r="A13" i="1"/>
  <c r="U12" i="1"/>
  <c r="K7" i="6" s="1"/>
  <c r="T12" i="1"/>
  <c r="S12" i="1"/>
  <c r="K5" i="6" s="1"/>
  <c r="R12" i="1"/>
  <c r="K4" i="6" s="1"/>
  <c r="A12" i="1"/>
  <c r="U11" i="1"/>
  <c r="J7" i="6" s="1"/>
  <c r="T11" i="1"/>
  <c r="S11" i="1"/>
  <c r="J5" i="6" s="1"/>
  <c r="R11" i="1"/>
  <c r="J4" i="6" s="1"/>
  <c r="A11" i="1"/>
  <c r="U10" i="1"/>
  <c r="I7" i="6" s="1"/>
  <c r="T10" i="1"/>
  <c r="S10" i="1"/>
  <c r="I5" i="6" s="1"/>
  <c r="R10" i="1"/>
  <c r="I4" i="6" s="1"/>
  <c r="A10" i="1"/>
  <c r="U9" i="1"/>
  <c r="H7" i="6" s="1"/>
  <c r="T9" i="1"/>
  <c r="S9" i="1"/>
  <c r="H5" i="6" s="1"/>
  <c r="R9" i="1"/>
  <c r="H4" i="6" s="1"/>
  <c r="A9" i="1"/>
  <c r="U8" i="1"/>
  <c r="G7" i="6" s="1"/>
  <c r="T8" i="1"/>
  <c r="S8" i="1"/>
  <c r="G5" i="6" s="1"/>
  <c r="R8" i="1"/>
  <c r="G4" i="6" s="1"/>
  <c r="A8" i="1"/>
  <c r="U7" i="1"/>
  <c r="F7" i="6" s="1"/>
  <c r="T7" i="1"/>
  <c r="S7" i="1"/>
  <c r="F5" i="6" s="1"/>
  <c r="R7" i="1"/>
  <c r="F4" i="6" s="1"/>
  <c r="A7" i="1"/>
  <c r="U6" i="1"/>
  <c r="E7" i="6" s="1"/>
  <c r="T6" i="1"/>
  <c r="S6" i="1"/>
  <c r="E5" i="6" s="1"/>
  <c r="R6" i="1"/>
  <c r="E4" i="6" s="1"/>
  <c r="A6" i="1"/>
  <c r="U5" i="1"/>
  <c r="D7" i="6" s="1"/>
  <c r="T5" i="1"/>
  <c r="S5" i="1"/>
  <c r="D5" i="6" s="1"/>
  <c r="R5" i="1"/>
  <c r="D4" i="6" s="1"/>
  <c r="A5" i="1"/>
  <c r="U4" i="1"/>
  <c r="C7" i="6" s="1"/>
  <c r="S4" i="1"/>
  <c r="C5" i="6" s="1"/>
  <c r="R4" i="1"/>
  <c r="C4" i="6" s="1"/>
  <c r="A4" i="1"/>
  <c r="U3" i="1"/>
  <c r="B7" i="6" s="1"/>
  <c r="T3" i="1"/>
  <c r="S3" i="1"/>
  <c r="B5" i="6" s="1"/>
  <c r="R3" i="1"/>
  <c r="B4" i="6" s="1"/>
  <c r="A3" i="1"/>
  <c r="J2" i="1"/>
  <c r="A22" i="6" s="1"/>
  <c r="I2" i="1"/>
  <c r="A21" i="6" s="1"/>
  <c r="H2" i="1"/>
  <c r="A20" i="6" s="1"/>
  <c r="G2" i="1"/>
  <c r="A19" i="6" s="1"/>
  <c r="F2" i="1"/>
  <c r="A18" i="6" s="1"/>
  <c r="E2" i="1"/>
  <c r="D2" i="1"/>
  <c r="A16" i="6" s="1"/>
  <c r="C2" i="1"/>
  <c r="A15" i="6" s="1"/>
  <c r="B2" i="1"/>
  <c r="A14" i="6" s="1"/>
  <c r="U2" i="1"/>
  <c r="A7" i="6" s="1"/>
  <c r="T2" i="1"/>
  <c r="S2" i="1"/>
  <c r="A5" i="6" s="1"/>
  <c r="R2" i="1"/>
  <c r="A4" i="6" s="1"/>
  <c r="A2" i="1"/>
  <c r="A3" i="6" s="1"/>
  <c r="G1" i="1"/>
  <c r="F1" i="1"/>
  <c r="E1" i="1"/>
  <c r="Q84" i="1" l="1"/>
  <c r="P84" i="1"/>
  <c r="Q3" i="1"/>
  <c r="P3" i="1"/>
  <c r="P8" i="1"/>
  <c r="Q8" i="1"/>
  <c r="P20" i="1"/>
  <c r="Q20" i="1"/>
  <c r="P32" i="1"/>
  <c r="Q32" i="1"/>
  <c r="P44" i="1"/>
  <c r="AA44" i="1" s="1"/>
  <c r="Q44" i="1"/>
  <c r="AQ2" i="6" s="1"/>
  <c r="P56" i="1"/>
  <c r="Q56" i="1"/>
  <c r="P68" i="1"/>
  <c r="Q68" i="1"/>
  <c r="P80" i="1"/>
  <c r="Q80" i="1"/>
  <c r="P92" i="1"/>
  <c r="Q92" i="1"/>
  <c r="P104" i="1"/>
  <c r="W104" i="1" s="1"/>
  <c r="Q104" i="1"/>
  <c r="CY2" i="6" s="1"/>
  <c r="P116" i="1"/>
  <c r="W116" i="1" s="1"/>
  <c r="Q116" i="1"/>
  <c r="DK2" i="6" s="1"/>
  <c r="P128" i="1"/>
  <c r="Q128" i="1"/>
  <c r="Q25" i="1"/>
  <c r="P25" i="1"/>
  <c r="Q73" i="1"/>
  <c r="P73" i="1"/>
  <c r="Q85" i="1"/>
  <c r="P85" i="1"/>
  <c r="P97" i="1"/>
  <c r="AD97" i="1" s="1"/>
  <c r="Q97" i="1"/>
  <c r="CR2" i="6" s="1"/>
  <c r="P109" i="1"/>
  <c r="Q109" i="1"/>
  <c r="DD2" i="6" s="1"/>
  <c r="P121" i="1"/>
  <c r="Q121" i="1"/>
  <c r="P6" i="1"/>
  <c r="Q6" i="1"/>
  <c r="P18" i="1"/>
  <c r="Q18" i="1"/>
  <c r="P30" i="1"/>
  <c r="Q30" i="1"/>
  <c r="P42" i="1"/>
  <c r="Q42" i="1"/>
  <c r="AO2" i="6" s="1"/>
  <c r="P54" i="1"/>
  <c r="W54" i="1" s="1"/>
  <c r="Q54" i="1"/>
  <c r="BA2" i="6" s="1"/>
  <c r="P66" i="1"/>
  <c r="Q66" i="1"/>
  <c r="P78" i="1"/>
  <c r="Q78" i="1"/>
  <c r="P90" i="1"/>
  <c r="Q90" i="1"/>
  <c r="P102" i="1"/>
  <c r="Q102" i="1"/>
  <c r="P114" i="1"/>
  <c r="AG114" i="1" s="1"/>
  <c r="Q114" i="1"/>
  <c r="DI2" i="6" s="1"/>
  <c r="P126" i="1"/>
  <c r="AF126" i="1" s="1"/>
  <c r="Q126" i="1"/>
  <c r="DU2" i="6" s="1"/>
  <c r="Q24" i="1"/>
  <c r="P24" i="1"/>
  <c r="Q11" i="1"/>
  <c r="P11" i="1"/>
  <c r="Q23" i="1"/>
  <c r="P23" i="1"/>
  <c r="Q35" i="1"/>
  <c r="P35" i="1"/>
  <c r="Q47" i="1"/>
  <c r="P47" i="1"/>
  <c r="X47" i="1" s="1"/>
  <c r="Q59" i="1"/>
  <c r="BF2" i="6" s="1"/>
  <c r="P59" i="1"/>
  <c r="AC59" i="1" s="1"/>
  <c r="Q71" i="1"/>
  <c r="P71" i="1"/>
  <c r="Q83" i="1"/>
  <c r="P83" i="1"/>
  <c r="Q95" i="1"/>
  <c r="P95" i="1"/>
  <c r="Q107" i="1"/>
  <c r="P107" i="1"/>
  <c r="Q119" i="1"/>
  <c r="DN2" i="6" s="1"/>
  <c r="P119" i="1"/>
  <c r="AE119" i="1" s="1"/>
  <c r="Q37" i="1"/>
  <c r="AJ2" i="6" s="1"/>
  <c r="P37" i="1"/>
  <c r="AF37" i="1" s="1"/>
  <c r="Q49" i="1"/>
  <c r="P49" i="1"/>
  <c r="Q61" i="1"/>
  <c r="P61" i="1"/>
  <c r="Q28" i="1"/>
  <c r="P28" i="1"/>
  <c r="P40" i="1"/>
  <c r="Q40" i="1"/>
  <c r="Q52" i="1"/>
  <c r="AY2" i="6" s="1"/>
  <c r="P52" i="1"/>
  <c r="Q64" i="1"/>
  <c r="BK2" i="6" s="1"/>
  <c r="P64" i="1"/>
  <c r="Y64" i="1" s="1"/>
  <c r="Q76" i="1"/>
  <c r="P76" i="1"/>
  <c r="Q88" i="1"/>
  <c r="P88" i="1"/>
  <c r="Q100" i="1"/>
  <c r="P100" i="1"/>
  <c r="P112" i="1"/>
  <c r="Q112" i="1"/>
  <c r="Q124" i="1"/>
  <c r="DS2" i="6" s="1"/>
  <c r="P124" i="1"/>
  <c r="Q13" i="1"/>
  <c r="L2" i="6" s="1"/>
  <c r="P13" i="1"/>
  <c r="Y13" i="1" s="1"/>
  <c r="Q16" i="1"/>
  <c r="P16" i="1"/>
  <c r="P4" i="1"/>
  <c r="Q4" i="1"/>
  <c r="Q9" i="1"/>
  <c r="P9" i="1"/>
  <c r="Q21" i="1"/>
  <c r="P21" i="1"/>
  <c r="Q33" i="1"/>
  <c r="AF2" i="6" s="1"/>
  <c r="P33" i="1"/>
  <c r="Q45" i="1"/>
  <c r="AR2" i="6" s="1"/>
  <c r="P45" i="1"/>
  <c r="X45" i="1" s="1"/>
  <c r="Q57" i="1"/>
  <c r="P57" i="1"/>
  <c r="Q69" i="1"/>
  <c r="P69" i="1"/>
  <c r="Q81" i="1"/>
  <c r="P81" i="1"/>
  <c r="Q93" i="1"/>
  <c r="P93" i="1"/>
  <c r="Q105" i="1"/>
  <c r="CZ2" i="6" s="1"/>
  <c r="P105" i="1"/>
  <c r="Z105" i="1" s="1"/>
  <c r="Q117" i="1"/>
  <c r="DL2" i="6" s="1"/>
  <c r="P117" i="1"/>
  <c r="Q129" i="1"/>
  <c r="P129" i="1"/>
  <c r="Q14" i="1"/>
  <c r="P14" i="1"/>
  <c r="P26" i="1"/>
  <c r="Q26" i="1"/>
  <c r="Q38" i="1"/>
  <c r="P38" i="1"/>
  <c r="Q50" i="1"/>
  <c r="AW2" i="6" s="1"/>
  <c r="P50" i="1"/>
  <c r="Q62" i="1"/>
  <c r="BI2" i="6" s="1"/>
  <c r="P62" i="1"/>
  <c r="X62" i="1" s="1"/>
  <c r="Q74" i="1"/>
  <c r="P74" i="1"/>
  <c r="Q86" i="1"/>
  <c r="P86" i="1"/>
  <c r="Q98" i="1"/>
  <c r="P98" i="1"/>
  <c r="P110" i="1"/>
  <c r="Q110" i="1"/>
  <c r="P122" i="1"/>
  <c r="Q122" i="1"/>
  <c r="DQ2" i="6" s="1"/>
  <c r="P7" i="1"/>
  <c r="Q7" i="1"/>
  <c r="F2" i="6" s="1"/>
  <c r="P19" i="1"/>
  <c r="Q19" i="1"/>
  <c r="P31" i="1"/>
  <c r="Q31" i="1"/>
  <c r="P43" i="1"/>
  <c r="Q43" i="1"/>
  <c r="P55" i="1"/>
  <c r="Q55" i="1"/>
  <c r="P67" i="1"/>
  <c r="W67" i="1" s="1"/>
  <c r="Q67" i="1"/>
  <c r="BN2" i="6" s="1"/>
  <c r="P79" i="1"/>
  <c r="Q79" i="1"/>
  <c r="BZ2" i="6" s="1"/>
  <c r="P91" i="1"/>
  <c r="Q91" i="1"/>
  <c r="P103" i="1"/>
  <c r="Q103" i="1"/>
  <c r="P115" i="1"/>
  <c r="Q115" i="1"/>
  <c r="P127" i="1"/>
  <c r="Q127" i="1"/>
  <c r="Q60" i="1"/>
  <c r="BG2" i="6" s="1"/>
  <c r="P60" i="1"/>
  <c r="Q72" i="1"/>
  <c r="BS2" i="6" s="1"/>
  <c r="P72" i="1"/>
  <c r="AD72" i="1" s="1"/>
  <c r="Q108" i="1"/>
  <c r="P108" i="1"/>
  <c r="Q120" i="1"/>
  <c r="P120" i="1"/>
  <c r="Q12" i="1"/>
  <c r="P12" i="1"/>
  <c r="P5" i="1"/>
  <c r="Q5" i="1"/>
  <c r="P17" i="1"/>
  <c r="Q17" i="1"/>
  <c r="P2" i="6" s="1"/>
  <c r="P29" i="1"/>
  <c r="Q29" i="1"/>
  <c r="P41" i="1"/>
  <c r="Q41" i="1"/>
  <c r="P53" i="1"/>
  <c r="Q53" i="1"/>
  <c r="P65" i="1"/>
  <c r="Q65" i="1"/>
  <c r="P77" i="1"/>
  <c r="Q77" i="1"/>
  <c r="P89" i="1"/>
  <c r="Y89" i="1" s="1"/>
  <c r="Q89" i="1"/>
  <c r="CJ2" i="6" s="1"/>
  <c r="P101" i="1"/>
  <c r="Q101" i="1"/>
  <c r="CV2" i="6" s="1"/>
  <c r="P113" i="1"/>
  <c r="Q113" i="1"/>
  <c r="P125" i="1"/>
  <c r="Q125" i="1"/>
  <c r="Q36" i="1"/>
  <c r="P36" i="1"/>
  <c r="Q48" i="1"/>
  <c r="P48" i="1"/>
  <c r="Q96" i="1"/>
  <c r="CQ2" i="6" s="1"/>
  <c r="P96" i="1"/>
  <c r="Z96" i="1" s="1"/>
  <c r="Q10" i="1"/>
  <c r="I2" i="6" s="1"/>
  <c r="P10" i="1"/>
  <c r="AB10" i="1" s="1"/>
  <c r="Q22" i="1"/>
  <c r="P22" i="1"/>
  <c r="Q34" i="1"/>
  <c r="P34" i="1"/>
  <c r="Q46" i="1"/>
  <c r="P46" i="1"/>
  <c r="Q58" i="1"/>
  <c r="P58" i="1"/>
  <c r="Q70" i="1"/>
  <c r="BQ2" i="6" s="1"/>
  <c r="P70" i="1"/>
  <c r="Q82" i="1"/>
  <c r="CC2" i="6" s="1"/>
  <c r="P82" i="1"/>
  <c r="AF82" i="1" s="1"/>
  <c r="Q94" i="1"/>
  <c r="P94" i="1"/>
  <c r="Q106" i="1"/>
  <c r="P106" i="1"/>
  <c r="Q118" i="1"/>
  <c r="P118" i="1"/>
  <c r="Q130" i="1"/>
  <c r="P130" i="1"/>
  <c r="P15" i="1"/>
  <c r="Q15" i="1"/>
  <c r="N2" i="6" s="1"/>
  <c r="Q27" i="1"/>
  <c r="Z2" i="6" s="1"/>
  <c r="P27" i="1"/>
  <c r="Q39" i="1"/>
  <c r="P39" i="1"/>
  <c r="P51" i="1"/>
  <c r="Q51" i="1"/>
  <c r="Q63" i="1"/>
  <c r="P63" i="1"/>
  <c r="Q75" i="1"/>
  <c r="P75" i="1"/>
  <c r="Q87" i="1"/>
  <c r="P87" i="1"/>
  <c r="W87" i="1" s="1"/>
  <c r="Q99" i="1"/>
  <c r="CT2" i="6" s="1"/>
  <c r="P99" i="1"/>
  <c r="P111" i="1"/>
  <c r="Q111" i="1"/>
  <c r="Q123" i="1"/>
  <c r="P123" i="1"/>
  <c r="A17" i="6"/>
  <c r="J25" i="1"/>
  <c r="X22" i="6" s="1"/>
  <c r="E25" i="1"/>
  <c r="X17" i="6" s="1"/>
  <c r="H25" i="1"/>
  <c r="X20" i="6" s="1"/>
  <c r="G25" i="1"/>
  <c r="X19" i="6" s="1"/>
  <c r="F25" i="1"/>
  <c r="X18" i="6" s="1"/>
  <c r="D25" i="1"/>
  <c r="X16" i="6" s="1"/>
  <c r="C25" i="1"/>
  <c r="X15" i="6" s="1"/>
  <c r="B25" i="1"/>
  <c r="I25" i="1"/>
  <c r="X21" i="6" s="1"/>
  <c r="J37" i="1"/>
  <c r="AJ22" i="6" s="1"/>
  <c r="F37" i="1"/>
  <c r="AJ18" i="6" s="1"/>
  <c r="E37" i="1"/>
  <c r="AJ17" i="6" s="1"/>
  <c r="D37" i="1"/>
  <c r="AJ16" i="6" s="1"/>
  <c r="C37" i="1"/>
  <c r="AJ15" i="6" s="1"/>
  <c r="B37" i="1"/>
  <c r="I37" i="1"/>
  <c r="AJ21" i="6" s="1"/>
  <c r="G37" i="1"/>
  <c r="AJ19" i="6" s="1"/>
  <c r="H37" i="1"/>
  <c r="AJ20" i="6" s="1"/>
  <c r="J49" i="1"/>
  <c r="AV22" i="6" s="1"/>
  <c r="F49" i="1"/>
  <c r="AV18" i="6" s="1"/>
  <c r="E49" i="1"/>
  <c r="AV17" i="6" s="1"/>
  <c r="D49" i="1"/>
  <c r="C49" i="1"/>
  <c r="AV15" i="6" s="1"/>
  <c r="B49" i="1"/>
  <c r="AV14" i="6" s="1"/>
  <c r="I49" i="1"/>
  <c r="AV21" i="6" s="1"/>
  <c r="H49" i="1"/>
  <c r="AV20" i="6" s="1"/>
  <c r="G49" i="1"/>
  <c r="AV19" i="6" s="1"/>
  <c r="G109" i="1"/>
  <c r="DD19" i="6" s="1"/>
  <c r="C109" i="1"/>
  <c r="DD15" i="6" s="1"/>
  <c r="I109" i="1"/>
  <c r="DD21" i="6" s="1"/>
  <c r="H109" i="1"/>
  <c r="DD20" i="6" s="1"/>
  <c r="F109" i="1"/>
  <c r="DD18" i="6" s="1"/>
  <c r="E109" i="1"/>
  <c r="DD17" i="6" s="1"/>
  <c r="D109" i="1"/>
  <c r="DD16" i="6" s="1"/>
  <c r="B109" i="1"/>
  <c r="DD14" i="6" s="1"/>
  <c r="J109" i="1"/>
  <c r="DD22" i="6" s="1"/>
  <c r="H6" i="1"/>
  <c r="E20" i="6" s="1"/>
  <c r="F6" i="1"/>
  <c r="E18" i="6" s="1"/>
  <c r="E6" i="1"/>
  <c r="E17" i="6" s="1"/>
  <c r="C6" i="1"/>
  <c r="E15" i="6" s="1"/>
  <c r="G6" i="1"/>
  <c r="E19" i="6" s="1"/>
  <c r="B6" i="1"/>
  <c r="E14" i="6" s="1"/>
  <c r="J6" i="1"/>
  <c r="E22" i="6" s="1"/>
  <c r="D6" i="1"/>
  <c r="I6" i="1"/>
  <c r="E21" i="6" s="1"/>
  <c r="H18" i="1"/>
  <c r="Q20" i="6" s="1"/>
  <c r="J18" i="1"/>
  <c r="Q22" i="6" s="1"/>
  <c r="I18" i="1"/>
  <c r="Q21" i="6" s="1"/>
  <c r="G18" i="1"/>
  <c r="Q19" i="6" s="1"/>
  <c r="F18" i="1"/>
  <c r="Q18" i="6" s="1"/>
  <c r="E18" i="1"/>
  <c r="Q17" i="6" s="1"/>
  <c r="D18" i="1"/>
  <c r="Q16" i="6" s="1"/>
  <c r="C18" i="1"/>
  <c r="Q15" i="6" s="1"/>
  <c r="B18" i="1"/>
  <c r="Q14" i="6" s="1"/>
  <c r="H30" i="1"/>
  <c r="AC20" i="6" s="1"/>
  <c r="F30" i="1"/>
  <c r="AC18" i="6" s="1"/>
  <c r="E30" i="1"/>
  <c r="AC17" i="6" s="1"/>
  <c r="D30" i="1"/>
  <c r="AC16" i="6" s="1"/>
  <c r="C30" i="1"/>
  <c r="AC15" i="6" s="1"/>
  <c r="B30" i="1"/>
  <c r="AC14" i="6" s="1"/>
  <c r="J30" i="1"/>
  <c r="AC22" i="6" s="1"/>
  <c r="G30" i="1"/>
  <c r="AC19" i="6" s="1"/>
  <c r="I30" i="1"/>
  <c r="AC21" i="6" s="1"/>
  <c r="D42" i="1"/>
  <c r="AO16" i="6" s="1"/>
  <c r="I42" i="1"/>
  <c r="AO21" i="6" s="1"/>
  <c r="H42" i="1"/>
  <c r="AO20" i="6" s="1"/>
  <c r="J42" i="1"/>
  <c r="AO22" i="6" s="1"/>
  <c r="G42" i="1"/>
  <c r="AO19" i="6" s="1"/>
  <c r="F42" i="1"/>
  <c r="AO18" i="6" s="1"/>
  <c r="E42" i="1"/>
  <c r="AO17" i="6" s="1"/>
  <c r="C42" i="1"/>
  <c r="AO15" i="6" s="1"/>
  <c r="B42" i="1"/>
  <c r="AO14" i="6" s="1"/>
  <c r="D54" i="1"/>
  <c r="BA16" i="6" s="1"/>
  <c r="I54" i="1"/>
  <c r="BA21" i="6" s="1"/>
  <c r="H54" i="1"/>
  <c r="BA20" i="6" s="1"/>
  <c r="J54" i="1"/>
  <c r="BA22" i="6" s="1"/>
  <c r="G54" i="1"/>
  <c r="BA19" i="6" s="1"/>
  <c r="F54" i="1"/>
  <c r="BA18" i="6" s="1"/>
  <c r="E54" i="1"/>
  <c r="BA17" i="6" s="1"/>
  <c r="C54" i="1"/>
  <c r="BA15" i="6" s="1"/>
  <c r="B54" i="1"/>
  <c r="D66" i="1"/>
  <c r="BM16" i="6" s="1"/>
  <c r="I66" i="1"/>
  <c r="BM21" i="6" s="1"/>
  <c r="H66" i="1"/>
  <c r="BM20" i="6" s="1"/>
  <c r="J66" i="1"/>
  <c r="BM22" i="6" s="1"/>
  <c r="G66" i="1"/>
  <c r="BM19" i="6" s="1"/>
  <c r="F66" i="1"/>
  <c r="BM18" i="6" s="1"/>
  <c r="E66" i="1"/>
  <c r="BM17" i="6" s="1"/>
  <c r="C66" i="1"/>
  <c r="BM15" i="6" s="1"/>
  <c r="B66" i="1"/>
  <c r="BM14" i="6" s="1"/>
  <c r="C78" i="1"/>
  <c r="BY15" i="6" s="1"/>
  <c r="J78" i="1"/>
  <c r="BY22" i="6" s="1"/>
  <c r="E78" i="1"/>
  <c r="BY17" i="6" s="1"/>
  <c r="I78" i="1"/>
  <c r="BY21" i="6" s="1"/>
  <c r="H78" i="1"/>
  <c r="BY20" i="6" s="1"/>
  <c r="G78" i="1"/>
  <c r="BY19" i="6" s="1"/>
  <c r="F78" i="1"/>
  <c r="BY18" i="6" s="1"/>
  <c r="D78" i="1"/>
  <c r="BY16" i="6" s="1"/>
  <c r="B78" i="1"/>
  <c r="BY14" i="6" s="1"/>
  <c r="C90" i="1"/>
  <c r="CK15" i="6" s="1"/>
  <c r="J90" i="1"/>
  <c r="CK22" i="6" s="1"/>
  <c r="H90" i="1"/>
  <c r="CK20" i="6" s="1"/>
  <c r="E90" i="1"/>
  <c r="CK17" i="6" s="1"/>
  <c r="I90" i="1"/>
  <c r="CK21" i="6" s="1"/>
  <c r="G90" i="1"/>
  <c r="CK19" i="6" s="1"/>
  <c r="F90" i="1"/>
  <c r="CK18" i="6" s="1"/>
  <c r="D90" i="1"/>
  <c r="CK16" i="6" s="1"/>
  <c r="B90" i="1"/>
  <c r="CK14" i="6" s="1"/>
  <c r="D102" i="1"/>
  <c r="CW16" i="6" s="1"/>
  <c r="J102" i="1"/>
  <c r="CW22" i="6" s="1"/>
  <c r="H102" i="1"/>
  <c r="CW20" i="6" s="1"/>
  <c r="F102" i="1"/>
  <c r="CW18" i="6" s="1"/>
  <c r="B102" i="1"/>
  <c r="CW14" i="6" s="1"/>
  <c r="E102" i="1"/>
  <c r="CW17" i="6" s="1"/>
  <c r="C102" i="1"/>
  <c r="CW15" i="6" s="1"/>
  <c r="I102" i="1"/>
  <c r="CW21" i="6" s="1"/>
  <c r="G102" i="1"/>
  <c r="CW19" i="6" s="1"/>
  <c r="D114" i="1"/>
  <c r="DI16" i="6" s="1"/>
  <c r="J114" i="1"/>
  <c r="DI22" i="6" s="1"/>
  <c r="I114" i="1"/>
  <c r="DI21" i="6" s="1"/>
  <c r="H114" i="1"/>
  <c r="DI20" i="6" s="1"/>
  <c r="G114" i="1"/>
  <c r="DI19" i="6" s="1"/>
  <c r="C114" i="1"/>
  <c r="DI15" i="6" s="1"/>
  <c r="B114" i="1"/>
  <c r="DI14" i="6" s="1"/>
  <c r="F114" i="1"/>
  <c r="DI18" i="6" s="1"/>
  <c r="E114" i="1"/>
  <c r="DI17" i="6" s="1"/>
  <c r="J126" i="1"/>
  <c r="DU22" i="6" s="1"/>
  <c r="G126" i="1"/>
  <c r="DU19" i="6" s="1"/>
  <c r="F126" i="1"/>
  <c r="DU18" i="6" s="1"/>
  <c r="I126" i="1"/>
  <c r="DU21" i="6" s="1"/>
  <c r="D126" i="1"/>
  <c r="DU16" i="6" s="1"/>
  <c r="H126" i="1"/>
  <c r="DU20" i="6" s="1"/>
  <c r="E126" i="1"/>
  <c r="DU17" i="6" s="1"/>
  <c r="C126" i="1"/>
  <c r="DU15" i="6" s="1"/>
  <c r="B126" i="1"/>
  <c r="DU14" i="6" s="1"/>
  <c r="D11" i="1"/>
  <c r="J16" i="6" s="1"/>
  <c r="E11" i="1"/>
  <c r="J17" i="6" s="1"/>
  <c r="C11" i="1"/>
  <c r="J15" i="6" s="1"/>
  <c r="B11" i="1"/>
  <c r="J14" i="6" s="1"/>
  <c r="J11" i="1"/>
  <c r="J22" i="6" s="1"/>
  <c r="I11" i="1"/>
  <c r="J21" i="6" s="1"/>
  <c r="H11" i="1"/>
  <c r="J20" i="6" s="1"/>
  <c r="F11" i="1"/>
  <c r="J18" i="6" s="1"/>
  <c r="G11" i="1"/>
  <c r="J19" i="6" s="1"/>
  <c r="D23" i="1"/>
  <c r="J23" i="1"/>
  <c r="V22" i="6" s="1"/>
  <c r="H23" i="1"/>
  <c r="V20" i="6" s="1"/>
  <c r="G23" i="1"/>
  <c r="V19" i="6" s="1"/>
  <c r="F23" i="1"/>
  <c r="V18" i="6" s="1"/>
  <c r="E23" i="1"/>
  <c r="V17" i="6" s="1"/>
  <c r="C23" i="1"/>
  <c r="V15" i="6" s="1"/>
  <c r="B23" i="1"/>
  <c r="V14" i="6" s="1"/>
  <c r="I23" i="1"/>
  <c r="V21" i="6" s="1"/>
  <c r="G35" i="1"/>
  <c r="AH19" i="6" s="1"/>
  <c r="D35" i="1"/>
  <c r="AH16" i="6" s="1"/>
  <c r="E35" i="1"/>
  <c r="AH17" i="6" s="1"/>
  <c r="B35" i="1"/>
  <c r="C35" i="1"/>
  <c r="AH15" i="6" s="1"/>
  <c r="F35" i="1"/>
  <c r="AH18" i="6" s="1"/>
  <c r="J35" i="1"/>
  <c r="AH22" i="6" s="1"/>
  <c r="I35" i="1"/>
  <c r="AH21" i="6" s="1"/>
  <c r="H35" i="1"/>
  <c r="AH20" i="6" s="1"/>
  <c r="G47" i="1"/>
  <c r="AT19" i="6" s="1"/>
  <c r="D47" i="1"/>
  <c r="AT16" i="6" s="1"/>
  <c r="E47" i="1"/>
  <c r="AT17" i="6" s="1"/>
  <c r="C47" i="1"/>
  <c r="AT15" i="6" s="1"/>
  <c r="B47" i="1"/>
  <c r="I47" i="1"/>
  <c r="AT21" i="6" s="1"/>
  <c r="J47" i="1"/>
  <c r="AT22" i="6" s="1"/>
  <c r="H47" i="1"/>
  <c r="AT20" i="6" s="1"/>
  <c r="F47" i="1"/>
  <c r="AT18" i="6" s="1"/>
  <c r="G59" i="1"/>
  <c r="BF19" i="6" s="1"/>
  <c r="D59" i="1"/>
  <c r="BF16" i="6" s="1"/>
  <c r="E59" i="1"/>
  <c r="BF17" i="6" s="1"/>
  <c r="C59" i="1"/>
  <c r="BF15" i="6" s="1"/>
  <c r="B59" i="1"/>
  <c r="J59" i="1"/>
  <c r="BF22" i="6" s="1"/>
  <c r="I59" i="1"/>
  <c r="BF21" i="6" s="1"/>
  <c r="H59" i="1"/>
  <c r="BF20" i="6" s="1"/>
  <c r="F59" i="1"/>
  <c r="BF18" i="6" s="1"/>
  <c r="G71" i="1"/>
  <c r="BR19" i="6" s="1"/>
  <c r="D71" i="1"/>
  <c r="BR16" i="6" s="1"/>
  <c r="E71" i="1"/>
  <c r="BR17" i="6" s="1"/>
  <c r="C71" i="1"/>
  <c r="BR15" i="6" s="1"/>
  <c r="B71" i="1"/>
  <c r="I71" i="1"/>
  <c r="BR21" i="6" s="1"/>
  <c r="J71" i="1"/>
  <c r="BR22" i="6" s="1"/>
  <c r="H71" i="1"/>
  <c r="BR20" i="6" s="1"/>
  <c r="F71" i="1"/>
  <c r="BR18" i="6" s="1"/>
  <c r="F83" i="1"/>
  <c r="CD18" i="6" s="1"/>
  <c r="D83" i="1"/>
  <c r="CD16" i="6" s="1"/>
  <c r="H83" i="1"/>
  <c r="CD20" i="6" s="1"/>
  <c r="C83" i="1"/>
  <c r="CD15" i="6" s="1"/>
  <c r="J83" i="1"/>
  <c r="CD22" i="6" s="1"/>
  <c r="I83" i="1"/>
  <c r="CD21" i="6" s="1"/>
  <c r="G83" i="1"/>
  <c r="CD19" i="6" s="1"/>
  <c r="E83" i="1"/>
  <c r="CD17" i="6" s="1"/>
  <c r="B83" i="1"/>
  <c r="F95" i="1"/>
  <c r="CP18" i="6" s="1"/>
  <c r="D95" i="1"/>
  <c r="CP16" i="6" s="1"/>
  <c r="H95" i="1"/>
  <c r="CP20" i="6" s="1"/>
  <c r="B95" i="1"/>
  <c r="J95" i="1"/>
  <c r="CP22" i="6" s="1"/>
  <c r="G95" i="1"/>
  <c r="CP19" i="6" s="1"/>
  <c r="I95" i="1"/>
  <c r="CP21" i="6" s="1"/>
  <c r="E95" i="1"/>
  <c r="CP17" i="6" s="1"/>
  <c r="C95" i="1"/>
  <c r="CP15" i="6" s="1"/>
  <c r="G107" i="1"/>
  <c r="DB19" i="6" s="1"/>
  <c r="F107" i="1"/>
  <c r="DB18" i="6" s="1"/>
  <c r="D107" i="1"/>
  <c r="DB16" i="6" s="1"/>
  <c r="I107" i="1"/>
  <c r="DB21" i="6" s="1"/>
  <c r="H107" i="1"/>
  <c r="DB20" i="6" s="1"/>
  <c r="E107" i="1"/>
  <c r="DB17" i="6" s="1"/>
  <c r="C107" i="1"/>
  <c r="DB15" i="6" s="1"/>
  <c r="B107" i="1"/>
  <c r="J107" i="1"/>
  <c r="DB22" i="6" s="1"/>
  <c r="G119" i="1"/>
  <c r="DN19" i="6" s="1"/>
  <c r="H119" i="1"/>
  <c r="DN20" i="6" s="1"/>
  <c r="E119" i="1"/>
  <c r="DN17" i="6" s="1"/>
  <c r="D119" i="1"/>
  <c r="DN16" i="6" s="1"/>
  <c r="C119" i="1"/>
  <c r="DN15" i="6" s="1"/>
  <c r="B119" i="1"/>
  <c r="J119" i="1"/>
  <c r="DN22" i="6" s="1"/>
  <c r="I119" i="1"/>
  <c r="DN21" i="6" s="1"/>
  <c r="F119" i="1"/>
  <c r="DN18" i="6" s="1"/>
  <c r="G16" i="1"/>
  <c r="O19" i="6" s="1"/>
  <c r="B16" i="1"/>
  <c r="O14" i="6" s="1"/>
  <c r="C16" i="1"/>
  <c r="O15" i="6" s="1"/>
  <c r="J16" i="1"/>
  <c r="O22" i="6" s="1"/>
  <c r="F16" i="1"/>
  <c r="O18" i="6" s="1"/>
  <c r="D16" i="1"/>
  <c r="O16" i="6" s="1"/>
  <c r="I16" i="1"/>
  <c r="O21" i="6" s="1"/>
  <c r="H16" i="1"/>
  <c r="O20" i="6" s="1"/>
  <c r="E16" i="1"/>
  <c r="O17" i="6" s="1"/>
  <c r="G28" i="1"/>
  <c r="AA19" i="6" s="1"/>
  <c r="B28" i="1"/>
  <c r="J28" i="1"/>
  <c r="AA22" i="6" s="1"/>
  <c r="I28" i="1"/>
  <c r="AA21" i="6" s="1"/>
  <c r="H28" i="1"/>
  <c r="AA20" i="6" s="1"/>
  <c r="F28" i="1"/>
  <c r="AA18" i="6" s="1"/>
  <c r="E28" i="1"/>
  <c r="AA17" i="6" s="1"/>
  <c r="D28" i="1"/>
  <c r="AA16" i="6" s="1"/>
  <c r="C28" i="1"/>
  <c r="AA15" i="6" s="1"/>
  <c r="J40" i="1"/>
  <c r="AM22" i="6" s="1"/>
  <c r="G40" i="1"/>
  <c r="AM19" i="6" s="1"/>
  <c r="C40" i="1"/>
  <c r="AM15" i="6" s="1"/>
  <c r="B40" i="1"/>
  <c r="I40" i="1"/>
  <c r="AM21" i="6" s="1"/>
  <c r="H40" i="1"/>
  <c r="AM20" i="6" s="1"/>
  <c r="F40" i="1"/>
  <c r="AM18" i="6" s="1"/>
  <c r="E40" i="1"/>
  <c r="AM17" i="6" s="1"/>
  <c r="D40" i="1"/>
  <c r="AM16" i="6" s="1"/>
  <c r="J52" i="1"/>
  <c r="AY22" i="6" s="1"/>
  <c r="G52" i="1"/>
  <c r="AY19" i="6" s="1"/>
  <c r="C52" i="1"/>
  <c r="AY15" i="6" s="1"/>
  <c r="B52" i="1"/>
  <c r="AY14" i="6" s="1"/>
  <c r="I52" i="1"/>
  <c r="AY21" i="6" s="1"/>
  <c r="H52" i="1"/>
  <c r="AY20" i="6" s="1"/>
  <c r="F52" i="1"/>
  <c r="AY18" i="6" s="1"/>
  <c r="E52" i="1"/>
  <c r="AY17" i="6" s="1"/>
  <c r="D52" i="1"/>
  <c r="AY16" i="6" s="1"/>
  <c r="J64" i="1"/>
  <c r="BK22" i="6" s="1"/>
  <c r="G64" i="1"/>
  <c r="BK19" i="6" s="1"/>
  <c r="C64" i="1"/>
  <c r="BK15" i="6" s="1"/>
  <c r="B64" i="1"/>
  <c r="BK14" i="6" s="1"/>
  <c r="I64" i="1"/>
  <c r="BK21" i="6" s="1"/>
  <c r="H64" i="1"/>
  <c r="BK20" i="6" s="1"/>
  <c r="F64" i="1"/>
  <c r="BK18" i="6" s="1"/>
  <c r="E64" i="1"/>
  <c r="BK17" i="6" s="1"/>
  <c r="D64" i="1"/>
  <c r="BK16" i="6" s="1"/>
  <c r="I76" i="1"/>
  <c r="BW21" i="6" s="1"/>
  <c r="G76" i="1"/>
  <c r="BW19" i="6" s="1"/>
  <c r="D76" i="1"/>
  <c r="BW16" i="6" s="1"/>
  <c r="F76" i="1"/>
  <c r="BW18" i="6" s="1"/>
  <c r="B76" i="1"/>
  <c r="BW14" i="6" s="1"/>
  <c r="C76" i="1"/>
  <c r="BW15" i="6" s="1"/>
  <c r="J76" i="1"/>
  <c r="BW22" i="6" s="1"/>
  <c r="H76" i="1"/>
  <c r="BW20" i="6" s="1"/>
  <c r="E76" i="1"/>
  <c r="BW17" i="6" s="1"/>
  <c r="I88" i="1"/>
  <c r="CI21" i="6" s="1"/>
  <c r="G88" i="1"/>
  <c r="CI19" i="6" s="1"/>
  <c r="D88" i="1"/>
  <c r="CI16" i="6" s="1"/>
  <c r="F88" i="1"/>
  <c r="CI18" i="6" s="1"/>
  <c r="J88" i="1"/>
  <c r="CI22" i="6" s="1"/>
  <c r="H88" i="1"/>
  <c r="CI20" i="6" s="1"/>
  <c r="E88" i="1"/>
  <c r="CI17" i="6" s="1"/>
  <c r="C88" i="1"/>
  <c r="CI15" i="6" s="1"/>
  <c r="B88" i="1"/>
  <c r="CI14" i="6" s="1"/>
  <c r="J100" i="1"/>
  <c r="CU22" i="6" s="1"/>
  <c r="D100" i="1"/>
  <c r="CU16" i="6" s="1"/>
  <c r="I100" i="1"/>
  <c r="CU21" i="6" s="1"/>
  <c r="F100" i="1"/>
  <c r="CU18" i="6" s="1"/>
  <c r="C100" i="1"/>
  <c r="CU15" i="6" s="1"/>
  <c r="G100" i="1"/>
  <c r="CU19" i="6" s="1"/>
  <c r="E100" i="1"/>
  <c r="CU17" i="6" s="1"/>
  <c r="H100" i="1"/>
  <c r="CU20" i="6" s="1"/>
  <c r="B100" i="1"/>
  <c r="J112" i="1"/>
  <c r="DG22" i="6" s="1"/>
  <c r="D112" i="1"/>
  <c r="DG16" i="6" s="1"/>
  <c r="E112" i="1"/>
  <c r="DG17" i="6" s="1"/>
  <c r="B112" i="1"/>
  <c r="DG14" i="6" s="1"/>
  <c r="I112" i="1"/>
  <c r="DG21" i="6" s="1"/>
  <c r="H112" i="1"/>
  <c r="DG20" i="6" s="1"/>
  <c r="G112" i="1"/>
  <c r="DG19" i="6" s="1"/>
  <c r="F112" i="1"/>
  <c r="DG18" i="6" s="1"/>
  <c r="C112" i="1"/>
  <c r="DG15" i="6" s="1"/>
  <c r="J124" i="1"/>
  <c r="DS22" i="6" s="1"/>
  <c r="D124" i="1"/>
  <c r="DS16" i="6" s="1"/>
  <c r="I124" i="1"/>
  <c r="DS21" i="6" s="1"/>
  <c r="F124" i="1"/>
  <c r="DS18" i="6" s="1"/>
  <c r="H124" i="1"/>
  <c r="DS20" i="6" s="1"/>
  <c r="G124" i="1"/>
  <c r="DS19" i="6" s="1"/>
  <c r="E124" i="1"/>
  <c r="DS17" i="6" s="1"/>
  <c r="C124" i="1"/>
  <c r="DS15" i="6" s="1"/>
  <c r="B124" i="1"/>
  <c r="DS14" i="6" s="1"/>
  <c r="J9" i="1"/>
  <c r="H22" i="6" s="1"/>
  <c r="E9" i="1"/>
  <c r="H17" i="6" s="1"/>
  <c r="H9" i="1"/>
  <c r="H20" i="6" s="1"/>
  <c r="G9" i="1"/>
  <c r="H19" i="6" s="1"/>
  <c r="C9" i="1"/>
  <c r="H15" i="6" s="1"/>
  <c r="B9" i="1"/>
  <c r="H14" i="6" s="1"/>
  <c r="F9" i="1"/>
  <c r="H18" i="6" s="1"/>
  <c r="I9" i="1"/>
  <c r="H21" i="6" s="1"/>
  <c r="D9" i="1"/>
  <c r="H16" i="6" s="1"/>
  <c r="J21" i="1"/>
  <c r="T22" i="6" s="1"/>
  <c r="E21" i="1"/>
  <c r="T17" i="6" s="1"/>
  <c r="I21" i="1"/>
  <c r="T21" i="6" s="1"/>
  <c r="H21" i="1"/>
  <c r="T20" i="6" s="1"/>
  <c r="G21" i="1"/>
  <c r="T19" i="6" s="1"/>
  <c r="F21" i="1"/>
  <c r="T18" i="6" s="1"/>
  <c r="D21" i="1"/>
  <c r="T16" i="6" s="1"/>
  <c r="B21" i="1"/>
  <c r="T14" i="6" s="1"/>
  <c r="C21" i="1"/>
  <c r="T15" i="6" s="1"/>
  <c r="J33" i="1"/>
  <c r="AF22" i="6" s="1"/>
  <c r="E33" i="1"/>
  <c r="AF17" i="6" s="1"/>
  <c r="H33" i="1"/>
  <c r="AF20" i="6" s="1"/>
  <c r="G33" i="1"/>
  <c r="AF19" i="6" s="1"/>
  <c r="F33" i="1"/>
  <c r="AF18" i="6" s="1"/>
  <c r="D33" i="1"/>
  <c r="C33" i="1"/>
  <c r="AF15" i="6" s="1"/>
  <c r="B33" i="1"/>
  <c r="AF14" i="6" s="1"/>
  <c r="I33" i="1"/>
  <c r="AF21" i="6" s="1"/>
  <c r="J45" i="1"/>
  <c r="AR22" i="6" s="1"/>
  <c r="F45" i="1"/>
  <c r="AR18" i="6" s="1"/>
  <c r="E45" i="1"/>
  <c r="AR17" i="6" s="1"/>
  <c r="D45" i="1"/>
  <c r="C45" i="1"/>
  <c r="AR15" i="6" s="1"/>
  <c r="B45" i="1"/>
  <c r="I45" i="1"/>
  <c r="AR21" i="6" s="1"/>
  <c r="H45" i="1"/>
  <c r="AR20" i="6" s="1"/>
  <c r="G45" i="1"/>
  <c r="AR19" i="6" s="1"/>
  <c r="J57" i="1"/>
  <c r="BD22" i="6" s="1"/>
  <c r="F57" i="1"/>
  <c r="BD18" i="6" s="1"/>
  <c r="E57" i="1"/>
  <c r="BD17" i="6" s="1"/>
  <c r="D57" i="1"/>
  <c r="BD16" i="6" s="1"/>
  <c r="C57" i="1"/>
  <c r="BD15" i="6" s="1"/>
  <c r="B57" i="1"/>
  <c r="BD14" i="6" s="1"/>
  <c r="I57" i="1"/>
  <c r="BD21" i="6" s="1"/>
  <c r="H57" i="1"/>
  <c r="BD20" i="6" s="1"/>
  <c r="G57" i="1"/>
  <c r="BD19" i="6" s="1"/>
  <c r="J69" i="1"/>
  <c r="BP22" i="6" s="1"/>
  <c r="F69" i="1"/>
  <c r="BP18" i="6" s="1"/>
  <c r="E69" i="1"/>
  <c r="BP17" i="6" s="1"/>
  <c r="D69" i="1"/>
  <c r="BP16" i="6" s="1"/>
  <c r="C69" i="1"/>
  <c r="BP15" i="6" s="1"/>
  <c r="B69" i="1"/>
  <c r="BP14" i="6" s="1"/>
  <c r="I69" i="1"/>
  <c r="BP21" i="6" s="1"/>
  <c r="H69" i="1"/>
  <c r="BP20" i="6" s="1"/>
  <c r="G69" i="1"/>
  <c r="BP19" i="6" s="1"/>
  <c r="J81" i="1"/>
  <c r="CB22" i="6" s="1"/>
  <c r="G81" i="1"/>
  <c r="CB19" i="6" s="1"/>
  <c r="I81" i="1"/>
  <c r="CB21" i="6" s="1"/>
  <c r="E81" i="1"/>
  <c r="CB17" i="6" s="1"/>
  <c r="F81" i="1"/>
  <c r="CB18" i="6" s="1"/>
  <c r="D81" i="1"/>
  <c r="CB16" i="6" s="1"/>
  <c r="C81" i="1"/>
  <c r="CB15" i="6" s="1"/>
  <c r="B81" i="1"/>
  <c r="CB14" i="6" s="1"/>
  <c r="H81" i="1"/>
  <c r="CB20" i="6" s="1"/>
  <c r="J93" i="1"/>
  <c r="CN22" i="6" s="1"/>
  <c r="G93" i="1"/>
  <c r="CN19" i="6" s="1"/>
  <c r="I93" i="1"/>
  <c r="CN21" i="6" s="1"/>
  <c r="D93" i="1"/>
  <c r="CN16" i="6" s="1"/>
  <c r="C93" i="1"/>
  <c r="CN15" i="6" s="1"/>
  <c r="H93" i="1"/>
  <c r="CN20" i="6" s="1"/>
  <c r="F93" i="1"/>
  <c r="CN18" i="6" s="1"/>
  <c r="E93" i="1"/>
  <c r="CN17" i="6" s="1"/>
  <c r="B93" i="1"/>
  <c r="G105" i="1"/>
  <c r="CZ19" i="6" s="1"/>
  <c r="J105" i="1"/>
  <c r="CZ22" i="6" s="1"/>
  <c r="H105" i="1"/>
  <c r="CZ20" i="6" s="1"/>
  <c r="D105" i="1"/>
  <c r="CZ16" i="6" s="1"/>
  <c r="F105" i="1"/>
  <c r="CZ18" i="6" s="1"/>
  <c r="E105" i="1"/>
  <c r="CZ17" i="6" s="1"/>
  <c r="C105" i="1"/>
  <c r="CZ15" i="6" s="1"/>
  <c r="I105" i="1"/>
  <c r="CZ21" i="6" s="1"/>
  <c r="B105" i="1"/>
  <c r="G117" i="1"/>
  <c r="DL19" i="6" s="1"/>
  <c r="C117" i="1"/>
  <c r="DL15" i="6" s="1"/>
  <c r="E117" i="1"/>
  <c r="DL17" i="6" s="1"/>
  <c r="D117" i="1"/>
  <c r="DL16" i="6" s="1"/>
  <c r="B117" i="1"/>
  <c r="DL14" i="6" s="1"/>
  <c r="J117" i="1"/>
  <c r="DL22" i="6" s="1"/>
  <c r="I117" i="1"/>
  <c r="DL21" i="6" s="1"/>
  <c r="H117" i="1"/>
  <c r="DL20" i="6" s="1"/>
  <c r="F117" i="1"/>
  <c r="DL18" i="6" s="1"/>
  <c r="G129" i="1"/>
  <c r="DX19" i="6" s="1"/>
  <c r="D129" i="1"/>
  <c r="DX16" i="6" s="1"/>
  <c r="I129" i="1"/>
  <c r="DX21" i="6" s="1"/>
  <c r="B129" i="1"/>
  <c r="J129" i="1"/>
  <c r="DX22" i="6" s="1"/>
  <c r="H129" i="1"/>
  <c r="DX20" i="6" s="1"/>
  <c r="F129" i="1"/>
  <c r="DX18" i="6" s="1"/>
  <c r="E129" i="1"/>
  <c r="DX17" i="6" s="1"/>
  <c r="C129" i="1"/>
  <c r="DX15" i="6" s="1"/>
  <c r="C86" i="1"/>
  <c r="CG15" i="6" s="1"/>
  <c r="J86" i="1"/>
  <c r="CG22" i="6" s="1"/>
  <c r="H86" i="1"/>
  <c r="CG20" i="6" s="1"/>
  <c r="D86" i="1"/>
  <c r="B86" i="1"/>
  <c r="I86" i="1"/>
  <c r="CG21" i="6" s="1"/>
  <c r="G86" i="1"/>
  <c r="CG19" i="6" s="1"/>
  <c r="F86" i="1"/>
  <c r="CG18" i="6" s="1"/>
  <c r="E86" i="1"/>
  <c r="CG17" i="6" s="1"/>
  <c r="C98" i="1"/>
  <c r="CS15" i="6" s="1"/>
  <c r="J98" i="1"/>
  <c r="CS22" i="6" s="1"/>
  <c r="E98" i="1"/>
  <c r="CS17" i="6" s="1"/>
  <c r="G98" i="1"/>
  <c r="CS19" i="6" s="1"/>
  <c r="F98" i="1"/>
  <c r="CS18" i="6" s="1"/>
  <c r="I98" i="1"/>
  <c r="CS21" i="6" s="1"/>
  <c r="H98" i="1"/>
  <c r="CS20" i="6" s="1"/>
  <c r="D98" i="1"/>
  <c r="CS16" i="6" s="1"/>
  <c r="B98" i="1"/>
  <c r="D110" i="1"/>
  <c r="DE16" i="6" s="1"/>
  <c r="J110" i="1"/>
  <c r="DE22" i="6" s="1"/>
  <c r="H110" i="1"/>
  <c r="DE20" i="6" s="1"/>
  <c r="F110" i="1"/>
  <c r="DE18" i="6" s="1"/>
  <c r="B110" i="1"/>
  <c r="I110" i="1"/>
  <c r="DE21" i="6" s="1"/>
  <c r="G110" i="1"/>
  <c r="DE19" i="6" s="1"/>
  <c r="E110" i="1"/>
  <c r="DE17" i="6" s="1"/>
  <c r="C110" i="1"/>
  <c r="DE15" i="6" s="1"/>
  <c r="D122" i="1"/>
  <c r="J122" i="1"/>
  <c r="DQ22" i="6" s="1"/>
  <c r="I122" i="1"/>
  <c r="DQ21" i="6" s="1"/>
  <c r="H122" i="1"/>
  <c r="DQ20" i="6" s="1"/>
  <c r="G122" i="1"/>
  <c r="DQ19" i="6" s="1"/>
  <c r="F122" i="1"/>
  <c r="DQ18" i="6" s="1"/>
  <c r="E122" i="1"/>
  <c r="DQ17" i="6" s="1"/>
  <c r="C122" i="1"/>
  <c r="DQ15" i="6" s="1"/>
  <c r="B122" i="1"/>
  <c r="H14" i="1"/>
  <c r="M20" i="6" s="1"/>
  <c r="F14" i="1"/>
  <c r="M18" i="6" s="1"/>
  <c r="E14" i="1"/>
  <c r="M17" i="6" s="1"/>
  <c r="D14" i="1"/>
  <c r="B14" i="1"/>
  <c r="M14" i="6" s="1"/>
  <c r="G14" i="1"/>
  <c r="M19" i="6" s="1"/>
  <c r="C14" i="1"/>
  <c r="M15" i="6" s="1"/>
  <c r="J14" i="1"/>
  <c r="M22" i="6" s="1"/>
  <c r="I14" i="1"/>
  <c r="M21" i="6" s="1"/>
  <c r="H26" i="1"/>
  <c r="Y20" i="6" s="1"/>
  <c r="J26" i="1"/>
  <c r="Y22" i="6" s="1"/>
  <c r="I26" i="1"/>
  <c r="Y21" i="6" s="1"/>
  <c r="G26" i="1"/>
  <c r="Y19" i="6" s="1"/>
  <c r="F26" i="1"/>
  <c r="Y18" i="6" s="1"/>
  <c r="E26" i="1"/>
  <c r="Y17" i="6" s="1"/>
  <c r="C26" i="1"/>
  <c r="Y15" i="6" s="1"/>
  <c r="D26" i="1"/>
  <c r="Y16" i="6" s="1"/>
  <c r="B26" i="1"/>
  <c r="D38" i="1"/>
  <c r="I38" i="1"/>
  <c r="AK21" i="6" s="1"/>
  <c r="H38" i="1"/>
  <c r="AK20" i="6" s="1"/>
  <c r="J38" i="1"/>
  <c r="AK22" i="6" s="1"/>
  <c r="G38" i="1"/>
  <c r="AK19" i="6" s="1"/>
  <c r="F38" i="1"/>
  <c r="AK18" i="6" s="1"/>
  <c r="E38" i="1"/>
  <c r="AK17" i="6" s="1"/>
  <c r="C38" i="1"/>
  <c r="AK15" i="6" s="1"/>
  <c r="B38" i="1"/>
  <c r="AK14" i="6" s="1"/>
  <c r="D50" i="1"/>
  <c r="I50" i="1"/>
  <c r="AW21" i="6" s="1"/>
  <c r="H50" i="1"/>
  <c r="AW20" i="6" s="1"/>
  <c r="J50" i="1"/>
  <c r="AW22" i="6" s="1"/>
  <c r="G50" i="1"/>
  <c r="AW19" i="6" s="1"/>
  <c r="F50" i="1"/>
  <c r="AW18" i="6" s="1"/>
  <c r="E50" i="1"/>
  <c r="AW17" i="6" s="1"/>
  <c r="C50" i="1"/>
  <c r="AW15" i="6" s="1"/>
  <c r="B50" i="1"/>
  <c r="AW14" i="6" s="1"/>
  <c r="D62" i="1"/>
  <c r="BI16" i="6" s="1"/>
  <c r="I62" i="1"/>
  <c r="BI21" i="6" s="1"/>
  <c r="H62" i="1"/>
  <c r="BI20" i="6" s="1"/>
  <c r="J62" i="1"/>
  <c r="BI22" i="6" s="1"/>
  <c r="G62" i="1"/>
  <c r="BI19" i="6" s="1"/>
  <c r="F62" i="1"/>
  <c r="BI18" i="6" s="1"/>
  <c r="E62" i="1"/>
  <c r="BI17" i="6" s="1"/>
  <c r="C62" i="1"/>
  <c r="BI15" i="6" s="1"/>
  <c r="B62" i="1"/>
  <c r="C74" i="1"/>
  <c r="BU15" i="6" s="1"/>
  <c r="J74" i="1"/>
  <c r="BU22" i="6" s="1"/>
  <c r="H74" i="1"/>
  <c r="BU20" i="6" s="1"/>
  <c r="E74" i="1"/>
  <c r="BU17" i="6" s="1"/>
  <c r="I74" i="1"/>
  <c r="BU21" i="6" s="1"/>
  <c r="G74" i="1"/>
  <c r="BU19" i="6" s="1"/>
  <c r="D74" i="1"/>
  <c r="F74" i="1"/>
  <c r="BU18" i="6" s="1"/>
  <c r="B74" i="1"/>
  <c r="D7" i="1"/>
  <c r="J7" i="1"/>
  <c r="F22" i="6" s="1"/>
  <c r="E7" i="1"/>
  <c r="F17" i="6" s="1"/>
  <c r="B7" i="1"/>
  <c r="F14" i="6" s="1"/>
  <c r="H7" i="1"/>
  <c r="F20" i="6" s="1"/>
  <c r="C7" i="1"/>
  <c r="F15" i="6" s="1"/>
  <c r="I7" i="1"/>
  <c r="F21" i="6" s="1"/>
  <c r="F7" i="1"/>
  <c r="F18" i="6" s="1"/>
  <c r="G7" i="1"/>
  <c r="F19" i="6" s="1"/>
  <c r="D19" i="1"/>
  <c r="E19" i="1"/>
  <c r="R17" i="6" s="1"/>
  <c r="C19" i="1"/>
  <c r="R15" i="6" s="1"/>
  <c r="B19" i="1"/>
  <c r="J19" i="1"/>
  <c r="R22" i="6" s="1"/>
  <c r="I19" i="1"/>
  <c r="R21" i="6" s="1"/>
  <c r="H19" i="1"/>
  <c r="R20" i="6" s="1"/>
  <c r="F19" i="1"/>
  <c r="R18" i="6" s="1"/>
  <c r="G19" i="1"/>
  <c r="R19" i="6" s="1"/>
  <c r="D31" i="1"/>
  <c r="AD16" i="6" s="1"/>
  <c r="J31" i="1"/>
  <c r="AD22" i="6" s="1"/>
  <c r="I31" i="1"/>
  <c r="AD21" i="6" s="1"/>
  <c r="H31" i="1"/>
  <c r="AD20" i="6" s="1"/>
  <c r="G31" i="1"/>
  <c r="AD19" i="6" s="1"/>
  <c r="F31" i="1"/>
  <c r="AD18" i="6" s="1"/>
  <c r="E31" i="1"/>
  <c r="AD17" i="6" s="1"/>
  <c r="C31" i="1"/>
  <c r="AD15" i="6" s="1"/>
  <c r="B31" i="1"/>
  <c r="G43" i="1"/>
  <c r="AP19" i="6" s="1"/>
  <c r="D43" i="1"/>
  <c r="AP16" i="6" s="1"/>
  <c r="E43" i="1"/>
  <c r="AP17" i="6" s="1"/>
  <c r="C43" i="1"/>
  <c r="AP15" i="6" s="1"/>
  <c r="B43" i="1"/>
  <c r="J43" i="1"/>
  <c r="AP22" i="6" s="1"/>
  <c r="I43" i="1"/>
  <c r="AP21" i="6" s="1"/>
  <c r="H43" i="1"/>
  <c r="AP20" i="6" s="1"/>
  <c r="F43" i="1"/>
  <c r="AP18" i="6" s="1"/>
  <c r="G55" i="1"/>
  <c r="BB19" i="6" s="1"/>
  <c r="D55" i="1"/>
  <c r="E55" i="1"/>
  <c r="BB17" i="6" s="1"/>
  <c r="C55" i="1"/>
  <c r="BB15" i="6" s="1"/>
  <c r="B55" i="1"/>
  <c r="J55" i="1"/>
  <c r="BB22" i="6" s="1"/>
  <c r="I55" i="1"/>
  <c r="BB21" i="6" s="1"/>
  <c r="H55" i="1"/>
  <c r="BB20" i="6" s="1"/>
  <c r="F55" i="1"/>
  <c r="BB18" i="6" s="1"/>
  <c r="G67" i="1"/>
  <c r="BN19" i="6" s="1"/>
  <c r="D67" i="1"/>
  <c r="BN16" i="6" s="1"/>
  <c r="E67" i="1"/>
  <c r="BN17" i="6" s="1"/>
  <c r="C67" i="1"/>
  <c r="BN15" i="6" s="1"/>
  <c r="B67" i="1"/>
  <c r="J67" i="1"/>
  <c r="BN22" i="6" s="1"/>
  <c r="I67" i="1"/>
  <c r="BN21" i="6" s="1"/>
  <c r="H67" i="1"/>
  <c r="BN20" i="6" s="1"/>
  <c r="F67" i="1"/>
  <c r="BN18" i="6" s="1"/>
  <c r="F79" i="1"/>
  <c r="BZ18" i="6" s="1"/>
  <c r="D79" i="1"/>
  <c r="BZ16" i="6" s="1"/>
  <c r="H79" i="1"/>
  <c r="BZ20" i="6" s="1"/>
  <c r="B79" i="1"/>
  <c r="J79" i="1"/>
  <c r="BZ22" i="6" s="1"/>
  <c r="I79" i="1"/>
  <c r="BZ21" i="6" s="1"/>
  <c r="G79" i="1"/>
  <c r="BZ19" i="6" s="1"/>
  <c r="E79" i="1"/>
  <c r="BZ17" i="6" s="1"/>
  <c r="C79" i="1"/>
  <c r="BZ15" i="6" s="1"/>
  <c r="F91" i="1"/>
  <c r="CL18" i="6" s="1"/>
  <c r="D91" i="1"/>
  <c r="CL16" i="6" s="1"/>
  <c r="G91" i="1"/>
  <c r="CL19" i="6" s="1"/>
  <c r="E91" i="1"/>
  <c r="CL17" i="6" s="1"/>
  <c r="J91" i="1"/>
  <c r="CL22" i="6" s="1"/>
  <c r="I91" i="1"/>
  <c r="CL21" i="6" s="1"/>
  <c r="H91" i="1"/>
  <c r="CL20" i="6" s="1"/>
  <c r="C91" i="1"/>
  <c r="CL15" i="6" s="1"/>
  <c r="B91" i="1"/>
  <c r="G103" i="1"/>
  <c r="CX19" i="6" s="1"/>
  <c r="H103" i="1"/>
  <c r="CX20" i="6" s="1"/>
  <c r="J103" i="1"/>
  <c r="CX22" i="6" s="1"/>
  <c r="E103" i="1"/>
  <c r="CX17" i="6" s="1"/>
  <c r="D103" i="1"/>
  <c r="CX16" i="6" s="1"/>
  <c r="C103" i="1"/>
  <c r="CX15" i="6" s="1"/>
  <c r="F103" i="1"/>
  <c r="CX18" i="6" s="1"/>
  <c r="I103" i="1"/>
  <c r="CX21" i="6" s="1"/>
  <c r="B103" i="1"/>
  <c r="G115" i="1"/>
  <c r="DJ19" i="6" s="1"/>
  <c r="F115" i="1"/>
  <c r="DJ18" i="6" s="1"/>
  <c r="D115" i="1"/>
  <c r="DJ16" i="6" s="1"/>
  <c r="C115" i="1"/>
  <c r="DJ15" i="6" s="1"/>
  <c r="B115" i="1"/>
  <c r="J115" i="1"/>
  <c r="DJ22" i="6" s="1"/>
  <c r="I115" i="1"/>
  <c r="DJ21" i="6" s="1"/>
  <c r="H115" i="1"/>
  <c r="DJ20" i="6" s="1"/>
  <c r="E115" i="1"/>
  <c r="DJ17" i="6" s="1"/>
  <c r="J127" i="1"/>
  <c r="DV22" i="6" s="1"/>
  <c r="E127" i="1"/>
  <c r="DV17" i="6" s="1"/>
  <c r="C127" i="1"/>
  <c r="DV15" i="6" s="1"/>
  <c r="I127" i="1"/>
  <c r="DV21" i="6" s="1"/>
  <c r="G127" i="1"/>
  <c r="DV19" i="6" s="1"/>
  <c r="F127" i="1"/>
  <c r="DV18" i="6" s="1"/>
  <c r="B127" i="1"/>
  <c r="H127" i="1"/>
  <c r="DV20" i="6" s="1"/>
  <c r="D127" i="1"/>
  <c r="DV16" i="6" s="1"/>
  <c r="G24" i="1"/>
  <c r="W19" i="6" s="1"/>
  <c r="B24" i="1"/>
  <c r="W14" i="6" s="1"/>
  <c r="C24" i="1"/>
  <c r="W15" i="6" s="1"/>
  <c r="J24" i="1"/>
  <c r="W22" i="6" s="1"/>
  <c r="I24" i="1"/>
  <c r="W21" i="6" s="1"/>
  <c r="H24" i="1"/>
  <c r="W20" i="6" s="1"/>
  <c r="F24" i="1"/>
  <c r="W18" i="6" s="1"/>
  <c r="D24" i="1"/>
  <c r="W16" i="6" s="1"/>
  <c r="E24" i="1"/>
  <c r="W17" i="6" s="1"/>
  <c r="J36" i="1"/>
  <c r="AI22" i="6" s="1"/>
  <c r="G36" i="1"/>
  <c r="AI19" i="6" s="1"/>
  <c r="C36" i="1"/>
  <c r="AI15" i="6" s="1"/>
  <c r="B36" i="1"/>
  <c r="I36" i="1"/>
  <c r="AI21" i="6" s="1"/>
  <c r="H36" i="1"/>
  <c r="AI20" i="6" s="1"/>
  <c r="F36" i="1"/>
  <c r="AI18" i="6" s="1"/>
  <c r="E36" i="1"/>
  <c r="AI17" i="6" s="1"/>
  <c r="D36" i="1"/>
  <c r="AI16" i="6" s="1"/>
  <c r="J48" i="1"/>
  <c r="AU22" i="6" s="1"/>
  <c r="G48" i="1"/>
  <c r="AU19" i="6" s="1"/>
  <c r="C48" i="1"/>
  <c r="AU15" i="6" s="1"/>
  <c r="B48" i="1"/>
  <c r="I48" i="1"/>
  <c r="AU21" i="6" s="1"/>
  <c r="H48" i="1"/>
  <c r="AU20" i="6" s="1"/>
  <c r="F48" i="1"/>
  <c r="AU18" i="6" s="1"/>
  <c r="E48" i="1"/>
  <c r="AU17" i="6" s="1"/>
  <c r="D48" i="1"/>
  <c r="AU16" i="6" s="1"/>
  <c r="J60" i="1"/>
  <c r="BG22" i="6" s="1"/>
  <c r="G60" i="1"/>
  <c r="BG19" i="6" s="1"/>
  <c r="C60" i="1"/>
  <c r="BG15" i="6" s="1"/>
  <c r="B60" i="1"/>
  <c r="I60" i="1"/>
  <c r="BG21" i="6" s="1"/>
  <c r="H60" i="1"/>
  <c r="BG20" i="6" s="1"/>
  <c r="F60" i="1"/>
  <c r="BG18" i="6" s="1"/>
  <c r="E60" i="1"/>
  <c r="BG17" i="6" s="1"/>
  <c r="D60" i="1"/>
  <c r="G72" i="1"/>
  <c r="BS19" i="6" s="1"/>
  <c r="H72" i="1"/>
  <c r="BS20" i="6" s="1"/>
  <c r="C72" i="1"/>
  <c r="BS15" i="6" s="1"/>
  <c r="B72" i="1"/>
  <c r="J72" i="1"/>
  <c r="BS22" i="6" s="1"/>
  <c r="I72" i="1"/>
  <c r="BS21" i="6" s="1"/>
  <c r="F72" i="1"/>
  <c r="BS18" i="6" s="1"/>
  <c r="E72" i="1"/>
  <c r="BS17" i="6" s="1"/>
  <c r="D72" i="1"/>
  <c r="BS16" i="6" s="1"/>
  <c r="I84" i="1"/>
  <c r="CE21" i="6" s="1"/>
  <c r="G84" i="1"/>
  <c r="CE19" i="6" s="1"/>
  <c r="D84" i="1"/>
  <c r="E84" i="1"/>
  <c r="CE17" i="6" s="1"/>
  <c r="C84" i="1"/>
  <c r="CE15" i="6" s="1"/>
  <c r="B84" i="1"/>
  <c r="J84" i="1"/>
  <c r="CE22" i="6" s="1"/>
  <c r="H84" i="1"/>
  <c r="CE20" i="6" s="1"/>
  <c r="F84" i="1"/>
  <c r="CE18" i="6" s="1"/>
  <c r="I96" i="1"/>
  <c r="CQ21" i="6" s="1"/>
  <c r="G96" i="1"/>
  <c r="CQ19" i="6" s="1"/>
  <c r="D96" i="1"/>
  <c r="CQ16" i="6" s="1"/>
  <c r="B96" i="1"/>
  <c r="J96" i="1"/>
  <c r="CQ22" i="6" s="1"/>
  <c r="H96" i="1"/>
  <c r="CQ20" i="6" s="1"/>
  <c r="F96" i="1"/>
  <c r="CQ18" i="6" s="1"/>
  <c r="E96" i="1"/>
  <c r="CQ17" i="6" s="1"/>
  <c r="C96" i="1"/>
  <c r="CQ15" i="6" s="1"/>
  <c r="J108" i="1"/>
  <c r="DC22" i="6" s="1"/>
  <c r="D108" i="1"/>
  <c r="DC16" i="6" s="1"/>
  <c r="I108" i="1"/>
  <c r="DC21" i="6" s="1"/>
  <c r="F108" i="1"/>
  <c r="DC18" i="6" s="1"/>
  <c r="H108" i="1"/>
  <c r="DC20" i="6" s="1"/>
  <c r="G108" i="1"/>
  <c r="DC19" i="6" s="1"/>
  <c r="E108" i="1"/>
  <c r="DC17" i="6" s="1"/>
  <c r="C108" i="1"/>
  <c r="DC15" i="6" s="1"/>
  <c r="B108" i="1"/>
  <c r="J120" i="1"/>
  <c r="DO22" i="6" s="1"/>
  <c r="D120" i="1"/>
  <c r="DO16" i="6" s="1"/>
  <c r="E120" i="1"/>
  <c r="DO17" i="6" s="1"/>
  <c r="B120" i="1"/>
  <c r="H120" i="1"/>
  <c r="DO20" i="6" s="1"/>
  <c r="G120" i="1"/>
  <c r="DO19" i="6" s="1"/>
  <c r="F120" i="1"/>
  <c r="DO18" i="6" s="1"/>
  <c r="C120" i="1"/>
  <c r="DO15" i="6" s="1"/>
  <c r="I120" i="1"/>
  <c r="DO21" i="6" s="1"/>
  <c r="G12" i="1"/>
  <c r="K19" i="6" s="1"/>
  <c r="B12" i="1"/>
  <c r="K14" i="6" s="1"/>
  <c r="J12" i="1"/>
  <c r="K22" i="6" s="1"/>
  <c r="H12" i="1"/>
  <c r="K20" i="6" s="1"/>
  <c r="I12" i="1"/>
  <c r="K21" i="6" s="1"/>
  <c r="F12" i="1"/>
  <c r="K18" i="6" s="1"/>
  <c r="E12" i="1"/>
  <c r="K17" i="6" s="1"/>
  <c r="D12" i="1"/>
  <c r="C12" i="1"/>
  <c r="K15" i="6" s="1"/>
  <c r="J5" i="1"/>
  <c r="D22" i="6" s="1"/>
  <c r="E5" i="1"/>
  <c r="D17" i="6" s="1"/>
  <c r="I5" i="1"/>
  <c r="D21" i="6" s="1"/>
  <c r="H5" i="1"/>
  <c r="D20" i="6" s="1"/>
  <c r="G5" i="1"/>
  <c r="D19" i="6" s="1"/>
  <c r="F5" i="1"/>
  <c r="D18" i="6" s="1"/>
  <c r="D5" i="1"/>
  <c r="D16" i="6" s="1"/>
  <c r="B5" i="1"/>
  <c r="D14" i="6" s="1"/>
  <c r="C5" i="1"/>
  <c r="D15" i="6" s="1"/>
  <c r="J17" i="1"/>
  <c r="P22" i="6" s="1"/>
  <c r="E17" i="1"/>
  <c r="P17" i="6" s="1"/>
  <c r="H17" i="1"/>
  <c r="P20" i="6" s="1"/>
  <c r="G17" i="1"/>
  <c r="P19" i="6" s="1"/>
  <c r="D17" i="1"/>
  <c r="P16" i="6" s="1"/>
  <c r="C17" i="1"/>
  <c r="P15" i="6" s="1"/>
  <c r="B17" i="1"/>
  <c r="F17" i="1"/>
  <c r="P18" i="6" s="1"/>
  <c r="I17" i="1"/>
  <c r="P21" i="6" s="1"/>
  <c r="J29" i="1"/>
  <c r="AB22" i="6" s="1"/>
  <c r="E29" i="1"/>
  <c r="AB17" i="6" s="1"/>
  <c r="I29" i="1"/>
  <c r="AB21" i="6" s="1"/>
  <c r="H29" i="1"/>
  <c r="AB20" i="6" s="1"/>
  <c r="D29" i="1"/>
  <c r="B29" i="1"/>
  <c r="G29" i="1"/>
  <c r="AB19" i="6" s="1"/>
  <c r="F29" i="1"/>
  <c r="AB18" i="6" s="1"/>
  <c r="C29" i="1"/>
  <c r="AB15" i="6" s="1"/>
  <c r="J41" i="1"/>
  <c r="AN22" i="6" s="1"/>
  <c r="F41" i="1"/>
  <c r="AN18" i="6" s="1"/>
  <c r="E41" i="1"/>
  <c r="AN17" i="6" s="1"/>
  <c r="D41" i="1"/>
  <c r="AN16" i="6" s="1"/>
  <c r="C41" i="1"/>
  <c r="AN15" i="6" s="1"/>
  <c r="B41" i="1"/>
  <c r="AN14" i="6" s="1"/>
  <c r="I41" i="1"/>
  <c r="AN21" i="6" s="1"/>
  <c r="H41" i="1"/>
  <c r="AN20" i="6" s="1"/>
  <c r="G41" i="1"/>
  <c r="AN19" i="6" s="1"/>
  <c r="J53" i="1"/>
  <c r="AZ22" i="6" s="1"/>
  <c r="F53" i="1"/>
  <c r="AZ18" i="6" s="1"/>
  <c r="E53" i="1"/>
  <c r="AZ17" i="6" s="1"/>
  <c r="D53" i="1"/>
  <c r="C53" i="1"/>
  <c r="AZ15" i="6" s="1"/>
  <c r="B53" i="1"/>
  <c r="AZ14" i="6" s="1"/>
  <c r="I53" i="1"/>
  <c r="AZ21" i="6" s="1"/>
  <c r="H53" i="1"/>
  <c r="AZ20" i="6" s="1"/>
  <c r="G53" i="1"/>
  <c r="AZ19" i="6" s="1"/>
  <c r="J65" i="1"/>
  <c r="BL22" i="6" s="1"/>
  <c r="F65" i="1"/>
  <c r="BL18" i="6" s="1"/>
  <c r="E65" i="1"/>
  <c r="BL17" i="6" s="1"/>
  <c r="D65" i="1"/>
  <c r="BL16" i="6" s="1"/>
  <c r="C65" i="1"/>
  <c r="BL15" i="6" s="1"/>
  <c r="B65" i="1"/>
  <c r="I65" i="1"/>
  <c r="BL21" i="6" s="1"/>
  <c r="H65" i="1"/>
  <c r="BL20" i="6" s="1"/>
  <c r="G65" i="1"/>
  <c r="BL19" i="6" s="1"/>
  <c r="J77" i="1"/>
  <c r="BX22" i="6" s="1"/>
  <c r="G77" i="1"/>
  <c r="BX19" i="6" s="1"/>
  <c r="I77" i="1"/>
  <c r="BX21" i="6" s="1"/>
  <c r="D77" i="1"/>
  <c r="BX16" i="6" s="1"/>
  <c r="C77" i="1"/>
  <c r="BX15" i="6" s="1"/>
  <c r="H77" i="1"/>
  <c r="BX20" i="6" s="1"/>
  <c r="F77" i="1"/>
  <c r="BX18" i="6" s="1"/>
  <c r="E77" i="1"/>
  <c r="BX17" i="6" s="1"/>
  <c r="B77" i="1"/>
  <c r="J89" i="1"/>
  <c r="CJ22" i="6" s="1"/>
  <c r="G89" i="1"/>
  <c r="CJ19" i="6" s="1"/>
  <c r="B89" i="1"/>
  <c r="CJ14" i="6" s="1"/>
  <c r="H89" i="1"/>
  <c r="CJ20" i="6" s="1"/>
  <c r="F89" i="1"/>
  <c r="CJ18" i="6" s="1"/>
  <c r="E89" i="1"/>
  <c r="CJ17" i="6" s="1"/>
  <c r="D89" i="1"/>
  <c r="CJ16" i="6" s="1"/>
  <c r="C89" i="1"/>
  <c r="CJ15" i="6" s="1"/>
  <c r="I89" i="1"/>
  <c r="CJ21" i="6" s="1"/>
  <c r="G101" i="1"/>
  <c r="CV19" i="6" s="1"/>
  <c r="C101" i="1"/>
  <c r="CV15" i="6" s="1"/>
  <c r="I101" i="1"/>
  <c r="CV21" i="6" s="1"/>
  <c r="E101" i="1"/>
  <c r="CV17" i="6" s="1"/>
  <c r="D101" i="1"/>
  <c r="CV16" i="6" s="1"/>
  <c r="H101" i="1"/>
  <c r="CV20" i="6" s="1"/>
  <c r="F101" i="1"/>
  <c r="CV18" i="6" s="1"/>
  <c r="B101" i="1"/>
  <c r="CV14" i="6" s="1"/>
  <c r="J101" i="1"/>
  <c r="CV22" i="6" s="1"/>
  <c r="G113" i="1"/>
  <c r="DH19" i="6" s="1"/>
  <c r="J113" i="1"/>
  <c r="DH22" i="6" s="1"/>
  <c r="H113" i="1"/>
  <c r="DH20" i="6" s="1"/>
  <c r="D113" i="1"/>
  <c r="DH16" i="6" s="1"/>
  <c r="B113" i="1"/>
  <c r="DH14" i="6" s="1"/>
  <c r="I113" i="1"/>
  <c r="DH21" i="6" s="1"/>
  <c r="F113" i="1"/>
  <c r="DH18" i="6" s="1"/>
  <c r="E113" i="1"/>
  <c r="DH17" i="6" s="1"/>
  <c r="C113" i="1"/>
  <c r="DH15" i="6" s="1"/>
  <c r="G125" i="1"/>
  <c r="DT19" i="6" s="1"/>
  <c r="D125" i="1"/>
  <c r="DT16" i="6" s="1"/>
  <c r="I125" i="1"/>
  <c r="DT21" i="6" s="1"/>
  <c r="C125" i="1"/>
  <c r="DT15" i="6" s="1"/>
  <c r="J125" i="1"/>
  <c r="DT22" i="6" s="1"/>
  <c r="H125" i="1"/>
  <c r="DT20" i="6" s="1"/>
  <c r="F125" i="1"/>
  <c r="DT18" i="6" s="1"/>
  <c r="B125" i="1"/>
  <c r="DT14" i="6" s="1"/>
  <c r="E125" i="1"/>
  <c r="DT17" i="6" s="1"/>
  <c r="H10" i="1"/>
  <c r="I20" i="6" s="1"/>
  <c r="I10" i="1"/>
  <c r="I21" i="6" s="1"/>
  <c r="J10" i="1"/>
  <c r="I22" i="6" s="1"/>
  <c r="G10" i="1"/>
  <c r="I19" i="6" s="1"/>
  <c r="F10" i="1"/>
  <c r="I18" i="6" s="1"/>
  <c r="E10" i="1"/>
  <c r="I17" i="6" s="1"/>
  <c r="D10" i="1"/>
  <c r="I16" i="6" s="1"/>
  <c r="C10" i="1"/>
  <c r="I15" i="6" s="1"/>
  <c r="B10" i="1"/>
  <c r="I14" i="6" s="1"/>
  <c r="H22" i="1"/>
  <c r="U20" i="6" s="1"/>
  <c r="F22" i="1"/>
  <c r="U18" i="6" s="1"/>
  <c r="E22" i="1"/>
  <c r="U17" i="6" s="1"/>
  <c r="D22" i="1"/>
  <c r="C22" i="1"/>
  <c r="U15" i="6" s="1"/>
  <c r="B22" i="1"/>
  <c r="G22" i="1"/>
  <c r="U19" i="6" s="1"/>
  <c r="J22" i="1"/>
  <c r="U22" i="6" s="1"/>
  <c r="I22" i="1"/>
  <c r="U21" i="6" s="1"/>
  <c r="H34" i="1"/>
  <c r="AG20" i="6" s="1"/>
  <c r="J34" i="1"/>
  <c r="AG22" i="6" s="1"/>
  <c r="I34" i="1"/>
  <c r="AG21" i="6" s="1"/>
  <c r="G34" i="1"/>
  <c r="AG19" i="6" s="1"/>
  <c r="F34" i="1"/>
  <c r="AG18" i="6" s="1"/>
  <c r="E34" i="1"/>
  <c r="AG17" i="6" s="1"/>
  <c r="D34" i="1"/>
  <c r="C34" i="1"/>
  <c r="AG15" i="6" s="1"/>
  <c r="B34" i="1"/>
  <c r="D46" i="1"/>
  <c r="AS16" i="6" s="1"/>
  <c r="I46" i="1"/>
  <c r="AS21" i="6" s="1"/>
  <c r="H46" i="1"/>
  <c r="AS20" i="6" s="1"/>
  <c r="J46" i="1"/>
  <c r="AS22" i="6" s="1"/>
  <c r="G46" i="1"/>
  <c r="AS19" i="6" s="1"/>
  <c r="F46" i="1"/>
  <c r="AS18" i="6" s="1"/>
  <c r="E46" i="1"/>
  <c r="AS17" i="6" s="1"/>
  <c r="C46" i="1"/>
  <c r="AS15" i="6" s="1"/>
  <c r="B46" i="1"/>
  <c r="AS14" i="6" s="1"/>
  <c r="D58" i="1"/>
  <c r="I58" i="1"/>
  <c r="BE21" i="6" s="1"/>
  <c r="H58" i="1"/>
  <c r="BE20" i="6" s="1"/>
  <c r="J58" i="1"/>
  <c r="BE22" i="6" s="1"/>
  <c r="G58" i="1"/>
  <c r="BE19" i="6" s="1"/>
  <c r="F58" i="1"/>
  <c r="BE18" i="6" s="1"/>
  <c r="E58" i="1"/>
  <c r="BE17" i="6" s="1"/>
  <c r="C58" i="1"/>
  <c r="BE15" i="6" s="1"/>
  <c r="B58" i="1"/>
  <c r="BE14" i="6" s="1"/>
  <c r="D70" i="1"/>
  <c r="BQ16" i="6" s="1"/>
  <c r="I70" i="1"/>
  <c r="BQ21" i="6" s="1"/>
  <c r="H70" i="1"/>
  <c r="BQ20" i="6" s="1"/>
  <c r="J70" i="1"/>
  <c r="BQ22" i="6" s="1"/>
  <c r="G70" i="1"/>
  <c r="BQ19" i="6" s="1"/>
  <c r="F70" i="1"/>
  <c r="BQ18" i="6" s="1"/>
  <c r="E70" i="1"/>
  <c r="BQ17" i="6" s="1"/>
  <c r="C70" i="1"/>
  <c r="BQ15" i="6" s="1"/>
  <c r="B70" i="1"/>
  <c r="C82" i="1"/>
  <c r="CC15" i="6" s="1"/>
  <c r="J82" i="1"/>
  <c r="CC22" i="6" s="1"/>
  <c r="G82" i="1"/>
  <c r="CC19" i="6" s="1"/>
  <c r="F82" i="1"/>
  <c r="CC18" i="6" s="1"/>
  <c r="I82" i="1"/>
  <c r="CC21" i="6" s="1"/>
  <c r="H82" i="1"/>
  <c r="CC20" i="6" s="1"/>
  <c r="E82" i="1"/>
  <c r="CC17" i="6" s="1"/>
  <c r="D82" i="1"/>
  <c r="B82" i="1"/>
  <c r="C94" i="1"/>
  <c r="CO15" i="6" s="1"/>
  <c r="J94" i="1"/>
  <c r="CO22" i="6" s="1"/>
  <c r="E94" i="1"/>
  <c r="CO17" i="6" s="1"/>
  <c r="I94" i="1"/>
  <c r="CO21" i="6" s="1"/>
  <c r="H94" i="1"/>
  <c r="CO20" i="6" s="1"/>
  <c r="G94" i="1"/>
  <c r="CO19" i="6" s="1"/>
  <c r="F94" i="1"/>
  <c r="CO18" i="6" s="1"/>
  <c r="D94" i="1"/>
  <c r="CO16" i="6" s="1"/>
  <c r="B94" i="1"/>
  <c r="D106" i="1"/>
  <c r="J106" i="1"/>
  <c r="DA22" i="6" s="1"/>
  <c r="I106" i="1"/>
  <c r="DA21" i="6" s="1"/>
  <c r="G106" i="1"/>
  <c r="DA19" i="6" s="1"/>
  <c r="F106" i="1"/>
  <c r="DA18" i="6" s="1"/>
  <c r="C106" i="1"/>
  <c r="DA15" i="6" s="1"/>
  <c r="H106" i="1"/>
  <c r="DA20" i="6" s="1"/>
  <c r="E106" i="1"/>
  <c r="DA17" i="6" s="1"/>
  <c r="B106" i="1"/>
  <c r="D118" i="1"/>
  <c r="DM16" i="6" s="1"/>
  <c r="J118" i="1"/>
  <c r="DM22" i="6" s="1"/>
  <c r="H118" i="1"/>
  <c r="DM20" i="6" s="1"/>
  <c r="F118" i="1"/>
  <c r="DM18" i="6" s="1"/>
  <c r="B118" i="1"/>
  <c r="G118" i="1"/>
  <c r="DM19" i="6" s="1"/>
  <c r="E118" i="1"/>
  <c r="DM17" i="6" s="1"/>
  <c r="C118" i="1"/>
  <c r="DM15" i="6" s="1"/>
  <c r="I118" i="1"/>
  <c r="DM21" i="6" s="1"/>
  <c r="J130" i="1"/>
  <c r="DY22" i="6" s="1"/>
  <c r="G130" i="1"/>
  <c r="DY19" i="6" s="1"/>
  <c r="F130" i="1"/>
  <c r="DY18" i="6" s="1"/>
  <c r="H130" i="1"/>
  <c r="DY20" i="6" s="1"/>
  <c r="C130" i="1"/>
  <c r="DY15" i="6" s="1"/>
  <c r="I130" i="1"/>
  <c r="DY21" i="6" s="1"/>
  <c r="E130" i="1"/>
  <c r="DY17" i="6" s="1"/>
  <c r="B130" i="1"/>
  <c r="D130" i="1"/>
  <c r="D15" i="1"/>
  <c r="N16" i="6" s="1"/>
  <c r="J15" i="1"/>
  <c r="N22" i="6" s="1"/>
  <c r="H15" i="1"/>
  <c r="N20" i="6" s="1"/>
  <c r="G15" i="1"/>
  <c r="N19" i="6" s="1"/>
  <c r="F15" i="1"/>
  <c r="N18" i="6" s="1"/>
  <c r="E15" i="1"/>
  <c r="N17" i="6" s="1"/>
  <c r="C15" i="1"/>
  <c r="N15" i="6" s="1"/>
  <c r="B15" i="1"/>
  <c r="N14" i="6" s="1"/>
  <c r="I15" i="1"/>
  <c r="N21" i="6" s="1"/>
  <c r="D27" i="1"/>
  <c r="Z16" i="6" s="1"/>
  <c r="E27" i="1"/>
  <c r="Z17" i="6" s="1"/>
  <c r="C27" i="1"/>
  <c r="Z15" i="6" s="1"/>
  <c r="B27" i="1"/>
  <c r="Z14" i="6" s="1"/>
  <c r="J27" i="1"/>
  <c r="Z22" i="6" s="1"/>
  <c r="I27" i="1"/>
  <c r="Z21" i="6" s="1"/>
  <c r="H27" i="1"/>
  <c r="Z20" i="6" s="1"/>
  <c r="F27" i="1"/>
  <c r="Z18" i="6" s="1"/>
  <c r="G27" i="1"/>
  <c r="Z19" i="6" s="1"/>
  <c r="G39" i="1"/>
  <c r="AL19" i="6" s="1"/>
  <c r="D39" i="1"/>
  <c r="AL16" i="6" s="1"/>
  <c r="E39" i="1"/>
  <c r="AL17" i="6" s="1"/>
  <c r="C39" i="1"/>
  <c r="AL15" i="6" s="1"/>
  <c r="B39" i="1"/>
  <c r="AL14" i="6" s="1"/>
  <c r="J39" i="1"/>
  <c r="AL22" i="6" s="1"/>
  <c r="I39" i="1"/>
  <c r="AL21" i="6" s="1"/>
  <c r="H39" i="1"/>
  <c r="AL20" i="6" s="1"/>
  <c r="F39" i="1"/>
  <c r="AL18" i="6" s="1"/>
  <c r="G51" i="1"/>
  <c r="AX19" i="6" s="1"/>
  <c r="D51" i="1"/>
  <c r="AX16" i="6" s="1"/>
  <c r="E51" i="1"/>
  <c r="AX17" i="6" s="1"/>
  <c r="C51" i="1"/>
  <c r="AX15" i="6" s="1"/>
  <c r="B51" i="1"/>
  <c r="J51" i="1"/>
  <c r="AX22" i="6" s="1"/>
  <c r="I51" i="1"/>
  <c r="AX21" i="6" s="1"/>
  <c r="H51" i="1"/>
  <c r="AX20" i="6" s="1"/>
  <c r="F51" i="1"/>
  <c r="AX18" i="6" s="1"/>
  <c r="G63" i="1"/>
  <c r="BJ19" i="6" s="1"/>
  <c r="D63" i="1"/>
  <c r="BJ16" i="6" s="1"/>
  <c r="E63" i="1"/>
  <c r="BJ17" i="6" s="1"/>
  <c r="C63" i="1"/>
  <c r="BJ15" i="6" s="1"/>
  <c r="B63" i="1"/>
  <c r="J63" i="1"/>
  <c r="BJ22" i="6" s="1"/>
  <c r="I63" i="1"/>
  <c r="BJ21" i="6" s="1"/>
  <c r="H63" i="1"/>
  <c r="BJ20" i="6" s="1"/>
  <c r="F63" i="1"/>
  <c r="BJ18" i="6" s="1"/>
  <c r="F75" i="1"/>
  <c r="BV18" i="6" s="1"/>
  <c r="D75" i="1"/>
  <c r="BV16" i="6" s="1"/>
  <c r="G75" i="1"/>
  <c r="BV19" i="6" s="1"/>
  <c r="E75" i="1"/>
  <c r="BV17" i="6" s="1"/>
  <c r="J75" i="1"/>
  <c r="BV22" i="6" s="1"/>
  <c r="I75" i="1"/>
  <c r="BV21" i="6" s="1"/>
  <c r="H75" i="1"/>
  <c r="BV20" i="6" s="1"/>
  <c r="C75" i="1"/>
  <c r="BV15" i="6" s="1"/>
  <c r="B75" i="1"/>
  <c r="F87" i="1"/>
  <c r="CH18" i="6" s="1"/>
  <c r="D87" i="1"/>
  <c r="CH16" i="6" s="1"/>
  <c r="C87" i="1"/>
  <c r="CH15" i="6" s="1"/>
  <c r="J87" i="1"/>
  <c r="CH22" i="6" s="1"/>
  <c r="I87" i="1"/>
  <c r="CH21" i="6" s="1"/>
  <c r="H87" i="1"/>
  <c r="CH20" i="6" s="1"/>
  <c r="G87" i="1"/>
  <c r="CH19" i="6" s="1"/>
  <c r="E87" i="1"/>
  <c r="CH17" i="6" s="1"/>
  <c r="B87" i="1"/>
  <c r="G99" i="1"/>
  <c r="CT19" i="6" s="1"/>
  <c r="F99" i="1"/>
  <c r="CT18" i="6" s="1"/>
  <c r="D99" i="1"/>
  <c r="CT16" i="6" s="1"/>
  <c r="I99" i="1"/>
  <c r="CT21" i="6" s="1"/>
  <c r="C99" i="1"/>
  <c r="CT15" i="6" s="1"/>
  <c r="B99" i="1"/>
  <c r="J99" i="1"/>
  <c r="CT22" i="6" s="1"/>
  <c r="H99" i="1"/>
  <c r="CT20" i="6" s="1"/>
  <c r="E99" i="1"/>
  <c r="CT17" i="6" s="1"/>
  <c r="G111" i="1"/>
  <c r="DF19" i="6" s="1"/>
  <c r="H111" i="1"/>
  <c r="DF20" i="6" s="1"/>
  <c r="B111" i="1"/>
  <c r="J111" i="1"/>
  <c r="DF22" i="6" s="1"/>
  <c r="I111" i="1"/>
  <c r="DF21" i="6" s="1"/>
  <c r="F111" i="1"/>
  <c r="DF18" i="6" s="1"/>
  <c r="E111" i="1"/>
  <c r="DF17" i="6" s="1"/>
  <c r="D111" i="1"/>
  <c r="DF16" i="6" s="1"/>
  <c r="C111" i="1"/>
  <c r="DF15" i="6" s="1"/>
  <c r="G123" i="1"/>
  <c r="DR19" i="6" s="1"/>
  <c r="F123" i="1"/>
  <c r="DR18" i="6" s="1"/>
  <c r="D123" i="1"/>
  <c r="DR16" i="6" s="1"/>
  <c r="I123" i="1"/>
  <c r="DR21" i="6" s="1"/>
  <c r="H123" i="1"/>
  <c r="DR20" i="6" s="1"/>
  <c r="E123" i="1"/>
  <c r="DR17" i="6" s="1"/>
  <c r="C123" i="1"/>
  <c r="DR15" i="6" s="1"/>
  <c r="J123" i="1"/>
  <c r="DR22" i="6" s="1"/>
  <c r="B123" i="1"/>
  <c r="D3" i="1"/>
  <c r="B16" i="6" s="1"/>
  <c r="G3" i="1"/>
  <c r="B19" i="6" s="1"/>
  <c r="F3" i="1"/>
  <c r="B18" i="6" s="1"/>
  <c r="E3" i="1"/>
  <c r="B17" i="6" s="1"/>
  <c r="J3" i="1"/>
  <c r="B22" i="6" s="1"/>
  <c r="H3" i="1"/>
  <c r="B20" i="6" s="1"/>
  <c r="C3" i="1"/>
  <c r="B15" i="6" s="1"/>
  <c r="B3" i="1"/>
  <c r="B14" i="6" s="1"/>
  <c r="I3" i="1"/>
  <c r="B21" i="6" s="1"/>
  <c r="G8" i="1"/>
  <c r="G19" i="6" s="1"/>
  <c r="B8" i="1"/>
  <c r="G14" i="6" s="1"/>
  <c r="C8" i="1"/>
  <c r="G15" i="6" s="1"/>
  <c r="J8" i="1"/>
  <c r="G22" i="6" s="1"/>
  <c r="I8" i="1"/>
  <c r="G21" i="6" s="1"/>
  <c r="H8" i="1"/>
  <c r="G20" i="6" s="1"/>
  <c r="F8" i="1"/>
  <c r="G18" i="6" s="1"/>
  <c r="D8" i="1"/>
  <c r="G16" i="6" s="1"/>
  <c r="E8" i="1"/>
  <c r="G17" i="6" s="1"/>
  <c r="G20" i="1"/>
  <c r="S19" i="6" s="1"/>
  <c r="B20" i="1"/>
  <c r="S14" i="6" s="1"/>
  <c r="J20" i="1"/>
  <c r="S22" i="6" s="1"/>
  <c r="I20" i="1"/>
  <c r="S21" i="6" s="1"/>
  <c r="H20" i="1"/>
  <c r="S20" i="6" s="1"/>
  <c r="F20" i="1"/>
  <c r="S18" i="6" s="1"/>
  <c r="E20" i="1"/>
  <c r="S17" i="6" s="1"/>
  <c r="D20" i="1"/>
  <c r="S16" i="6" s="1"/>
  <c r="C20" i="1"/>
  <c r="S15" i="6" s="1"/>
  <c r="G32" i="1"/>
  <c r="AE19" i="6" s="1"/>
  <c r="B32" i="1"/>
  <c r="C32" i="1"/>
  <c r="AE15" i="6" s="1"/>
  <c r="J32" i="1"/>
  <c r="AE22" i="6" s="1"/>
  <c r="I32" i="1"/>
  <c r="AE21" i="6" s="1"/>
  <c r="H32" i="1"/>
  <c r="AE20" i="6" s="1"/>
  <c r="F32" i="1"/>
  <c r="AE18" i="6" s="1"/>
  <c r="D32" i="1"/>
  <c r="AE16" i="6" s="1"/>
  <c r="E32" i="1"/>
  <c r="AE17" i="6" s="1"/>
  <c r="J44" i="1"/>
  <c r="AQ22" i="6" s="1"/>
  <c r="G44" i="1"/>
  <c r="AQ19" i="6" s="1"/>
  <c r="C44" i="1"/>
  <c r="AQ15" i="6" s="1"/>
  <c r="B44" i="1"/>
  <c r="I44" i="1"/>
  <c r="AQ21" i="6" s="1"/>
  <c r="H44" i="1"/>
  <c r="AQ20" i="6" s="1"/>
  <c r="F44" i="1"/>
  <c r="AQ18" i="6" s="1"/>
  <c r="E44" i="1"/>
  <c r="AQ17" i="6" s="1"/>
  <c r="D44" i="1"/>
  <c r="AQ16" i="6" s="1"/>
  <c r="J56" i="1"/>
  <c r="BC22" i="6" s="1"/>
  <c r="G56" i="1"/>
  <c r="BC19" i="6" s="1"/>
  <c r="C56" i="1"/>
  <c r="BC15" i="6" s="1"/>
  <c r="B56" i="1"/>
  <c r="I56" i="1"/>
  <c r="BC21" i="6" s="1"/>
  <c r="H56" i="1"/>
  <c r="BC20" i="6" s="1"/>
  <c r="F56" i="1"/>
  <c r="BC18" i="6" s="1"/>
  <c r="E56" i="1"/>
  <c r="BC17" i="6" s="1"/>
  <c r="D56" i="1"/>
  <c r="BC16" i="6" s="1"/>
  <c r="J68" i="1"/>
  <c r="BO22" i="6" s="1"/>
  <c r="G68" i="1"/>
  <c r="BO19" i="6" s="1"/>
  <c r="C68" i="1"/>
  <c r="BO15" i="6" s="1"/>
  <c r="B68" i="1"/>
  <c r="BO14" i="6" s="1"/>
  <c r="I68" i="1"/>
  <c r="BO21" i="6" s="1"/>
  <c r="H68" i="1"/>
  <c r="BO20" i="6" s="1"/>
  <c r="F68" i="1"/>
  <c r="BO18" i="6" s="1"/>
  <c r="E68" i="1"/>
  <c r="BO17" i="6" s="1"/>
  <c r="D68" i="1"/>
  <c r="BO16" i="6" s="1"/>
  <c r="I80" i="1"/>
  <c r="CA21" i="6" s="1"/>
  <c r="G80" i="1"/>
  <c r="CA19" i="6" s="1"/>
  <c r="D80" i="1"/>
  <c r="CA16" i="6" s="1"/>
  <c r="B80" i="1"/>
  <c r="CA14" i="6" s="1"/>
  <c r="J80" i="1"/>
  <c r="CA22" i="6" s="1"/>
  <c r="H80" i="1"/>
  <c r="CA20" i="6" s="1"/>
  <c r="F80" i="1"/>
  <c r="CA18" i="6" s="1"/>
  <c r="E80" i="1"/>
  <c r="CA17" i="6" s="1"/>
  <c r="C80" i="1"/>
  <c r="CA15" i="6" s="1"/>
  <c r="I92" i="1"/>
  <c r="CM21" i="6" s="1"/>
  <c r="G92" i="1"/>
  <c r="CM19" i="6" s="1"/>
  <c r="D92" i="1"/>
  <c r="CM16" i="6" s="1"/>
  <c r="F92" i="1"/>
  <c r="CM18" i="6" s="1"/>
  <c r="B92" i="1"/>
  <c r="CM14" i="6" s="1"/>
  <c r="C92" i="1"/>
  <c r="CM15" i="6" s="1"/>
  <c r="J92" i="1"/>
  <c r="CM22" i="6" s="1"/>
  <c r="H92" i="1"/>
  <c r="CM20" i="6" s="1"/>
  <c r="E92" i="1"/>
  <c r="CM17" i="6" s="1"/>
  <c r="J104" i="1"/>
  <c r="CY22" i="6" s="1"/>
  <c r="D104" i="1"/>
  <c r="CY16" i="6" s="1"/>
  <c r="E104" i="1"/>
  <c r="CY17" i="6" s="1"/>
  <c r="B104" i="1"/>
  <c r="G104" i="1"/>
  <c r="CY19" i="6" s="1"/>
  <c r="F104" i="1"/>
  <c r="CY18" i="6" s="1"/>
  <c r="I104" i="1"/>
  <c r="CY21" i="6" s="1"/>
  <c r="H104" i="1"/>
  <c r="CY20" i="6" s="1"/>
  <c r="C104" i="1"/>
  <c r="CY15" i="6" s="1"/>
  <c r="J116" i="1"/>
  <c r="DK22" i="6" s="1"/>
  <c r="D116" i="1"/>
  <c r="DK16" i="6" s="1"/>
  <c r="I116" i="1"/>
  <c r="DK21" i="6" s="1"/>
  <c r="F116" i="1"/>
  <c r="DK18" i="6" s="1"/>
  <c r="H116" i="1"/>
  <c r="DK20" i="6" s="1"/>
  <c r="C116" i="1"/>
  <c r="DK15" i="6" s="1"/>
  <c r="B116" i="1"/>
  <c r="G116" i="1"/>
  <c r="DK19" i="6" s="1"/>
  <c r="E116" i="1"/>
  <c r="DK17" i="6" s="1"/>
  <c r="D128" i="1"/>
  <c r="DW16" i="6" s="1"/>
  <c r="C128" i="1"/>
  <c r="DW15" i="6" s="1"/>
  <c r="J128" i="1"/>
  <c r="DW22" i="6" s="1"/>
  <c r="H128" i="1"/>
  <c r="DW20" i="6" s="1"/>
  <c r="E128" i="1"/>
  <c r="DW17" i="6" s="1"/>
  <c r="G128" i="1"/>
  <c r="DW19" i="6" s="1"/>
  <c r="F128" i="1"/>
  <c r="DW18" i="6" s="1"/>
  <c r="B128" i="1"/>
  <c r="DW14" i="6" s="1"/>
  <c r="I128" i="1"/>
  <c r="DW21" i="6" s="1"/>
  <c r="J13" i="1"/>
  <c r="L22" i="6" s="1"/>
  <c r="E13" i="1"/>
  <c r="L17" i="6" s="1"/>
  <c r="I13" i="1"/>
  <c r="L21" i="6" s="1"/>
  <c r="H13" i="1"/>
  <c r="L20" i="6" s="1"/>
  <c r="F13" i="1"/>
  <c r="L18" i="6" s="1"/>
  <c r="G13" i="1"/>
  <c r="L19" i="6" s="1"/>
  <c r="B13" i="1"/>
  <c r="L14" i="6" s="1"/>
  <c r="D13" i="1"/>
  <c r="L16" i="6" s="1"/>
  <c r="C13" i="1"/>
  <c r="L15" i="6" s="1"/>
  <c r="J61" i="1"/>
  <c r="BH22" i="6" s="1"/>
  <c r="F61" i="1"/>
  <c r="BH18" i="6" s="1"/>
  <c r="E61" i="1"/>
  <c r="BH17" i="6" s="1"/>
  <c r="D61" i="1"/>
  <c r="BH16" i="6" s="1"/>
  <c r="C61" i="1"/>
  <c r="BH15" i="6" s="1"/>
  <c r="B61" i="1"/>
  <c r="BH14" i="6" s="1"/>
  <c r="I61" i="1"/>
  <c r="BH21" i="6" s="1"/>
  <c r="H61" i="1"/>
  <c r="BH20" i="6" s="1"/>
  <c r="G61" i="1"/>
  <c r="BH19" i="6" s="1"/>
  <c r="J73" i="1"/>
  <c r="BT22" i="6" s="1"/>
  <c r="G73" i="1"/>
  <c r="BT19" i="6" s="1"/>
  <c r="B73" i="1"/>
  <c r="BT14" i="6" s="1"/>
  <c r="H73" i="1"/>
  <c r="BT20" i="6" s="1"/>
  <c r="F73" i="1"/>
  <c r="BT18" i="6" s="1"/>
  <c r="E73" i="1"/>
  <c r="BT17" i="6" s="1"/>
  <c r="D73" i="1"/>
  <c r="BT16" i="6" s="1"/>
  <c r="C73" i="1"/>
  <c r="BT15" i="6" s="1"/>
  <c r="I73" i="1"/>
  <c r="BT21" i="6" s="1"/>
  <c r="J85" i="1"/>
  <c r="CF22" i="6" s="1"/>
  <c r="G85" i="1"/>
  <c r="CF19" i="6" s="1"/>
  <c r="E85" i="1"/>
  <c r="CF17" i="6" s="1"/>
  <c r="B85" i="1"/>
  <c r="I85" i="1"/>
  <c r="CF21" i="6" s="1"/>
  <c r="H85" i="1"/>
  <c r="CF20" i="6" s="1"/>
  <c r="F85" i="1"/>
  <c r="CF18" i="6" s="1"/>
  <c r="D85" i="1"/>
  <c r="CF16" i="6" s="1"/>
  <c r="C85" i="1"/>
  <c r="CF15" i="6" s="1"/>
  <c r="J97" i="1"/>
  <c r="CR22" i="6" s="1"/>
  <c r="G97" i="1"/>
  <c r="CR19" i="6" s="1"/>
  <c r="I97" i="1"/>
  <c r="CR21" i="6" s="1"/>
  <c r="E97" i="1"/>
  <c r="CR17" i="6" s="1"/>
  <c r="D97" i="1"/>
  <c r="CR16" i="6" s="1"/>
  <c r="H97" i="1"/>
  <c r="CR20" i="6" s="1"/>
  <c r="F97" i="1"/>
  <c r="CR18" i="6" s="1"/>
  <c r="C97" i="1"/>
  <c r="CR15" i="6" s="1"/>
  <c r="B97" i="1"/>
  <c r="CR14" i="6" s="1"/>
  <c r="G121" i="1"/>
  <c r="DP19" i="6" s="1"/>
  <c r="J121" i="1"/>
  <c r="DP22" i="6" s="1"/>
  <c r="H121" i="1"/>
  <c r="DP20" i="6" s="1"/>
  <c r="D121" i="1"/>
  <c r="DP16" i="6" s="1"/>
  <c r="F121" i="1"/>
  <c r="DP18" i="6" s="1"/>
  <c r="E121" i="1"/>
  <c r="DP17" i="6" s="1"/>
  <c r="C121" i="1"/>
  <c r="DP15" i="6" s="1"/>
  <c r="B121" i="1"/>
  <c r="DP14" i="6" s="1"/>
  <c r="I121" i="1"/>
  <c r="DP21" i="6" s="1"/>
  <c r="CH2" i="6"/>
  <c r="DF2" i="6"/>
  <c r="D2" i="6"/>
  <c r="U2" i="6"/>
  <c r="AD6" i="6"/>
  <c r="W34" i="1"/>
  <c r="AG2" i="6"/>
  <c r="AS2" i="6"/>
  <c r="AF58" i="1"/>
  <c r="BE2" i="6"/>
  <c r="BZ6" i="6"/>
  <c r="CL6" i="6"/>
  <c r="W94" i="1"/>
  <c r="CO2" i="6"/>
  <c r="AF106" i="1"/>
  <c r="DA2" i="6"/>
  <c r="DM2" i="6"/>
  <c r="DY2" i="6"/>
  <c r="AE3" i="1"/>
  <c r="B2" i="6"/>
  <c r="D6" i="6"/>
  <c r="AE8" i="1"/>
  <c r="G2" i="6"/>
  <c r="AD20" i="1"/>
  <c r="S2" i="6"/>
  <c r="AE2" i="6"/>
  <c r="AN6" i="6"/>
  <c r="AZ6" i="6"/>
  <c r="AG56" i="1"/>
  <c r="BC2" i="6"/>
  <c r="AC68" i="1"/>
  <c r="BO2" i="6"/>
  <c r="X80" i="1"/>
  <c r="CA2" i="6"/>
  <c r="CJ6" i="6"/>
  <c r="CM2" i="6"/>
  <c r="CV6" i="6"/>
  <c r="Y104" i="1"/>
  <c r="AA128" i="1"/>
  <c r="DW2" i="6"/>
  <c r="AL2" i="6"/>
  <c r="AF75" i="1"/>
  <c r="BV2" i="6"/>
  <c r="X99" i="1"/>
  <c r="W25" i="1"/>
  <c r="X2" i="6"/>
  <c r="AV2" i="6"/>
  <c r="AG61" i="1"/>
  <c r="BH2" i="6"/>
  <c r="X73" i="1"/>
  <c r="BT2" i="6"/>
  <c r="X85" i="1"/>
  <c r="CF2" i="6"/>
  <c r="DP2" i="6"/>
  <c r="AG27" i="1"/>
  <c r="AA30" i="1"/>
  <c r="AC2" i="6"/>
  <c r="X78" i="1"/>
  <c r="BY2" i="6"/>
  <c r="X90" i="1"/>
  <c r="CK2" i="6"/>
  <c r="CW2" i="6"/>
  <c r="AA66" i="1"/>
  <c r="BM2" i="6"/>
  <c r="G6" i="6"/>
  <c r="Y11" i="1"/>
  <c r="J2" i="6"/>
  <c r="V2" i="6"/>
  <c r="Y35" i="1"/>
  <c r="AH2" i="6"/>
  <c r="AT2" i="6"/>
  <c r="X71" i="1"/>
  <c r="BR2" i="6"/>
  <c r="CD2" i="6"/>
  <c r="CP2" i="6"/>
  <c r="AB107" i="1"/>
  <c r="DB2" i="6"/>
  <c r="AA16" i="1"/>
  <c r="O2" i="6"/>
  <c r="X28" i="1"/>
  <c r="AA2" i="6"/>
  <c r="AM2" i="6"/>
  <c r="AG76" i="1"/>
  <c r="BW2" i="6"/>
  <c r="AB88" i="1"/>
  <c r="CI2" i="6"/>
  <c r="X100" i="1"/>
  <c r="CU2" i="6"/>
  <c r="DG2" i="6"/>
  <c r="AG51" i="1"/>
  <c r="AX2" i="6"/>
  <c r="X4" i="1"/>
  <c r="E6" i="6"/>
  <c r="W9" i="1"/>
  <c r="H2" i="6"/>
  <c r="Q6" i="6"/>
  <c r="T2" i="6"/>
  <c r="AC6" i="6"/>
  <c r="AO6" i="6"/>
  <c r="BA6" i="6"/>
  <c r="AC57" i="1"/>
  <c r="BD2" i="6"/>
  <c r="BM6" i="6"/>
  <c r="BP2" i="6"/>
  <c r="BY6" i="6"/>
  <c r="CB2" i="6"/>
  <c r="AG93" i="1"/>
  <c r="CN2" i="6"/>
  <c r="AF117" i="1"/>
  <c r="Z129" i="1"/>
  <c r="DX2" i="6"/>
  <c r="Q2" i="6"/>
  <c r="M2" i="6"/>
  <c r="Y26" i="1"/>
  <c r="Y2" i="6"/>
  <c r="AD38" i="1"/>
  <c r="AK2" i="6"/>
  <c r="BU2" i="6"/>
  <c r="CG2" i="6"/>
  <c r="W98" i="1"/>
  <c r="CS2" i="6"/>
  <c r="Y110" i="1"/>
  <c r="DE2" i="6"/>
  <c r="AB6" i="1"/>
  <c r="E2" i="6"/>
  <c r="R2" i="6"/>
  <c r="AB31" i="1"/>
  <c r="AD2" i="6"/>
  <c r="AF43" i="1"/>
  <c r="AP2" i="6"/>
  <c r="Y55" i="1"/>
  <c r="BB2" i="6"/>
  <c r="CL2" i="6"/>
  <c r="AB103" i="1"/>
  <c r="CX2" i="6"/>
  <c r="AA115" i="1"/>
  <c r="DJ2" i="6"/>
  <c r="Z127" i="1"/>
  <c r="DV2" i="6"/>
  <c r="X63" i="1"/>
  <c r="BJ2" i="6"/>
  <c r="DR2" i="6"/>
  <c r="K2" i="6"/>
  <c r="W2" i="6"/>
  <c r="Y36" i="1"/>
  <c r="AI2" i="6"/>
  <c r="AU2" i="6"/>
  <c r="AE84" i="1"/>
  <c r="CE2" i="6"/>
  <c r="Y108" i="1"/>
  <c r="DC2" i="6"/>
  <c r="DO2" i="6"/>
  <c r="AB2" i="6"/>
  <c r="Z41" i="1"/>
  <c r="AN2" i="6"/>
  <c r="AZ2" i="6"/>
  <c r="BL2" i="6"/>
  <c r="BX2" i="6"/>
  <c r="Z113" i="1"/>
  <c r="DH2" i="6"/>
  <c r="DT2" i="6"/>
  <c r="AV3" i="6"/>
  <c r="E16" i="6"/>
  <c r="BX14" i="6"/>
  <c r="DX14" i="6"/>
  <c r="AB16" i="6"/>
  <c r="AF16" i="6"/>
  <c r="AR16" i="6"/>
  <c r="AV16" i="6"/>
  <c r="AZ16" i="6"/>
  <c r="C14" i="6"/>
  <c r="C3" i="8"/>
  <c r="AA14" i="6"/>
  <c r="C16" i="6"/>
  <c r="K16" i="6"/>
  <c r="R14" i="6"/>
  <c r="AD14" i="6"/>
  <c r="AH14" i="6"/>
  <c r="CZ14" i="6"/>
  <c r="F16" i="6"/>
  <c r="R16" i="6"/>
  <c r="V16" i="6"/>
  <c r="BB16" i="6"/>
  <c r="P14" i="6"/>
  <c r="X14" i="6"/>
  <c r="AR14" i="6"/>
  <c r="U14" i="6"/>
  <c r="Y14" i="6"/>
  <c r="AG14" i="6"/>
  <c r="BA14" i="6"/>
  <c r="BI14" i="6"/>
  <c r="AB14" i="6"/>
  <c r="BL14" i="6"/>
  <c r="CN14" i="6"/>
  <c r="AE14" i="6"/>
  <c r="AM14" i="6"/>
  <c r="AQ14" i="6"/>
  <c r="BC14" i="6"/>
  <c r="CU14" i="6"/>
  <c r="CY14" i="6"/>
  <c r="DK14" i="6"/>
  <c r="BG16" i="6"/>
  <c r="CE16" i="6"/>
  <c r="M16" i="6"/>
  <c r="U16" i="6"/>
  <c r="AG16" i="6"/>
  <c r="AK16" i="6"/>
  <c r="AW16" i="6"/>
  <c r="BE16" i="6"/>
  <c r="BU16" i="6"/>
  <c r="CC16" i="6"/>
  <c r="CG16" i="6"/>
  <c r="DA16" i="6"/>
  <c r="DQ16" i="6"/>
  <c r="DY16" i="6"/>
  <c r="AG22" i="1"/>
  <c r="AG111" i="1"/>
  <c r="AJ3" i="6"/>
  <c r="BH3" i="6"/>
  <c r="BT3" i="6"/>
  <c r="CF3" i="6"/>
  <c r="CR3" i="6"/>
  <c r="DD3" i="6"/>
  <c r="DP3" i="6"/>
  <c r="L3" i="6"/>
  <c r="X3" i="6"/>
  <c r="B14" i="7"/>
  <c r="AK14" i="9" s="1"/>
  <c r="B29" i="7"/>
  <c r="AK29" i="9" s="1"/>
  <c r="B15" i="7"/>
  <c r="AK15" i="9" s="1"/>
  <c r="B30" i="7"/>
  <c r="AK30" i="9" s="1"/>
  <c r="O6" i="6"/>
  <c r="AA6" i="6"/>
  <c r="AM6" i="6"/>
  <c r="AY6" i="6"/>
  <c r="BK6" i="6"/>
  <c r="BW6" i="6"/>
  <c r="CI6" i="6"/>
  <c r="CU6" i="6"/>
  <c r="DG6" i="6"/>
  <c r="DS6" i="6"/>
  <c r="M3" i="6"/>
  <c r="Y3" i="6"/>
  <c r="AK3" i="6"/>
  <c r="AW3" i="6"/>
  <c r="BI3" i="6"/>
  <c r="BU3" i="6"/>
  <c r="CG3" i="6"/>
  <c r="CS3" i="6"/>
  <c r="DE3" i="6"/>
  <c r="DQ3" i="6"/>
  <c r="B31" i="7"/>
  <c r="AK31" i="9" s="1"/>
  <c r="B16" i="7"/>
  <c r="AK16" i="9" s="1"/>
  <c r="H6" i="6"/>
  <c r="T6" i="6"/>
  <c r="AF6" i="6"/>
  <c r="AR6" i="6"/>
  <c r="BD6" i="6"/>
  <c r="BP6" i="6"/>
  <c r="CB6" i="6"/>
  <c r="CN6" i="6"/>
  <c r="CZ6" i="6"/>
  <c r="DL6" i="6"/>
  <c r="DX6" i="6"/>
  <c r="B3" i="6"/>
  <c r="N3" i="6"/>
  <c r="Z3" i="6"/>
  <c r="AL3" i="6"/>
  <c r="AX3" i="6"/>
  <c r="BJ3" i="6"/>
  <c r="BV3" i="6"/>
  <c r="CH3" i="6"/>
  <c r="CT3" i="6"/>
  <c r="DF3" i="6"/>
  <c r="DR3" i="6"/>
  <c r="C3" i="6"/>
  <c r="O3" i="6"/>
  <c r="AA3" i="6"/>
  <c r="AM3" i="6"/>
  <c r="AY3" i="6"/>
  <c r="BK3" i="6"/>
  <c r="BW3" i="6"/>
  <c r="CI3" i="6"/>
  <c r="CU3" i="6"/>
  <c r="DG3" i="6"/>
  <c r="DS3" i="6"/>
  <c r="M6" i="6"/>
  <c r="Y6" i="6"/>
  <c r="B33" i="7"/>
  <c r="AK33" i="9" s="1"/>
  <c r="B18" i="7"/>
  <c r="AK18" i="9" s="1"/>
  <c r="D3" i="6"/>
  <c r="P3" i="6"/>
  <c r="AB3" i="6"/>
  <c r="AN3" i="6"/>
  <c r="AZ3" i="6"/>
  <c r="BL3" i="6"/>
  <c r="BX3" i="6"/>
  <c r="CJ3" i="6"/>
  <c r="CV3" i="6"/>
  <c r="DH3" i="6"/>
  <c r="DT3" i="6"/>
  <c r="AP6" i="6"/>
  <c r="DN6" i="6"/>
  <c r="AW6" i="6"/>
  <c r="BI6" i="6"/>
  <c r="B34" i="7"/>
  <c r="AK34" i="9" s="1"/>
  <c r="B19" i="7"/>
  <c r="AK19" i="9" s="1"/>
  <c r="K6" i="6"/>
  <c r="W6" i="6"/>
  <c r="AI6" i="6"/>
  <c r="AU6" i="6"/>
  <c r="BG6" i="6"/>
  <c r="BS6" i="6"/>
  <c r="CE6" i="6"/>
  <c r="CQ6" i="6"/>
  <c r="DC6" i="6"/>
  <c r="DO6" i="6"/>
  <c r="E3" i="6"/>
  <c r="Q3" i="6"/>
  <c r="AC3" i="6"/>
  <c r="AO3" i="6"/>
  <c r="BA3" i="6"/>
  <c r="BM3" i="6"/>
  <c r="BY3" i="6"/>
  <c r="CK3" i="6"/>
  <c r="CW3" i="6"/>
  <c r="DI3" i="6"/>
  <c r="DU3" i="6"/>
  <c r="F6" i="6"/>
  <c r="CX6" i="6"/>
  <c r="J6" i="6"/>
  <c r="V6" i="6"/>
  <c r="AH6" i="6"/>
  <c r="F3" i="6"/>
  <c r="R3" i="6"/>
  <c r="AD3" i="6"/>
  <c r="AP3" i="6"/>
  <c r="BB3" i="6"/>
  <c r="BN3" i="6"/>
  <c r="BZ3" i="6"/>
  <c r="CL3" i="6"/>
  <c r="CX3" i="6"/>
  <c r="DJ3" i="6"/>
  <c r="DV3" i="6"/>
  <c r="DH6" i="6"/>
  <c r="AT6" i="6"/>
  <c r="BF6" i="6"/>
  <c r="BR6" i="6"/>
  <c r="CP6" i="6"/>
  <c r="DB6" i="6"/>
  <c r="B17" i="7"/>
  <c r="AK17" i="9" s="1"/>
  <c r="B32" i="7"/>
  <c r="AK32" i="9" s="1"/>
  <c r="BU6" i="6"/>
  <c r="A6" i="6"/>
  <c r="I6" i="6"/>
  <c r="U6" i="6"/>
  <c r="AG6" i="6"/>
  <c r="AS6" i="6"/>
  <c r="BE6" i="6"/>
  <c r="BQ6" i="6"/>
  <c r="CC6" i="6"/>
  <c r="CO6" i="6"/>
  <c r="DA6" i="6"/>
  <c r="DM6" i="6"/>
  <c r="DY6" i="6"/>
  <c r="C15" i="6"/>
  <c r="G3" i="6"/>
  <c r="S3" i="6"/>
  <c r="AE3" i="6"/>
  <c r="AQ3" i="6"/>
  <c r="BC3" i="6"/>
  <c r="BO3" i="6"/>
  <c r="CA3" i="6"/>
  <c r="CM3" i="6"/>
  <c r="CY3" i="6"/>
  <c r="DK3" i="6"/>
  <c r="DW3" i="6"/>
  <c r="P6" i="6"/>
  <c r="BB6" i="6"/>
  <c r="DJ6" i="6"/>
  <c r="DE6" i="6"/>
  <c r="N6" i="6"/>
  <c r="Z6" i="6"/>
  <c r="AL6" i="6"/>
  <c r="AX6" i="6"/>
  <c r="BJ6" i="6"/>
  <c r="BV6" i="6"/>
  <c r="CH6" i="6"/>
  <c r="CT6" i="6"/>
  <c r="DF6" i="6"/>
  <c r="DR6" i="6"/>
  <c r="H3" i="6"/>
  <c r="T3" i="6"/>
  <c r="AF3" i="6"/>
  <c r="AR3" i="6"/>
  <c r="BD3" i="6"/>
  <c r="BP3" i="6"/>
  <c r="CB3" i="6"/>
  <c r="CN3" i="6"/>
  <c r="CZ3" i="6"/>
  <c r="DL3" i="6"/>
  <c r="DX3" i="6"/>
  <c r="BL6" i="6"/>
  <c r="DT6" i="6"/>
  <c r="CG6" i="6"/>
  <c r="B26" i="7"/>
  <c r="AK26" i="9" s="1"/>
  <c r="B11" i="7"/>
  <c r="AK11" i="9" s="1"/>
  <c r="B6" i="6"/>
  <c r="AE6" i="6"/>
  <c r="AQ6" i="6"/>
  <c r="BC6" i="6"/>
  <c r="BO6" i="6"/>
  <c r="CA6" i="6"/>
  <c r="CM6" i="6"/>
  <c r="CY6" i="6"/>
  <c r="DK6" i="6"/>
  <c r="DW6" i="6"/>
  <c r="I3" i="6"/>
  <c r="U3" i="6"/>
  <c r="AG3" i="6"/>
  <c r="AS3" i="6"/>
  <c r="BE3" i="6"/>
  <c r="BQ3" i="6"/>
  <c r="CC3" i="6"/>
  <c r="CO3" i="6"/>
  <c r="DA3" i="6"/>
  <c r="DM3" i="6"/>
  <c r="DY3" i="6"/>
  <c r="R6" i="6"/>
  <c r="DV6" i="6"/>
  <c r="CD6" i="6"/>
  <c r="B12" i="7"/>
  <c r="AK12" i="9" s="1"/>
  <c r="B27" i="7"/>
  <c r="AK27" i="9" s="1"/>
  <c r="L6" i="6"/>
  <c r="X6" i="6"/>
  <c r="AJ6" i="6"/>
  <c r="AV6" i="6"/>
  <c r="BH6" i="6"/>
  <c r="BT6" i="6"/>
  <c r="CF6" i="6"/>
  <c r="CR6" i="6"/>
  <c r="DD6" i="6"/>
  <c r="DP6" i="6"/>
  <c r="J3" i="6"/>
  <c r="V3" i="6"/>
  <c r="AH3" i="6"/>
  <c r="AT3" i="6"/>
  <c r="BF3" i="6"/>
  <c r="BR3" i="6"/>
  <c r="CD3" i="6"/>
  <c r="CP3" i="6"/>
  <c r="DB3" i="6"/>
  <c r="DN3" i="6"/>
  <c r="S6" i="6"/>
  <c r="BN6" i="6"/>
  <c r="AK6" i="6"/>
  <c r="CS6" i="6"/>
  <c r="DQ6" i="6"/>
  <c r="B28" i="7"/>
  <c r="AK28" i="9" s="1"/>
  <c r="B13" i="7"/>
  <c r="AK13" i="9" s="1"/>
  <c r="CK6" i="6"/>
  <c r="CW6" i="6"/>
  <c r="DI6" i="6"/>
  <c r="DU6" i="6"/>
  <c r="K3" i="6"/>
  <c r="W3" i="6"/>
  <c r="AI3" i="6"/>
  <c r="AU3" i="6"/>
  <c r="BG3" i="6"/>
  <c r="BS3" i="6"/>
  <c r="CE3" i="6"/>
  <c r="CQ3" i="6"/>
  <c r="DC3" i="6"/>
  <c r="DO3" i="6"/>
  <c r="AB6" i="6"/>
  <c r="BX6" i="6"/>
  <c r="AD3" i="1"/>
  <c r="W22" i="1"/>
  <c r="X22" i="1"/>
  <c r="Y22" i="1"/>
  <c r="Z22" i="1"/>
  <c r="AA22" i="1"/>
  <c r="AB22" i="1"/>
  <c r="AC22" i="1"/>
  <c r="AD22" i="1"/>
  <c r="AE22" i="1"/>
  <c r="AF22" i="1"/>
  <c r="AD56" i="1"/>
  <c r="AE82" i="1"/>
  <c r="W111" i="1"/>
  <c r="X111" i="1"/>
  <c r="Y111" i="1"/>
  <c r="Z111" i="1"/>
  <c r="AA111" i="1"/>
  <c r="AB111" i="1"/>
  <c r="AC111" i="1"/>
  <c r="AD111" i="1"/>
  <c r="AE111" i="1"/>
  <c r="AF111" i="1"/>
  <c r="B1" i="1"/>
  <c r="AD104" i="1" l="1"/>
  <c r="AA104" i="1"/>
  <c r="W47" i="1"/>
  <c r="AD82" i="1"/>
  <c r="AC82" i="1"/>
  <c r="AB82" i="1"/>
  <c r="AA82" i="1"/>
  <c r="Z82" i="1"/>
  <c r="Y82" i="1"/>
  <c r="AG82" i="1"/>
  <c r="X82" i="1"/>
  <c r="W82" i="1"/>
  <c r="C2" i="7"/>
  <c r="AL2" i="9" s="1"/>
  <c r="AD119" i="1"/>
  <c r="AA76" i="1"/>
  <c r="X76" i="1"/>
  <c r="W3" i="1"/>
  <c r="AC27" i="1"/>
  <c r="AB27" i="1"/>
  <c r="X27" i="1"/>
  <c r="W73" i="1"/>
  <c r="W99" i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EB3" i="8"/>
  <c r="K61" i="1"/>
  <c r="L61" i="1"/>
  <c r="BH13" i="6" s="1"/>
  <c r="M61" i="1"/>
  <c r="BH3" i="8" s="1"/>
  <c r="N61" i="1"/>
  <c r="AT61" i="1" s="1"/>
  <c r="GE3" i="8"/>
  <c r="GE2" i="8"/>
  <c r="FS3" i="8"/>
  <c r="AT176" i="1"/>
  <c r="N99" i="1"/>
  <c r="L99" i="1"/>
  <c r="CT13" i="6" s="1"/>
  <c r="M99" i="1"/>
  <c r="CT3" i="8" s="1"/>
  <c r="K99" i="1"/>
  <c r="CT14" i="6"/>
  <c r="N106" i="1"/>
  <c r="AT106" i="1" s="1"/>
  <c r="L106" i="1"/>
  <c r="DA13" i="6" s="1"/>
  <c r="K106" i="1"/>
  <c r="DA12" i="6" s="1"/>
  <c r="M106" i="1"/>
  <c r="DA3" i="8" s="1"/>
  <c r="DA14" i="6"/>
  <c r="N58" i="1"/>
  <c r="AT58" i="1" s="1"/>
  <c r="L58" i="1"/>
  <c r="BE13" i="6" s="1"/>
  <c r="M58" i="1"/>
  <c r="BE3" i="8" s="1"/>
  <c r="K58" i="1"/>
  <c r="BE12" i="6" s="1"/>
  <c r="N10" i="1"/>
  <c r="I10" i="6" s="1"/>
  <c r="L10" i="1"/>
  <c r="K10" i="1"/>
  <c r="I12" i="6" s="1"/>
  <c r="M10" i="1"/>
  <c r="I3" i="8" s="1"/>
  <c r="AT185" i="1"/>
  <c r="GB3" i="8"/>
  <c r="FD3" i="8"/>
  <c r="AT161" i="1"/>
  <c r="ER3" i="8"/>
  <c r="AT149" i="1"/>
  <c r="L89" i="1"/>
  <c r="CJ13" i="6" s="1"/>
  <c r="M89" i="1"/>
  <c r="CJ3" i="8" s="1"/>
  <c r="K89" i="1"/>
  <c r="CJ4" i="8" s="1"/>
  <c r="N89" i="1"/>
  <c r="L53" i="1"/>
  <c r="AZ13" i="6" s="1"/>
  <c r="N53" i="1"/>
  <c r="AZ10" i="6" s="1"/>
  <c r="K53" i="1"/>
  <c r="AZ12" i="6" s="1"/>
  <c r="M53" i="1"/>
  <c r="AZ3" i="8" s="1"/>
  <c r="FW3" i="8"/>
  <c r="AT180" i="1"/>
  <c r="L50" i="1"/>
  <c r="AW13" i="6" s="1"/>
  <c r="M50" i="1"/>
  <c r="AW3" i="8" s="1"/>
  <c r="K50" i="1"/>
  <c r="N50" i="1"/>
  <c r="FY3" i="8"/>
  <c r="AT182" i="1"/>
  <c r="EC5" i="8"/>
  <c r="EC3" i="8"/>
  <c r="AT134" i="1"/>
  <c r="L98" i="1"/>
  <c r="CS5" i="8" s="1"/>
  <c r="M98" i="1"/>
  <c r="CS3" i="8" s="1"/>
  <c r="K98" i="1"/>
  <c r="CS12" i="6" s="1"/>
  <c r="N98" i="1"/>
  <c r="BC98" i="1" s="1"/>
  <c r="CS14" i="6"/>
  <c r="FT3" i="8"/>
  <c r="AT165" i="1"/>
  <c r="FH3" i="8"/>
  <c r="N69" i="1"/>
  <c r="AT69" i="1" s="1"/>
  <c r="L69" i="1"/>
  <c r="BP13" i="6" s="1"/>
  <c r="M69" i="1"/>
  <c r="BP3" i="8" s="1"/>
  <c r="K69" i="1"/>
  <c r="BP12" i="6" s="1"/>
  <c r="L88" i="1"/>
  <c r="CI13" i="6" s="1"/>
  <c r="N88" i="1"/>
  <c r="AT88" i="1" s="1"/>
  <c r="M88" i="1"/>
  <c r="CI3" i="8" s="1"/>
  <c r="K88" i="1"/>
  <c r="CI4" i="8" s="1"/>
  <c r="L119" i="1"/>
  <c r="DN13" i="6" s="1"/>
  <c r="M119" i="1"/>
  <c r="DN3" i="8" s="1"/>
  <c r="N119" i="1"/>
  <c r="AT119" i="1" s="1"/>
  <c r="K119" i="1"/>
  <c r="DN12" i="6" s="1"/>
  <c r="DN14" i="6"/>
  <c r="L83" i="1"/>
  <c r="CD13" i="6" s="1"/>
  <c r="N83" i="1"/>
  <c r="K83" i="1"/>
  <c r="CD12" i="6" s="1"/>
  <c r="M83" i="1"/>
  <c r="CD3" i="8" s="1"/>
  <c r="CD14" i="6"/>
  <c r="FQ4" i="8"/>
  <c r="FQ3" i="8"/>
  <c r="AT174" i="1"/>
  <c r="AT138" i="1"/>
  <c r="EG3" i="8"/>
  <c r="L90" i="1"/>
  <c r="CK13" i="6" s="1"/>
  <c r="K90" i="1"/>
  <c r="CK12" i="6" s="1"/>
  <c r="M90" i="1"/>
  <c r="CK3" i="8" s="1"/>
  <c r="N90" i="1"/>
  <c r="L42" i="1"/>
  <c r="AO13" i="6" s="1"/>
  <c r="K42" i="1"/>
  <c r="AO12" i="6" s="1"/>
  <c r="N42" i="1"/>
  <c r="AT42" i="1" s="1"/>
  <c r="M42" i="1"/>
  <c r="AO3" i="8" s="1"/>
  <c r="L30" i="1"/>
  <c r="AC13" i="6" s="1"/>
  <c r="K30" i="1"/>
  <c r="AC12" i="6" s="1"/>
  <c r="N30" i="1"/>
  <c r="AT30" i="1" s="1"/>
  <c r="M30" i="1"/>
  <c r="AC3" i="8" s="1"/>
  <c r="K49" i="1"/>
  <c r="AV12" i="6" s="1"/>
  <c r="L49" i="1"/>
  <c r="AV13" i="6" s="1"/>
  <c r="M49" i="1"/>
  <c r="AV3" i="8" s="1"/>
  <c r="N49" i="1"/>
  <c r="AT49" i="1" s="1"/>
  <c r="EI3" i="8"/>
  <c r="EI4" i="8"/>
  <c r="AT140" i="1"/>
  <c r="M20" i="1"/>
  <c r="S3" i="8" s="1"/>
  <c r="K20" i="1"/>
  <c r="S12" i="6" s="1"/>
  <c r="L20" i="1"/>
  <c r="S13" i="6" s="1"/>
  <c r="N20" i="1"/>
  <c r="AT20" i="1" s="1"/>
  <c r="L3" i="1"/>
  <c r="B5" i="8" s="1"/>
  <c r="N3" i="1"/>
  <c r="AT3" i="1" s="1"/>
  <c r="K3" i="1"/>
  <c r="M3" i="1"/>
  <c r="AT183" i="1"/>
  <c r="FZ3" i="8"/>
  <c r="N51" i="1"/>
  <c r="AX10" i="6" s="1"/>
  <c r="L51" i="1"/>
  <c r="AX13" i="6" s="1"/>
  <c r="M51" i="1"/>
  <c r="AX3" i="8" s="1"/>
  <c r="K51" i="1"/>
  <c r="AX12" i="6" s="1"/>
  <c r="AX14" i="6"/>
  <c r="L15" i="1"/>
  <c r="N13" i="6" s="1"/>
  <c r="M15" i="1"/>
  <c r="N3" i="8" s="1"/>
  <c r="N15" i="1"/>
  <c r="AT15" i="1" s="1"/>
  <c r="K15" i="1"/>
  <c r="N4" i="8" s="1"/>
  <c r="L12" i="1"/>
  <c r="K13" i="6" s="1"/>
  <c r="K12" i="1"/>
  <c r="K12" i="6" s="1"/>
  <c r="M12" i="1"/>
  <c r="K3" i="8" s="1"/>
  <c r="N12" i="1"/>
  <c r="K10" i="6" s="1"/>
  <c r="GD3" i="8"/>
  <c r="K55" i="1"/>
  <c r="BB12" i="6" s="1"/>
  <c r="L55" i="1"/>
  <c r="BB13" i="6" s="1"/>
  <c r="N55" i="1"/>
  <c r="AT55" i="1" s="1"/>
  <c r="M55" i="1"/>
  <c r="BB3" i="8" s="1"/>
  <c r="BB14" i="6"/>
  <c r="L86" i="1"/>
  <c r="CG13" i="6" s="1"/>
  <c r="M86" i="1"/>
  <c r="CG3" i="8" s="1"/>
  <c r="K86" i="1"/>
  <c r="CG12" i="6" s="1"/>
  <c r="N86" i="1"/>
  <c r="AT86" i="1" s="1"/>
  <c r="CG14" i="6"/>
  <c r="N117" i="1"/>
  <c r="AT117" i="1" s="1"/>
  <c r="L117" i="1"/>
  <c r="DL13" i="6" s="1"/>
  <c r="M117" i="1"/>
  <c r="DL3" i="8" s="1"/>
  <c r="K117" i="1"/>
  <c r="DL12" i="6" s="1"/>
  <c r="N81" i="1"/>
  <c r="AT81" i="1" s="1"/>
  <c r="L81" i="1"/>
  <c r="CB5" i="8" s="1"/>
  <c r="M81" i="1"/>
  <c r="CB3" i="8" s="1"/>
  <c r="K81" i="1"/>
  <c r="CB12" i="6" s="1"/>
  <c r="N33" i="1"/>
  <c r="AW33" i="1" s="1"/>
  <c r="L33" i="1"/>
  <c r="AF13" i="6" s="1"/>
  <c r="M33" i="1"/>
  <c r="AF3" i="8" s="1"/>
  <c r="K33" i="1"/>
  <c r="AF12" i="6" s="1"/>
  <c r="L76" i="1"/>
  <c r="BW13" i="6" s="1"/>
  <c r="N76" i="1"/>
  <c r="AT76" i="1" s="1"/>
  <c r="K76" i="1"/>
  <c r="BW12" i="6" s="1"/>
  <c r="M76" i="1"/>
  <c r="BW3" i="8" s="1"/>
  <c r="L16" i="1"/>
  <c r="O13" i="6" s="1"/>
  <c r="N16" i="1"/>
  <c r="AT16" i="1" s="1"/>
  <c r="K16" i="1"/>
  <c r="O4" i="8" s="1"/>
  <c r="M16" i="1"/>
  <c r="O3" i="8" s="1"/>
  <c r="L71" i="1"/>
  <c r="K71" i="1"/>
  <c r="BR4" i="8" s="1"/>
  <c r="N71" i="1"/>
  <c r="BR10" i="6" s="1"/>
  <c r="M71" i="1"/>
  <c r="BR3" i="8" s="1"/>
  <c r="BR14" i="6"/>
  <c r="K109" i="1"/>
  <c r="DD12" i="6" s="1"/>
  <c r="L109" i="1"/>
  <c r="DD13" i="6" s="1"/>
  <c r="M109" i="1"/>
  <c r="DD3" i="8" s="1"/>
  <c r="N109" i="1"/>
  <c r="AT109" i="1" s="1"/>
  <c r="M80" i="1"/>
  <c r="CA3" i="8" s="1"/>
  <c r="K80" i="1"/>
  <c r="CA12" i="6" s="1"/>
  <c r="N80" i="1"/>
  <c r="L80" i="1"/>
  <c r="L17" i="1"/>
  <c r="P13" i="6" s="1"/>
  <c r="M17" i="1"/>
  <c r="P3" i="8" s="1"/>
  <c r="K17" i="1"/>
  <c r="P12" i="6" s="1"/>
  <c r="N17" i="1"/>
  <c r="AT17" i="1" s="1"/>
  <c r="FK3" i="8"/>
  <c r="AT168" i="1"/>
  <c r="L120" i="1"/>
  <c r="DO13" i="6" s="1"/>
  <c r="K120" i="1"/>
  <c r="DO12" i="6" s="1"/>
  <c r="N120" i="1"/>
  <c r="M120" i="1"/>
  <c r="DO3" i="8" s="1"/>
  <c r="DO14" i="6"/>
  <c r="L72" i="1"/>
  <c r="K72" i="1"/>
  <c r="BS12" i="6" s="1"/>
  <c r="N72" i="1"/>
  <c r="AT72" i="1" s="1"/>
  <c r="M72" i="1"/>
  <c r="BS3" i="8" s="1"/>
  <c r="BS14" i="6"/>
  <c r="K7" i="1"/>
  <c r="F4" i="8" s="1"/>
  <c r="L7" i="1"/>
  <c r="F13" i="6" s="1"/>
  <c r="M7" i="1"/>
  <c r="F3" i="8" s="1"/>
  <c r="N7" i="1"/>
  <c r="AU7" i="1" s="1"/>
  <c r="GR2" i="8"/>
  <c r="GR3" i="8"/>
  <c r="AT136" i="1"/>
  <c r="EE3" i="8"/>
  <c r="GJ3" i="8"/>
  <c r="AT193" i="1"/>
  <c r="GL3" i="8"/>
  <c r="N123" i="1"/>
  <c r="DR2" i="8" s="1"/>
  <c r="L123" i="1"/>
  <c r="DR5" i="8" s="1"/>
  <c r="M123" i="1"/>
  <c r="DR3" i="8" s="1"/>
  <c r="K123" i="1"/>
  <c r="DR12" i="6" s="1"/>
  <c r="DR14" i="6"/>
  <c r="N75" i="1"/>
  <c r="AT75" i="1" s="1"/>
  <c r="L75" i="1"/>
  <c r="BV13" i="6" s="1"/>
  <c r="M75" i="1"/>
  <c r="BV3" i="8" s="1"/>
  <c r="K75" i="1"/>
  <c r="BV12" i="6" s="1"/>
  <c r="BV14" i="6"/>
  <c r="AT166" i="1"/>
  <c r="FI3" i="8"/>
  <c r="N70" i="1"/>
  <c r="BQ2" i="8" s="1"/>
  <c r="L70" i="1"/>
  <c r="BQ13" i="6" s="1"/>
  <c r="K70" i="1"/>
  <c r="BQ12" i="6" s="1"/>
  <c r="M70" i="1"/>
  <c r="BQ3" i="8" s="1"/>
  <c r="BQ14" i="6"/>
  <c r="L77" i="1"/>
  <c r="BX13" i="6" s="1"/>
  <c r="N77" i="1"/>
  <c r="AT77" i="1" s="1"/>
  <c r="K77" i="1"/>
  <c r="BX12" i="6" s="1"/>
  <c r="M77" i="1"/>
  <c r="BX3" i="8" s="1"/>
  <c r="L65" i="1"/>
  <c r="BL13" i="6" s="1"/>
  <c r="N65" i="1"/>
  <c r="AT65" i="1" s="1"/>
  <c r="M65" i="1"/>
  <c r="BL3" i="8" s="1"/>
  <c r="K65" i="1"/>
  <c r="BL12" i="6" s="1"/>
  <c r="AT132" i="1"/>
  <c r="EA3" i="8"/>
  <c r="L84" i="1"/>
  <c r="CE5" i="8" s="1"/>
  <c r="K84" i="1"/>
  <c r="CE12" i="6" s="1"/>
  <c r="N84" i="1"/>
  <c r="AT84" i="1" s="1"/>
  <c r="M84" i="1"/>
  <c r="CE3" i="8" s="1"/>
  <c r="CE14" i="6"/>
  <c r="FR3" i="8"/>
  <c r="K31" i="1"/>
  <c r="L31" i="1"/>
  <c r="AD13" i="6" s="1"/>
  <c r="N31" i="1"/>
  <c r="AT31" i="1" s="1"/>
  <c r="M31" i="1"/>
  <c r="AD3" i="8" s="1"/>
  <c r="L62" i="1"/>
  <c r="BI5" i="8" s="1"/>
  <c r="M62" i="1"/>
  <c r="BI3" i="8" s="1"/>
  <c r="K62" i="1"/>
  <c r="BI12" i="6" s="1"/>
  <c r="N62" i="1"/>
  <c r="AT62" i="1" s="1"/>
  <c r="FA5" i="8"/>
  <c r="FA3" i="8"/>
  <c r="AT158" i="1"/>
  <c r="N93" i="1"/>
  <c r="AT93" i="1" s="1"/>
  <c r="L93" i="1"/>
  <c r="CN13" i="6" s="1"/>
  <c r="M93" i="1"/>
  <c r="CN3" i="8" s="1"/>
  <c r="K93" i="1"/>
  <c r="CN12" i="6" s="1"/>
  <c r="EQ3" i="8"/>
  <c r="L100" i="1"/>
  <c r="CU13" i="6" s="1"/>
  <c r="N100" i="1"/>
  <c r="AT100" i="1" s="1"/>
  <c r="M100" i="1"/>
  <c r="CU3" i="8" s="1"/>
  <c r="K100" i="1"/>
  <c r="CU12" i="6" s="1"/>
  <c r="GC3" i="8"/>
  <c r="ES3" i="8"/>
  <c r="L54" i="1"/>
  <c r="BA13" i="6" s="1"/>
  <c r="K54" i="1"/>
  <c r="BA12" i="6" s="1"/>
  <c r="M54" i="1"/>
  <c r="BA3" i="8" s="1"/>
  <c r="N54" i="1"/>
  <c r="FX3" i="8"/>
  <c r="EN5" i="8"/>
  <c r="EN3" i="8"/>
  <c r="AT145" i="1"/>
  <c r="M92" i="1"/>
  <c r="CM3" i="8" s="1"/>
  <c r="K92" i="1"/>
  <c r="CM12" i="6" s="1"/>
  <c r="N92" i="1"/>
  <c r="L92" i="1"/>
  <c r="CM13" i="6" s="1"/>
  <c r="M32" i="1"/>
  <c r="AE3" i="8" s="1"/>
  <c r="K32" i="1"/>
  <c r="N32" i="1"/>
  <c r="AE10" i="6" s="1"/>
  <c r="L32" i="1"/>
  <c r="AE5" i="8" s="1"/>
  <c r="AT159" i="1"/>
  <c r="FB3" i="8"/>
  <c r="N63" i="1"/>
  <c r="AT63" i="1" s="1"/>
  <c r="L63" i="1"/>
  <c r="BJ13" i="6" s="1"/>
  <c r="M63" i="1"/>
  <c r="BJ3" i="8" s="1"/>
  <c r="K63" i="1"/>
  <c r="BJ12" i="6" s="1"/>
  <c r="BJ14" i="6"/>
  <c r="L125" i="1"/>
  <c r="DT5" i="8" s="1"/>
  <c r="K125" i="1"/>
  <c r="DT12" i="6" s="1"/>
  <c r="N125" i="1"/>
  <c r="AT125" i="1" s="1"/>
  <c r="M125" i="1"/>
  <c r="DT3" i="8" s="1"/>
  <c r="L113" i="1"/>
  <c r="DH13" i="6" s="1"/>
  <c r="K113" i="1"/>
  <c r="DH12" i="6" s="1"/>
  <c r="M113" i="1"/>
  <c r="DH3" i="8" s="1"/>
  <c r="N113" i="1"/>
  <c r="AT113" i="1" s="1"/>
  <c r="GI3" i="8"/>
  <c r="L24" i="1"/>
  <c r="W13" i="6" s="1"/>
  <c r="N24" i="1"/>
  <c r="M24" i="1"/>
  <c r="W3" i="8" s="1"/>
  <c r="K24" i="1"/>
  <c r="W12" i="6" s="1"/>
  <c r="K115" i="1"/>
  <c r="DJ4" i="8" s="1"/>
  <c r="L115" i="1"/>
  <c r="DJ13" i="6" s="1"/>
  <c r="M115" i="1"/>
  <c r="DJ3" i="8" s="1"/>
  <c r="N115" i="1"/>
  <c r="DJ14" i="6"/>
  <c r="K67" i="1"/>
  <c r="BN12" i="6" s="1"/>
  <c r="L67" i="1"/>
  <c r="BN5" i="8" s="1"/>
  <c r="M67" i="1"/>
  <c r="BN3" i="8" s="1"/>
  <c r="N67" i="1"/>
  <c r="AT67" i="1" s="1"/>
  <c r="BN14" i="6"/>
  <c r="GK5" i="8"/>
  <c r="GK3" i="8"/>
  <c r="AT194" i="1"/>
  <c r="EO3" i="8"/>
  <c r="EO2" i="8"/>
  <c r="GA5" i="8"/>
  <c r="AT184" i="1"/>
  <c r="GA3" i="8"/>
  <c r="L28" i="1"/>
  <c r="AA13" i="6" s="1"/>
  <c r="N28" i="1"/>
  <c r="AT28" i="1" s="1"/>
  <c r="M28" i="1"/>
  <c r="AA3" i="8" s="1"/>
  <c r="K28" i="1"/>
  <c r="AA12" i="6" s="1"/>
  <c r="EL3" i="8"/>
  <c r="AT143" i="1"/>
  <c r="K25" i="1"/>
  <c r="X4" i="8" s="1"/>
  <c r="L25" i="1"/>
  <c r="X13" i="6" s="1"/>
  <c r="M25" i="1"/>
  <c r="X3" i="8" s="1"/>
  <c r="N25" i="1"/>
  <c r="AT25" i="1" s="1"/>
  <c r="M44" i="1"/>
  <c r="AQ3" i="8" s="1"/>
  <c r="K44" i="1"/>
  <c r="AQ12" i="6" s="1"/>
  <c r="N44" i="1"/>
  <c r="L44" i="1"/>
  <c r="AQ13" i="6" s="1"/>
  <c r="AT154" i="1"/>
  <c r="EW3" i="8"/>
  <c r="AT197" i="1"/>
  <c r="GN3" i="8"/>
  <c r="L36" i="1"/>
  <c r="AI13" i="6" s="1"/>
  <c r="M36" i="1"/>
  <c r="AI3" i="8" s="1"/>
  <c r="N36" i="1"/>
  <c r="AI10" i="6" s="1"/>
  <c r="K36" i="1"/>
  <c r="AI12" i="6" s="1"/>
  <c r="AI14" i="6"/>
  <c r="K127" i="1"/>
  <c r="DV12" i="6" s="1"/>
  <c r="L127" i="1"/>
  <c r="DV13" i="6" s="1"/>
  <c r="M127" i="1"/>
  <c r="DV3" i="8" s="1"/>
  <c r="N127" i="1"/>
  <c r="DV10" i="6" s="1"/>
  <c r="DV14" i="6"/>
  <c r="K19" i="1"/>
  <c r="R4" i="8" s="1"/>
  <c r="L19" i="1"/>
  <c r="R13" i="6" s="1"/>
  <c r="M19" i="1"/>
  <c r="R3" i="8" s="1"/>
  <c r="N19" i="1"/>
  <c r="BC19" i="1" s="1"/>
  <c r="AT141" i="1"/>
  <c r="EJ3" i="8"/>
  <c r="N129" i="1"/>
  <c r="AT129" i="1" s="1"/>
  <c r="L129" i="1"/>
  <c r="DX5" i="8" s="1"/>
  <c r="M129" i="1"/>
  <c r="DX3" i="8" s="1"/>
  <c r="K129" i="1"/>
  <c r="DX12" i="6" s="1"/>
  <c r="L40" i="1"/>
  <c r="AM13" i="6" s="1"/>
  <c r="N40" i="1"/>
  <c r="AT40" i="1" s="1"/>
  <c r="K40" i="1"/>
  <c r="AM12" i="6" s="1"/>
  <c r="M40" i="1"/>
  <c r="AM3" i="8" s="1"/>
  <c r="L35" i="1"/>
  <c r="AH13" i="6" s="1"/>
  <c r="K35" i="1"/>
  <c r="AH12" i="6" s="1"/>
  <c r="M35" i="1"/>
  <c r="AH3" i="8" s="1"/>
  <c r="N35" i="1"/>
  <c r="AT35" i="1" s="1"/>
  <c r="GO5" i="8"/>
  <c r="GO3" i="8"/>
  <c r="AT198" i="1"/>
  <c r="K97" i="1"/>
  <c r="CR12" i="6" s="1"/>
  <c r="L97" i="1"/>
  <c r="CR13" i="6" s="1"/>
  <c r="M97" i="1"/>
  <c r="CR3" i="8" s="1"/>
  <c r="N97" i="1"/>
  <c r="K73" i="1"/>
  <c r="BT12" i="6" s="1"/>
  <c r="L73" i="1"/>
  <c r="BT13" i="6" s="1"/>
  <c r="M73" i="1"/>
  <c r="BT3" i="8" s="1"/>
  <c r="N73" i="1"/>
  <c r="AT73" i="1" s="1"/>
  <c r="N111" i="1"/>
  <c r="L111" i="1"/>
  <c r="DF13" i="6" s="1"/>
  <c r="M111" i="1"/>
  <c r="DF3" i="8" s="1"/>
  <c r="K111" i="1"/>
  <c r="DF12" i="6" s="1"/>
  <c r="DF14" i="6"/>
  <c r="N87" i="1"/>
  <c r="AT87" i="1" s="1"/>
  <c r="L87" i="1"/>
  <c r="CH5" i="8" s="1"/>
  <c r="M87" i="1"/>
  <c r="CH3" i="8" s="1"/>
  <c r="K87" i="1"/>
  <c r="CH12" i="6" s="1"/>
  <c r="CH14" i="6"/>
  <c r="AT178" i="1"/>
  <c r="FU3" i="8"/>
  <c r="N82" i="1"/>
  <c r="CC10" i="6" s="1"/>
  <c r="L82" i="1"/>
  <c r="CC5" i="8" s="1"/>
  <c r="M82" i="1"/>
  <c r="CC3" i="8" s="1"/>
  <c r="K82" i="1"/>
  <c r="CC12" i="6" s="1"/>
  <c r="CC14" i="6"/>
  <c r="N34" i="1"/>
  <c r="AT34" i="1" s="1"/>
  <c r="L34" i="1"/>
  <c r="AG13" i="6" s="1"/>
  <c r="K34" i="1"/>
  <c r="M34" i="1"/>
  <c r="AG3" i="8" s="1"/>
  <c r="N22" i="1"/>
  <c r="AT22" i="1" s="1"/>
  <c r="L22" i="1"/>
  <c r="M22" i="1"/>
  <c r="U3" i="8" s="1"/>
  <c r="K22" i="1"/>
  <c r="U12" i="6" s="1"/>
  <c r="FP4" i="8"/>
  <c r="FP3" i="8"/>
  <c r="EF5" i="8"/>
  <c r="AT137" i="1"/>
  <c r="EF3" i="8"/>
  <c r="L29" i="1"/>
  <c r="AB13" i="6" s="1"/>
  <c r="M29" i="1"/>
  <c r="AB3" i="8" s="1"/>
  <c r="K29" i="1"/>
  <c r="AB4" i="8" s="1"/>
  <c r="N29" i="1"/>
  <c r="AT29" i="1" s="1"/>
  <c r="L108" i="1"/>
  <c r="DC13" i="6" s="1"/>
  <c r="M108" i="1"/>
  <c r="DC3" i="8" s="1"/>
  <c r="K108" i="1"/>
  <c r="DC12" i="6" s="1"/>
  <c r="N108" i="1"/>
  <c r="DC2" i="8" s="1"/>
  <c r="DC14" i="6"/>
  <c r="FF4" i="8"/>
  <c r="FF2" i="8"/>
  <c r="FF3" i="8"/>
  <c r="K91" i="1"/>
  <c r="CL12" i="6" s="1"/>
  <c r="L91" i="1"/>
  <c r="CL13" i="6" s="1"/>
  <c r="N91" i="1"/>
  <c r="AT91" i="1" s="1"/>
  <c r="M91" i="1"/>
  <c r="CL3" i="8" s="1"/>
  <c r="CL14" i="6"/>
  <c r="L74" i="1"/>
  <c r="M74" i="1"/>
  <c r="BU3" i="8" s="1"/>
  <c r="K74" i="1"/>
  <c r="BU12" i="6" s="1"/>
  <c r="N74" i="1"/>
  <c r="AT74" i="1" s="1"/>
  <c r="BU14" i="6"/>
  <c r="L26" i="1"/>
  <c r="Y13" i="6" s="1"/>
  <c r="M26" i="1"/>
  <c r="Y3" i="8" s="1"/>
  <c r="K26" i="1"/>
  <c r="Y12" i="6" s="1"/>
  <c r="N26" i="1"/>
  <c r="AT26" i="1" s="1"/>
  <c r="L122" i="1"/>
  <c r="DQ13" i="6" s="1"/>
  <c r="M122" i="1"/>
  <c r="DQ3" i="8" s="1"/>
  <c r="K122" i="1"/>
  <c r="DQ12" i="6" s="1"/>
  <c r="N122" i="1"/>
  <c r="DQ14" i="6"/>
  <c r="AT189" i="1"/>
  <c r="GF3" i="8"/>
  <c r="AT153" i="1"/>
  <c r="EV3" i="8"/>
  <c r="N105" i="1"/>
  <c r="CZ10" i="6" s="1"/>
  <c r="L105" i="1"/>
  <c r="CZ13" i="6" s="1"/>
  <c r="M105" i="1"/>
  <c r="CZ3" i="8" s="1"/>
  <c r="K105" i="1"/>
  <c r="CZ12" i="6" s="1"/>
  <c r="N45" i="1"/>
  <c r="AT45" i="1" s="1"/>
  <c r="L45" i="1"/>
  <c r="M45" i="1"/>
  <c r="AR3" i="8" s="1"/>
  <c r="K45" i="1"/>
  <c r="AR12" i="6" s="1"/>
  <c r="AT160" i="1"/>
  <c r="FC3" i="8"/>
  <c r="FV3" i="8"/>
  <c r="AT179" i="1"/>
  <c r="EX3" i="8"/>
  <c r="AT155" i="1"/>
  <c r="DZ3" i="8"/>
  <c r="AT131" i="1"/>
  <c r="L66" i="1"/>
  <c r="BM13" i="6" s="1"/>
  <c r="K66" i="1"/>
  <c r="BM12" i="6" s="1"/>
  <c r="M66" i="1"/>
  <c r="BM3" i="8" s="1"/>
  <c r="N66" i="1"/>
  <c r="BM10" i="6" s="1"/>
  <c r="L18" i="1"/>
  <c r="Q13" i="6" s="1"/>
  <c r="K18" i="1"/>
  <c r="Q4" i="8" s="1"/>
  <c r="N18" i="1"/>
  <c r="AT18" i="1" s="1"/>
  <c r="M18" i="1"/>
  <c r="Q3" i="8" s="1"/>
  <c r="L6" i="1"/>
  <c r="E13" i="6" s="1"/>
  <c r="K6" i="1"/>
  <c r="E12" i="6" s="1"/>
  <c r="M6" i="1"/>
  <c r="E3" i="8" s="1"/>
  <c r="N6" i="1"/>
  <c r="FG3" i="8"/>
  <c r="AT135" i="1"/>
  <c r="ED3" i="8"/>
  <c r="N130" i="1"/>
  <c r="AT130" i="1" s="1"/>
  <c r="L130" i="1"/>
  <c r="DY13" i="6" s="1"/>
  <c r="M130" i="1"/>
  <c r="DY3" i="8" s="1"/>
  <c r="K130" i="1"/>
  <c r="DY12" i="6" s="1"/>
  <c r="DY14" i="6"/>
  <c r="N118" i="1"/>
  <c r="AT118" i="1" s="1"/>
  <c r="L118" i="1"/>
  <c r="DM13" i="6" s="1"/>
  <c r="M118" i="1"/>
  <c r="DM3" i="8" s="1"/>
  <c r="K118" i="1"/>
  <c r="DM14" i="6"/>
  <c r="EY4" i="8"/>
  <c r="EY5" i="8"/>
  <c r="EY3" i="8"/>
  <c r="AT144" i="1"/>
  <c r="EM3" i="8"/>
  <c r="L14" i="1"/>
  <c r="M13" i="6" s="1"/>
  <c r="M14" i="1"/>
  <c r="M3" i="8" s="1"/>
  <c r="K14" i="1"/>
  <c r="M12" i="6" s="1"/>
  <c r="N14" i="1"/>
  <c r="AT14" i="1" s="1"/>
  <c r="L110" i="1"/>
  <c r="DE13" i="6" s="1"/>
  <c r="M110" i="1"/>
  <c r="DE3" i="8" s="1"/>
  <c r="K110" i="1"/>
  <c r="DE12" i="6" s="1"/>
  <c r="N110" i="1"/>
  <c r="DE10" i="6" s="1"/>
  <c r="DE14" i="6"/>
  <c r="L107" i="1"/>
  <c r="M107" i="1"/>
  <c r="DB3" i="8" s="1"/>
  <c r="K107" i="1"/>
  <c r="DB12" i="6" s="1"/>
  <c r="N107" i="1"/>
  <c r="AT107" i="1" s="1"/>
  <c r="DB14" i="6"/>
  <c r="L47" i="1"/>
  <c r="AT13" i="6" s="1"/>
  <c r="M47" i="1"/>
  <c r="AT3" i="8" s="1"/>
  <c r="K47" i="1"/>
  <c r="AT12" i="6" s="1"/>
  <c r="N47" i="1"/>
  <c r="AT47" i="1" s="1"/>
  <c r="AT14" i="6"/>
  <c r="L102" i="1"/>
  <c r="CW13" i="6" s="1"/>
  <c r="K102" i="1"/>
  <c r="CW12" i="6" s="1"/>
  <c r="N102" i="1"/>
  <c r="M102" i="1"/>
  <c r="CW3" i="8" s="1"/>
  <c r="K85" i="1"/>
  <c r="CF12" i="6" s="1"/>
  <c r="L85" i="1"/>
  <c r="CF13" i="6" s="1"/>
  <c r="M85" i="1"/>
  <c r="CF3" i="8" s="1"/>
  <c r="N85" i="1"/>
  <c r="AT85" i="1" s="1"/>
  <c r="CF14" i="6"/>
  <c r="K13" i="1"/>
  <c r="L12" i="6" s="1"/>
  <c r="L13" i="1"/>
  <c r="L13" i="6" s="1"/>
  <c r="M13" i="1"/>
  <c r="L3" i="8" s="1"/>
  <c r="N13" i="1"/>
  <c r="AT13" i="1" s="1"/>
  <c r="EU3" i="8"/>
  <c r="AT152" i="1"/>
  <c r="M116" i="1"/>
  <c r="DK3" i="8" s="1"/>
  <c r="K116" i="1"/>
  <c r="DK4" i="8" s="1"/>
  <c r="N116" i="1"/>
  <c r="DK10" i="6" s="1"/>
  <c r="L116" i="1"/>
  <c r="DK5" i="8" s="1"/>
  <c r="M104" i="1"/>
  <c r="CY3" i="8" s="1"/>
  <c r="K104" i="1"/>
  <c r="CY12" i="6" s="1"/>
  <c r="N104" i="1"/>
  <c r="L104" i="1"/>
  <c r="CY13" i="6" s="1"/>
  <c r="M56" i="1"/>
  <c r="BC3" i="8" s="1"/>
  <c r="K56" i="1"/>
  <c r="N56" i="1"/>
  <c r="BC2" i="8" s="1"/>
  <c r="L56" i="1"/>
  <c r="BC13" i="6" s="1"/>
  <c r="L27" i="1"/>
  <c r="Z13" i="6" s="1"/>
  <c r="M27" i="1"/>
  <c r="Z3" i="8" s="1"/>
  <c r="K27" i="1"/>
  <c r="Z12" i="6" s="1"/>
  <c r="N27" i="1"/>
  <c r="AT27" i="1" s="1"/>
  <c r="L96" i="1"/>
  <c r="CQ13" i="6" s="1"/>
  <c r="K96" i="1"/>
  <c r="CQ12" i="6" s="1"/>
  <c r="N96" i="1"/>
  <c r="M96" i="1"/>
  <c r="CQ3" i="8" s="1"/>
  <c r="CQ14" i="6"/>
  <c r="L48" i="1"/>
  <c r="N48" i="1"/>
  <c r="AT48" i="1" s="1"/>
  <c r="M48" i="1"/>
  <c r="AU3" i="8" s="1"/>
  <c r="K48" i="1"/>
  <c r="AU12" i="6" s="1"/>
  <c r="AU14" i="6"/>
  <c r="K79" i="1"/>
  <c r="BZ12" i="6" s="1"/>
  <c r="L79" i="1"/>
  <c r="BZ5" i="8" s="1"/>
  <c r="N79" i="1"/>
  <c r="AT79" i="1" s="1"/>
  <c r="M79" i="1"/>
  <c r="BZ3" i="8" s="1"/>
  <c r="BZ14" i="6"/>
  <c r="FM3" i="8"/>
  <c r="AT170" i="1"/>
  <c r="AT196" i="1"/>
  <c r="GM3" i="8"/>
  <c r="L52" i="1"/>
  <c r="AY13" i="6" s="1"/>
  <c r="N52" i="1"/>
  <c r="AT52" i="1" s="1"/>
  <c r="K52" i="1"/>
  <c r="AY12" i="6" s="1"/>
  <c r="M52" i="1"/>
  <c r="AY3" i="8" s="1"/>
  <c r="L95" i="1"/>
  <c r="CP5" i="8" s="1"/>
  <c r="N95" i="1"/>
  <c r="AT95" i="1" s="1"/>
  <c r="K95" i="1"/>
  <c r="CP12" i="6" s="1"/>
  <c r="M95" i="1"/>
  <c r="CP3" i="8" s="1"/>
  <c r="CP14" i="6"/>
  <c r="L114" i="1"/>
  <c r="DI13" i="6" s="1"/>
  <c r="K114" i="1"/>
  <c r="DI4" i="8" s="1"/>
  <c r="N114" i="1"/>
  <c r="DI2" i="8" s="1"/>
  <c r="M114" i="1"/>
  <c r="DI3" i="8" s="1"/>
  <c r="FL4" i="8"/>
  <c r="FL3" i="8"/>
  <c r="AT169" i="1"/>
  <c r="EZ3" i="8"/>
  <c r="GQ3" i="8"/>
  <c r="GQ4" i="8"/>
  <c r="GQ2" i="8"/>
  <c r="AT171" i="1"/>
  <c r="FN3" i="8"/>
  <c r="EP3" i="8"/>
  <c r="AT190" i="1"/>
  <c r="GG3" i="8"/>
  <c r="EK3" i="8"/>
  <c r="N94" i="1"/>
  <c r="AT94" i="1" s="1"/>
  <c r="L94" i="1"/>
  <c r="CO13" i="6" s="1"/>
  <c r="K94" i="1"/>
  <c r="CO4" i="8" s="1"/>
  <c r="M94" i="1"/>
  <c r="CO3" i="8" s="1"/>
  <c r="CO14" i="6"/>
  <c r="N46" i="1"/>
  <c r="L46" i="1"/>
  <c r="AS13" i="6" s="1"/>
  <c r="M46" i="1"/>
  <c r="AS3" i="8" s="1"/>
  <c r="K46" i="1"/>
  <c r="L41" i="1"/>
  <c r="AN13" i="6" s="1"/>
  <c r="N41" i="1"/>
  <c r="AT41" i="1" s="1"/>
  <c r="M41" i="1"/>
  <c r="AN3" i="8" s="1"/>
  <c r="K41" i="1"/>
  <c r="AN12" i="6" s="1"/>
  <c r="K103" i="1"/>
  <c r="CX4" i="8" s="1"/>
  <c r="L103" i="1"/>
  <c r="CX5" i="8" s="1"/>
  <c r="N103" i="1"/>
  <c r="AT103" i="1" s="1"/>
  <c r="M103" i="1"/>
  <c r="CX3" i="8" s="1"/>
  <c r="CX14" i="6"/>
  <c r="L38" i="1"/>
  <c r="AK13" i="6" s="1"/>
  <c r="M38" i="1"/>
  <c r="AK3" i="8" s="1"/>
  <c r="K38" i="1"/>
  <c r="N38" i="1"/>
  <c r="AT38" i="1" s="1"/>
  <c r="N57" i="1"/>
  <c r="AT57" i="1" s="1"/>
  <c r="L57" i="1"/>
  <c r="BD13" i="6" s="1"/>
  <c r="M57" i="1"/>
  <c r="BD3" i="8" s="1"/>
  <c r="K57" i="1"/>
  <c r="BD4" i="8" s="1"/>
  <c r="N9" i="1"/>
  <c r="AT9" i="1" s="1"/>
  <c r="L9" i="1"/>
  <c r="H5" i="8" s="1"/>
  <c r="M9" i="1"/>
  <c r="H3" i="8" s="1"/>
  <c r="K9" i="1"/>
  <c r="AT172" i="1"/>
  <c r="FO3" i="8"/>
  <c r="L124" i="1"/>
  <c r="DS5" i="8" s="1"/>
  <c r="N124" i="1"/>
  <c r="AT124" i="1" s="1"/>
  <c r="M124" i="1"/>
  <c r="DS3" i="8" s="1"/>
  <c r="K124" i="1"/>
  <c r="DS12" i="6" s="1"/>
  <c r="L126" i="1"/>
  <c r="DU13" i="6" s="1"/>
  <c r="K126" i="1"/>
  <c r="DU12" i="6" s="1"/>
  <c r="N126" i="1"/>
  <c r="DU10" i="6" s="1"/>
  <c r="M126" i="1"/>
  <c r="DU3" i="8" s="1"/>
  <c r="L78" i="1"/>
  <c r="BY13" i="6" s="1"/>
  <c r="K78" i="1"/>
  <c r="BY4" i="8" s="1"/>
  <c r="M78" i="1"/>
  <c r="BY3" i="8" s="1"/>
  <c r="N78" i="1"/>
  <c r="AT78" i="1" s="1"/>
  <c r="K37" i="1"/>
  <c r="AJ12" i="6" s="1"/>
  <c r="L37" i="1"/>
  <c r="M37" i="1"/>
  <c r="AJ3" i="8" s="1"/>
  <c r="N37" i="1"/>
  <c r="AT37" i="1" s="1"/>
  <c r="AJ14" i="6"/>
  <c r="K121" i="1"/>
  <c r="DP12" i="6" s="1"/>
  <c r="L121" i="1"/>
  <c r="DP13" i="6" s="1"/>
  <c r="M121" i="1"/>
  <c r="DP3" i="8" s="1"/>
  <c r="N121" i="1"/>
  <c r="DP10" i="6" s="1"/>
  <c r="M128" i="1"/>
  <c r="DW3" i="8" s="1"/>
  <c r="K128" i="1"/>
  <c r="N128" i="1"/>
  <c r="DW10" i="6" s="1"/>
  <c r="L128" i="1"/>
  <c r="DW13" i="6" s="1"/>
  <c r="M8" i="1"/>
  <c r="G3" i="8" s="1"/>
  <c r="K8" i="1"/>
  <c r="G12" i="6" s="1"/>
  <c r="L8" i="1"/>
  <c r="G13" i="6" s="1"/>
  <c r="N8" i="1"/>
  <c r="AT8" i="1" s="1"/>
  <c r="N39" i="1"/>
  <c r="AT39" i="1" s="1"/>
  <c r="L39" i="1"/>
  <c r="AL13" i="6" s="1"/>
  <c r="M39" i="1"/>
  <c r="AL3" i="8" s="1"/>
  <c r="K39" i="1"/>
  <c r="AL12" i="6" s="1"/>
  <c r="L101" i="1"/>
  <c r="CV13" i="6" s="1"/>
  <c r="K101" i="1"/>
  <c r="N101" i="1"/>
  <c r="AT101" i="1" s="1"/>
  <c r="M101" i="1"/>
  <c r="CV3" i="8" s="1"/>
  <c r="L5" i="1"/>
  <c r="M5" i="1"/>
  <c r="D3" i="8" s="1"/>
  <c r="K5" i="1"/>
  <c r="D4" i="8" s="1"/>
  <c r="N5" i="1"/>
  <c r="BA5" i="1" s="1"/>
  <c r="ET3" i="8"/>
  <c r="AT151" i="1"/>
  <c r="K43" i="1"/>
  <c r="AP12" i="6" s="1"/>
  <c r="L43" i="1"/>
  <c r="AP13" i="6" s="1"/>
  <c r="M43" i="1"/>
  <c r="AP3" i="8" s="1"/>
  <c r="N43" i="1"/>
  <c r="AP14" i="6"/>
  <c r="N21" i="1"/>
  <c r="AT21" i="1" s="1"/>
  <c r="L21" i="1"/>
  <c r="T5" i="8" s="1"/>
  <c r="M21" i="1"/>
  <c r="T3" i="8" s="1"/>
  <c r="K21" i="1"/>
  <c r="T12" i="6" s="1"/>
  <c r="GH3" i="8"/>
  <c r="AT167" i="1"/>
  <c r="FJ3" i="8"/>
  <c r="L59" i="1"/>
  <c r="BF13" i="6" s="1"/>
  <c r="M59" i="1"/>
  <c r="BF3" i="8" s="1"/>
  <c r="K59" i="1"/>
  <c r="N59" i="1"/>
  <c r="BF14" i="6"/>
  <c r="L23" i="1"/>
  <c r="K23" i="1"/>
  <c r="V12" i="6" s="1"/>
  <c r="N23" i="1"/>
  <c r="AT23" i="1" s="1"/>
  <c r="M23" i="1"/>
  <c r="V3" i="8" s="1"/>
  <c r="AT162" i="1"/>
  <c r="FE3" i="8"/>
  <c r="M68" i="1"/>
  <c r="BO3" i="8" s="1"/>
  <c r="K68" i="1"/>
  <c r="BO12" i="6" s="1"/>
  <c r="N68" i="1"/>
  <c r="AT68" i="1" s="1"/>
  <c r="L68" i="1"/>
  <c r="BO13" i="6" s="1"/>
  <c r="L60" i="1"/>
  <c r="M60" i="1"/>
  <c r="BG3" i="8" s="1"/>
  <c r="K60" i="1"/>
  <c r="BG12" i="6" s="1"/>
  <c r="N60" i="1"/>
  <c r="AT60" i="1" s="1"/>
  <c r="BG14" i="6"/>
  <c r="EH3" i="8"/>
  <c r="AT139" i="1"/>
  <c r="L112" i="1"/>
  <c r="DG13" i="6" s="1"/>
  <c r="N112" i="1"/>
  <c r="AT112" i="1" s="1"/>
  <c r="M112" i="1"/>
  <c r="DG3" i="8" s="1"/>
  <c r="K112" i="1"/>
  <c r="DG4" i="8" s="1"/>
  <c r="L64" i="1"/>
  <c r="BK13" i="6" s="1"/>
  <c r="N64" i="1"/>
  <c r="K64" i="1"/>
  <c r="BK12" i="6" s="1"/>
  <c r="M64" i="1"/>
  <c r="BK3" i="8" s="1"/>
  <c r="L11" i="1"/>
  <c r="J13" i="6" s="1"/>
  <c r="K11" i="1"/>
  <c r="J12" i="6" s="1"/>
  <c r="N11" i="1"/>
  <c r="AT11" i="1" s="1"/>
  <c r="M11" i="1"/>
  <c r="J3" i="8" s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C1" i="6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L1" i="6"/>
  <c r="BD65" i="1"/>
  <c r="BC65" i="1"/>
  <c r="AX65" i="1"/>
  <c r="AW65" i="1"/>
  <c r="AY65" i="1"/>
  <c r="BB65" i="1"/>
  <c r="BA65" i="1"/>
  <c r="AZ65" i="1"/>
  <c r="AV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BG1" i="6"/>
  <c r="AY60" i="1"/>
  <c r="AX60" i="1"/>
  <c r="BD60" i="1"/>
  <c r="AW60" i="1"/>
  <c r="AV60" i="1"/>
  <c r="BC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CL1" i="6"/>
  <c r="AW91" i="1"/>
  <c r="AU91" i="1"/>
  <c r="BD91" i="1"/>
  <c r="AZ91" i="1"/>
  <c r="BC91" i="1"/>
  <c r="BB91" i="1"/>
  <c r="BA91" i="1"/>
  <c r="AV91" i="1"/>
  <c r="AY91" i="1"/>
  <c r="AX91" i="1"/>
  <c r="R1" i="6"/>
  <c r="BA19" i="1"/>
  <c r="AZ19" i="1"/>
  <c r="AU19" i="1"/>
  <c r="AV19" i="1"/>
  <c r="AT19" i="1"/>
  <c r="BD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CG1" i="6"/>
  <c r="BD86" i="1"/>
  <c r="BB86" i="1"/>
  <c r="AY86" i="1"/>
  <c r="AX86" i="1"/>
  <c r="AW86" i="1"/>
  <c r="AU86" i="1"/>
  <c r="BC86" i="1"/>
  <c r="AV86" i="1"/>
  <c r="BA86" i="1"/>
  <c r="AZ86" i="1"/>
  <c r="M1" i="6"/>
  <c r="AU14" i="1"/>
  <c r="BB14" i="1"/>
  <c r="BC14" i="1"/>
  <c r="BA14" i="1"/>
  <c r="AZ14" i="1"/>
  <c r="AY14" i="1"/>
  <c r="AX14" i="1"/>
  <c r="AW14" i="1"/>
  <c r="AX153" i="1"/>
  <c r="AW153" i="1"/>
  <c r="BD153" i="1"/>
  <c r="AY153" i="1"/>
  <c r="AU153" i="1"/>
  <c r="AV153" i="1"/>
  <c r="BC153" i="1"/>
  <c r="BB153" i="1"/>
  <c r="AZ153" i="1"/>
  <c r="BA153" i="1"/>
  <c r="CB1" i="6"/>
  <c r="AY81" i="1"/>
  <c r="AW81" i="1"/>
  <c r="BD81" i="1"/>
  <c r="AX81" i="1"/>
  <c r="AZ81" i="1"/>
  <c r="AV81" i="1"/>
  <c r="AU81" i="1"/>
  <c r="BC81" i="1"/>
  <c r="BB81" i="1"/>
  <c r="BA81" i="1"/>
  <c r="AF1" i="6"/>
  <c r="AV33" i="1"/>
  <c r="BC33" i="1"/>
  <c r="BB33" i="1"/>
  <c r="BA33" i="1"/>
  <c r="BD33" i="1"/>
  <c r="AZ33" i="1"/>
  <c r="AY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DS1" i="6"/>
  <c r="BD124" i="1"/>
  <c r="AY124" i="1"/>
  <c r="AW124" i="1"/>
  <c r="AU124" i="1"/>
  <c r="BC124" i="1"/>
  <c r="AV124" i="1"/>
  <c r="BA124" i="1"/>
  <c r="AZ124" i="1"/>
  <c r="AX124" i="1"/>
  <c r="BB124" i="1"/>
  <c r="AY1" i="6"/>
  <c r="BC52" i="1"/>
  <c r="AX52" i="1"/>
  <c r="AW52" i="1"/>
  <c r="AV52" i="1"/>
  <c r="BD52" i="1"/>
  <c r="BB52" i="1"/>
  <c r="BA52" i="1"/>
  <c r="AY52" i="1"/>
  <c r="AU52" i="1"/>
  <c r="AZ167" i="1"/>
  <c r="AY167" i="1"/>
  <c r="AX167" i="1"/>
  <c r="BA167" i="1"/>
  <c r="AV167" i="1"/>
  <c r="AW167" i="1"/>
  <c r="BD167" i="1"/>
  <c r="BC167" i="1"/>
  <c r="BB167" i="1"/>
  <c r="AU167" i="1"/>
  <c r="CP1" i="6"/>
  <c r="BA95" i="1"/>
  <c r="AY95" i="1"/>
  <c r="AV95" i="1"/>
  <c r="AU95" i="1"/>
  <c r="BD95" i="1"/>
  <c r="BC95" i="1"/>
  <c r="BB95" i="1"/>
  <c r="AZ95" i="1"/>
  <c r="AX95" i="1"/>
  <c r="AW95" i="1"/>
  <c r="V1" i="6"/>
  <c r="BD23" i="1"/>
  <c r="AY23" i="1"/>
  <c r="AZ23" i="1"/>
  <c r="AX23" i="1"/>
  <c r="AW23" i="1"/>
  <c r="AV23" i="1"/>
  <c r="AU23" i="1"/>
  <c r="BC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DP1" i="6"/>
  <c r="BB121" i="1"/>
  <c r="BA121" i="1"/>
  <c r="AV121" i="1"/>
  <c r="AX121" i="1"/>
  <c r="AU121" i="1"/>
  <c r="AW121" i="1"/>
  <c r="BD121" i="1"/>
  <c r="BC121" i="1"/>
  <c r="AZ121" i="1"/>
  <c r="AY121" i="1"/>
  <c r="AV1" i="6"/>
  <c r="AZ49" i="1"/>
  <c r="AU49" i="1"/>
  <c r="BA49" i="1"/>
  <c r="AV49" i="1"/>
  <c r="BD49" i="1"/>
  <c r="BC49" i="1"/>
  <c r="BB49" i="1"/>
  <c r="AY49" i="1"/>
  <c r="AX49" i="1"/>
  <c r="AW49" i="1"/>
  <c r="AL1" i="6"/>
  <c r="AW39" i="1"/>
  <c r="AV39" i="1"/>
  <c r="AU39" i="1"/>
  <c r="BC39" i="1"/>
  <c r="BA39" i="1"/>
  <c r="AZ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CM1" i="6"/>
  <c r="AX92" i="1"/>
  <c r="AV92" i="1"/>
  <c r="AW92" i="1"/>
  <c r="AU92" i="1"/>
  <c r="BD92" i="1"/>
  <c r="BC92" i="1"/>
  <c r="BB92" i="1"/>
  <c r="BA92" i="1"/>
  <c r="AZ92" i="1"/>
  <c r="AT92" i="1"/>
  <c r="AY92" i="1"/>
  <c r="BD190" i="1"/>
  <c r="AY190" i="1"/>
  <c r="AX190" i="1"/>
  <c r="AW190" i="1"/>
  <c r="BC190" i="1"/>
  <c r="BB190" i="1"/>
  <c r="BA190" i="1"/>
  <c r="AZ190" i="1"/>
  <c r="AV190" i="1"/>
  <c r="AU190" i="1"/>
  <c r="DY1" i="6"/>
  <c r="AY130" i="1"/>
  <c r="AX130" i="1"/>
  <c r="AU130" i="1"/>
  <c r="BD130" i="1"/>
  <c r="BC130" i="1"/>
  <c r="BB130" i="1"/>
  <c r="BA130" i="1"/>
  <c r="AZ130" i="1"/>
  <c r="AV130" i="1"/>
  <c r="AW130" i="1"/>
  <c r="BQ1" i="6"/>
  <c r="AW70" i="1"/>
  <c r="AV70" i="1"/>
  <c r="BC70" i="1"/>
  <c r="AZ70" i="1"/>
  <c r="AY70" i="1"/>
  <c r="AX70" i="1"/>
  <c r="BD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DT1" i="6"/>
  <c r="AZ125" i="1"/>
  <c r="BB125" i="1"/>
  <c r="AY125" i="1"/>
  <c r="AV125" i="1"/>
  <c r="AU125" i="1"/>
  <c r="BD125" i="1"/>
  <c r="BC125" i="1"/>
  <c r="BA125" i="1"/>
  <c r="AX125" i="1"/>
  <c r="AW125" i="1"/>
  <c r="AZ1" i="6"/>
  <c r="BD53" i="1"/>
  <c r="AY53" i="1"/>
  <c r="AX53" i="1"/>
  <c r="AW53" i="1"/>
  <c r="BC53" i="1"/>
  <c r="BB53" i="1"/>
  <c r="BA53" i="1"/>
  <c r="AZ53" i="1"/>
  <c r="AV53" i="1"/>
  <c r="AU53" i="1"/>
  <c r="AT192" i="1"/>
  <c r="BA192" i="1"/>
  <c r="AZ192" i="1"/>
  <c r="AY192" i="1"/>
  <c r="AU192" i="1"/>
  <c r="BD192" i="1"/>
  <c r="AW192" i="1"/>
  <c r="AV192" i="1"/>
  <c r="BC192" i="1"/>
  <c r="AX192" i="1"/>
  <c r="BB192" i="1"/>
  <c r="DO1" i="6"/>
  <c r="BA120" i="1"/>
  <c r="AZ120" i="1"/>
  <c r="AU120" i="1"/>
  <c r="BC120" i="1"/>
  <c r="AW120" i="1"/>
  <c r="BD120" i="1"/>
  <c r="BB120" i="1"/>
  <c r="AY120" i="1"/>
  <c r="AX120" i="1"/>
  <c r="AV120" i="1"/>
  <c r="AT120" i="1"/>
  <c r="AU1" i="6"/>
  <c r="AY48" i="1"/>
  <c r="BD48" i="1"/>
  <c r="AZ48" i="1"/>
  <c r="BB48" i="1"/>
  <c r="BA48" i="1"/>
  <c r="AX48" i="1"/>
  <c r="AW48" i="1"/>
  <c r="AV48" i="1"/>
  <c r="AU48" i="1"/>
  <c r="DR1" i="6"/>
  <c r="BD123" i="1"/>
  <c r="BC123" i="1"/>
  <c r="AX123" i="1"/>
  <c r="BA123" i="1"/>
  <c r="AV123" i="1"/>
  <c r="AU123" i="1"/>
  <c r="BB123" i="1"/>
  <c r="AZ123" i="1"/>
  <c r="AW123" i="1"/>
  <c r="AV151" i="1"/>
  <c r="AU151" i="1"/>
  <c r="BB151" i="1"/>
  <c r="BD151" i="1"/>
  <c r="BA151" i="1"/>
  <c r="AX151" i="1"/>
  <c r="AW151" i="1"/>
  <c r="BC151" i="1"/>
  <c r="AZ151" i="1"/>
  <c r="AY151" i="1"/>
  <c r="BZ1" i="6"/>
  <c r="AW79" i="1"/>
  <c r="AU79" i="1"/>
  <c r="BD79" i="1"/>
  <c r="BC79" i="1"/>
  <c r="AZ79" i="1"/>
  <c r="AY79" i="1"/>
  <c r="AX79" i="1"/>
  <c r="BB79" i="1"/>
  <c r="BA79" i="1"/>
  <c r="F1" i="6"/>
  <c r="BA7" i="1"/>
  <c r="AY7" i="1"/>
  <c r="AX7" i="1"/>
  <c r="AW7" i="1"/>
  <c r="AV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U1" i="6"/>
  <c r="BA74" i="1"/>
  <c r="AZ74" i="1"/>
  <c r="AU74" i="1"/>
  <c r="BC74" i="1"/>
  <c r="BB74" i="1"/>
  <c r="AV74" i="1"/>
  <c r="AY74" i="1"/>
  <c r="AX74" i="1"/>
  <c r="AW74" i="1"/>
  <c r="Q1" i="6"/>
  <c r="AZ18" i="1"/>
  <c r="AY18" i="1"/>
  <c r="BC18" i="1"/>
  <c r="BB18" i="1"/>
  <c r="BA18" i="1"/>
  <c r="AX18" i="1"/>
  <c r="AW18" i="1"/>
  <c r="AV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DG1" i="6"/>
  <c r="BD112" i="1"/>
  <c r="AY112" i="1"/>
  <c r="BA112" i="1"/>
  <c r="AX112" i="1"/>
  <c r="AU112" i="1"/>
  <c r="AZ112" i="1"/>
  <c r="BB112" i="1"/>
  <c r="AW112" i="1"/>
  <c r="AV112" i="1"/>
  <c r="AM1" i="6"/>
  <c r="BC40" i="1"/>
  <c r="AX40" i="1"/>
  <c r="AW40" i="1"/>
  <c r="AV40" i="1"/>
  <c r="BD40" i="1"/>
  <c r="BB40" i="1"/>
  <c r="BA40" i="1"/>
  <c r="AU40" i="1"/>
  <c r="AZ155" i="1"/>
  <c r="AY155" i="1"/>
  <c r="BB155" i="1"/>
  <c r="BD155" i="1"/>
  <c r="AV155" i="1"/>
  <c r="BA155" i="1"/>
  <c r="AX155" i="1"/>
  <c r="AW155" i="1"/>
  <c r="AU155" i="1"/>
  <c r="BC155" i="1"/>
  <c r="CD1" i="6"/>
  <c r="BA83" i="1"/>
  <c r="AY83" i="1"/>
  <c r="AV83" i="1"/>
  <c r="AZ83" i="1"/>
  <c r="AX83" i="1"/>
  <c r="AW83" i="1"/>
  <c r="AU83" i="1"/>
  <c r="AT83" i="1"/>
  <c r="BB83" i="1"/>
  <c r="BD83" i="1"/>
  <c r="BC83" i="1"/>
  <c r="AG11" i="1"/>
  <c r="BD11" i="1"/>
  <c r="AY11" i="1"/>
  <c r="BC11" i="1"/>
  <c r="BB11" i="1"/>
  <c r="BA11" i="1"/>
  <c r="AZ11" i="1"/>
  <c r="AX11" i="1"/>
  <c r="AW11" i="1"/>
  <c r="AU11" i="1"/>
  <c r="AU181" i="1"/>
  <c r="BB181" i="1"/>
  <c r="BA181" i="1"/>
  <c r="AZ181" i="1"/>
  <c r="AV181" i="1"/>
  <c r="BC181" i="1"/>
  <c r="BD181" i="1"/>
  <c r="AY181" i="1"/>
  <c r="AX181" i="1"/>
  <c r="AW181" i="1"/>
  <c r="DD1" i="6"/>
  <c r="BC109" i="1"/>
  <c r="BA109" i="1"/>
  <c r="AX109" i="1"/>
  <c r="BB109" i="1"/>
  <c r="AZ109" i="1"/>
  <c r="AW109" i="1"/>
  <c r="AV109" i="1"/>
  <c r="AU109" i="1"/>
  <c r="AY109" i="1"/>
  <c r="BD109" i="1"/>
  <c r="AJ1" i="6"/>
  <c r="AZ37" i="1"/>
  <c r="AU37" i="1"/>
  <c r="BA37" i="1"/>
  <c r="BB37" i="1"/>
  <c r="AY37" i="1"/>
  <c r="AX37" i="1"/>
  <c r="AW37" i="1"/>
  <c r="AV37" i="1"/>
  <c r="BD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V118" i="1"/>
  <c r="AW118" i="1"/>
  <c r="BD118" i="1"/>
  <c r="BC118" i="1"/>
  <c r="BB118" i="1"/>
  <c r="BA118" i="1"/>
  <c r="AU118" i="1"/>
  <c r="BE1" i="6"/>
  <c r="AW58" i="1"/>
  <c r="AV58" i="1"/>
  <c r="BC58" i="1"/>
  <c r="BD58" i="1"/>
  <c r="BB58" i="1"/>
  <c r="BA58" i="1"/>
  <c r="AU58" i="1"/>
  <c r="AZ58" i="1"/>
  <c r="AY58" i="1"/>
  <c r="BP1" i="6"/>
  <c r="AV69" i="1"/>
  <c r="AU69" i="1"/>
  <c r="BB69" i="1"/>
  <c r="BA69" i="1"/>
  <c r="BC69" i="1"/>
  <c r="AZ69" i="1"/>
  <c r="AY69" i="1"/>
  <c r="AX69" i="1"/>
  <c r="AW69" i="1"/>
  <c r="BD69" i="1"/>
  <c r="T1" i="6"/>
  <c r="BC21" i="1"/>
  <c r="BB21" i="1"/>
  <c r="AW21" i="1"/>
  <c r="BD21" i="1"/>
  <c r="BA21" i="1"/>
  <c r="AZ21" i="1"/>
  <c r="AY21" i="1"/>
  <c r="AX21" i="1"/>
  <c r="AV21" i="1"/>
  <c r="AU21" i="1"/>
  <c r="AZ162" i="1"/>
  <c r="AU162" i="1"/>
  <c r="BA162" i="1"/>
  <c r="BD162" i="1"/>
  <c r="AX162" i="1"/>
  <c r="AW162" i="1"/>
  <c r="AV162" i="1"/>
  <c r="BC162" i="1"/>
  <c r="AY162" i="1"/>
  <c r="BB162" i="1"/>
  <c r="CK1" i="6"/>
  <c r="AV90" i="1"/>
  <c r="AT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CA1" i="6"/>
  <c r="AX80" i="1"/>
  <c r="AV80" i="1"/>
  <c r="BA80" i="1"/>
  <c r="AZ80" i="1"/>
  <c r="AW80" i="1"/>
  <c r="AY80" i="1"/>
  <c r="BD80" i="1"/>
  <c r="BC80" i="1"/>
  <c r="BB80" i="1"/>
  <c r="AU80" i="1"/>
  <c r="S1" i="6"/>
  <c r="BB20" i="1"/>
  <c r="BA20" i="1"/>
  <c r="AV20" i="1"/>
  <c r="AZ20" i="1"/>
  <c r="AY20" i="1"/>
  <c r="AX20" i="1"/>
  <c r="AW20" i="1"/>
  <c r="AU20" i="1"/>
  <c r="BD20" i="1"/>
  <c r="BC20" i="1"/>
  <c r="BA1" i="6"/>
  <c r="BD54" i="1"/>
  <c r="AZ54" i="1"/>
  <c r="AY54" i="1"/>
  <c r="AX54" i="1"/>
  <c r="AT54" i="1"/>
  <c r="BB54" i="1"/>
  <c r="BA54" i="1"/>
  <c r="AW54" i="1"/>
  <c r="AV54" i="1"/>
  <c r="AU54" i="1"/>
  <c r="BC54" i="1"/>
  <c r="AY185" i="1"/>
  <c r="BD185" i="1"/>
  <c r="AZ185" i="1"/>
  <c r="BC185" i="1"/>
  <c r="AX185" i="1"/>
  <c r="BB185" i="1"/>
  <c r="AW185" i="1"/>
  <c r="AV185" i="1"/>
  <c r="AU185" i="1"/>
  <c r="BA185" i="1"/>
  <c r="DH1" i="6"/>
  <c r="AZ113" i="1"/>
  <c r="BC113" i="1"/>
  <c r="AY113" i="1"/>
  <c r="AX113" i="1"/>
  <c r="AW113" i="1"/>
  <c r="BD113" i="1"/>
  <c r="BB113" i="1"/>
  <c r="AV113" i="1"/>
  <c r="AU113" i="1"/>
  <c r="AN1" i="6"/>
  <c r="BD41" i="1"/>
  <c r="AY41" i="1"/>
  <c r="AX41" i="1"/>
  <c r="AW41" i="1"/>
  <c r="BA41" i="1"/>
  <c r="AZ41" i="1"/>
  <c r="AV41" i="1"/>
  <c r="AU41" i="1"/>
  <c r="BC41" i="1"/>
  <c r="BB41" i="1"/>
  <c r="BA180" i="1"/>
  <c r="AZ180" i="1"/>
  <c r="AY180" i="1"/>
  <c r="AU180" i="1"/>
  <c r="BB180" i="1"/>
  <c r="AW180" i="1"/>
  <c r="BD180" i="1"/>
  <c r="BC180" i="1"/>
  <c r="AX180" i="1"/>
  <c r="AV180" i="1"/>
  <c r="DC1" i="6"/>
  <c r="BB108" i="1"/>
  <c r="AZ108" i="1"/>
  <c r="AW108" i="1"/>
  <c r="AV108" i="1"/>
  <c r="AU108" i="1"/>
  <c r="BD108" i="1"/>
  <c r="BC108" i="1"/>
  <c r="BA108" i="1"/>
  <c r="AY108" i="1"/>
  <c r="AX108" i="1"/>
  <c r="AT108" i="1"/>
  <c r="AI1" i="6"/>
  <c r="AY36" i="1"/>
  <c r="BD36" i="1"/>
  <c r="AZ36" i="1"/>
  <c r="AU36" i="1"/>
  <c r="BC36" i="1"/>
  <c r="BB36" i="1"/>
  <c r="BA36" i="1"/>
  <c r="AX36" i="1"/>
  <c r="AW36" i="1"/>
  <c r="AV36" i="1"/>
  <c r="BJ1" i="6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BN1" i="6"/>
  <c r="AZ67" i="1"/>
  <c r="BA67" i="1"/>
  <c r="AY67" i="1"/>
  <c r="AX67" i="1"/>
  <c r="AV67" i="1"/>
  <c r="AU67" i="1"/>
  <c r="BD67" i="1"/>
  <c r="BC67" i="1"/>
  <c r="BB67" i="1"/>
  <c r="AW67" i="1"/>
  <c r="E1" i="6"/>
  <c r="AZ6" i="1"/>
  <c r="AY6" i="1"/>
  <c r="AT6" i="1"/>
  <c r="AU6" i="1"/>
  <c r="BD6" i="1"/>
  <c r="BC6" i="1"/>
  <c r="BB6" i="1"/>
  <c r="BA6" i="1"/>
  <c r="AX6" i="1"/>
  <c r="AW6" i="1"/>
  <c r="AV6" i="1"/>
  <c r="BC134" i="1"/>
  <c r="BB134" i="1"/>
  <c r="AW134" i="1"/>
  <c r="AY134" i="1"/>
  <c r="AV134" i="1"/>
  <c r="BD134" i="1"/>
  <c r="BA134" i="1"/>
  <c r="AZ134" i="1"/>
  <c r="AX134" i="1"/>
  <c r="AU134" i="1"/>
  <c r="BI1" i="6"/>
  <c r="BA62" i="1"/>
  <c r="AZ62" i="1"/>
  <c r="AU62" i="1"/>
  <c r="AX62" i="1"/>
  <c r="AY62" i="1"/>
  <c r="BD62" i="1"/>
  <c r="BC62" i="1"/>
  <c r="BB62" i="1"/>
  <c r="AW62" i="1"/>
  <c r="BC201" i="1"/>
  <c r="AX201" i="1"/>
  <c r="AW201" i="1"/>
  <c r="AV201" i="1"/>
  <c r="BD201" i="1"/>
  <c r="AU201" i="1"/>
  <c r="BB201" i="1"/>
  <c r="BA201" i="1"/>
  <c r="AZ201" i="1"/>
  <c r="AY201" i="1"/>
  <c r="DX1" i="6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CU1" i="6"/>
  <c r="BD100" i="1"/>
  <c r="BA100" i="1"/>
  <c r="BC100" i="1"/>
  <c r="AW100" i="1"/>
  <c r="BB100" i="1"/>
  <c r="AZ100" i="1"/>
  <c r="AY100" i="1"/>
  <c r="AX100" i="1"/>
  <c r="AV100" i="1"/>
  <c r="AU100" i="1"/>
  <c r="AA1" i="6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BR1" i="6"/>
  <c r="AX71" i="1"/>
  <c r="AW71" i="1"/>
  <c r="BD71" i="1"/>
  <c r="AU71" i="1"/>
  <c r="BC71" i="1"/>
  <c r="BB71" i="1"/>
  <c r="AV71" i="1"/>
  <c r="BA71" i="1"/>
  <c r="AZ71" i="1"/>
  <c r="AY71" i="1"/>
  <c r="AU169" i="1"/>
  <c r="BB169" i="1"/>
  <c r="BA169" i="1"/>
  <c r="AZ169" i="1"/>
  <c r="AV169" i="1"/>
  <c r="AX169" i="1"/>
  <c r="BD169" i="1"/>
  <c r="BC169" i="1"/>
  <c r="AW169" i="1"/>
  <c r="AY169" i="1"/>
  <c r="CR1" i="6"/>
  <c r="BC97" i="1"/>
  <c r="BA97" i="1"/>
  <c r="AX97" i="1"/>
  <c r="AW97" i="1"/>
  <c r="BB97" i="1"/>
  <c r="AZ97" i="1"/>
  <c r="AY97" i="1"/>
  <c r="AT97" i="1"/>
  <c r="BD97" i="1"/>
  <c r="AV97" i="1"/>
  <c r="AU97" i="1"/>
  <c r="X1" i="6"/>
  <c r="AU25" i="1"/>
  <c r="BA25" i="1"/>
  <c r="BD25" i="1"/>
  <c r="BC25" i="1"/>
  <c r="BB25" i="1"/>
  <c r="AZ25" i="1"/>
  <c r="AY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DA1" i="6"/>
  <c r="AZ106" i="1"/>
  <c r="AX106" i="1"/>
  <c r="AU106" i="1"/>
  <c r="BC106" i="1"/>
  <c r="BB106" i="1"/>
  <c r="BD106" i="1"/>
  <c r="BA106" i="1"/>
  <c r="AY106" i="1"/>
  <c r="AW106" i="1"/>
  <c r="AV106" i="1"/>
  <c r="AS1" i="6"/>
  <c r="AW46" i="1"/>
  <c r="BD46" i="1"/>
  <c r="BC46" i="1"/>
  <c r="BB46" i="1"/>
  <c r="AX46" i="1"/>
  <c r="BA46" i="1"/>
  <c r="AZ46" i="1"/>
  <c r="AY46" i="1"/>
  <c r="AV46" i="1"/>
  <c r="AU46" i="1"/>
  <c r="AT46" i="1"/>
  <c r="CW1" i="6"/>
  <c r="AV102" i="1"/>
  <c r="AT102" i="1"/>
  <c r="BC102" i="1"/>
  <c r="AY102" i="1"/>
  <c r="AX102" i="1"/>
  <c r="BD102" i="1"/>
  <c r="BB102" i="1"/>
  <c r="BA102" i="1"/>
  <c r="AZ102" i="1"/>
  <c r="AW102" i="1"/>
  <c r="AU102" i="1"/>
  <c r="D1" i="6"/>
  <c r="AY5" i="1"/>
  <c r="AX5" i="1"/>
  <c r="BD5" i="1"/>
  <c r="BB5" i="1"/>
  <c r="AZ5" i="1"/>
  <c r="AW5" i="1"/>
  <c r="AV5" i="1"/>
  <c r="AU5" i="1"/>
  <c r="BM1" i="6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Y1" i="6"/>
  <c r="BC78" i="1"/>
  <c r="AY78" i="1"/>
  <c r="AX78" i="1"/>
  <c r="AZ78" i="1"/>
  <c r="BD78" i="1"/>
  <c r="BB78" i="1"/>
  <c r="BA78" i="1"/>
  <c r="AW78" i="1"/>
  <c r="AV78" i="1"/>
  <c r="AU78" i="1"/>
  <c r="DW1" i="6"/>
  <c r="AW128" i="1"/>
  <c r="AV128" i="1"/>
  <c r="BC128" i="1"/>
  <c r="BA128" i="1"/>
  <c r="AY128" i="1"/>
  <c r="BD128" i="1"/>
  <c r="BB128" i="1"/>
  <c r="AZ128" i="1"/>
  <c r="AX128" i="1"/>
  <c r="AU128" i="1"/>
  <c r="BO1" i="6"/>
  <c r="AU68" i="1"/>
  <c r="BA68" i="1"/>
  <c r="AW68" i="1"/>
  <c r="BD68" i="1"/>
  <c r="BC68" i="1"/>
  <c r="AX68" i="1"/>
  <c r="AZ68" i="1"/>
  <c r="AY68" i="1"/>
  <c r="AV68" i="1"/>
  <c r="G1" i="6"/>
  <c r="BB8" i="1"/>
  <c r="AV8" i="1"/>
  <c r="BD8" i="1"/>
  <c r="BC8" i="1"/>
  <c r="AZ8" i="1"/>
  <c r="AY8" i="1"/>
  <c r="AX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AE1" i="6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CV1" i="6"/>
  <c r="AU101" i="1"/>
  <c r="BB101" i="1"/>
  <c r="BA101" i="1"/>
  <c r="AZ101" i="1"/>
  <c r="AY101" i="1"/>
  <c r="AX101" i="1"/>
  <c r="BC101" i="1"/>
  <c r="AW101" i="1"/>
  <c r="AV101" i="1"/>
  <c r="BD101" i="1"/>
  <c r="AB1" i="6"/>
  <c r="AY29" i="1"/>
  <c r="AX29" i="1"/>
  <c r="AW29" i="1"/>
  <c r="AV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CQ1" i="6"/>
  <c r="BB96" i="1"/>
  <c r="AZ96" i="1"/>
  <c r="AW96" i="1"/>
  <c r="BA96" i="1"/>
  <c r="AY96" i="1"/>
  <c r="BD96" i="1"/>
  <c r="BC96" i="1"/>
  <c r="AX96" i="1"/>
  <c r="AV96" i="1"/>
  <c r="AT96" i="1"/>
  <c r="AU96" i="1"/>
  <c r="W1" i="6"/>
  <c r="AT24" i="1"/>
  <c r="AZ24" i="1"/>
  <c r="BD24" i="1"/>
  <c r="BC24" i="1"/>
  <c r="BB24" i="1"/>
  <c r="BA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DV1" i="6"/>
  <c r="AV127" i="1"/>
  <c r="AU127" i="1"/>
  <c r="BB127" i="1"/>
  <c r="AW127" i="1"/>
  <c r="BD127" i="1"/>
  <c r="AY127" i="1"/>
  <c r="AX127" i="1"/>
  <c r="BC127" i="1"/>
  <c r="AZ127" i="1"/>
  <c r="BA127" i="1"/>
  <c r="BB1" i="6"/>
  <c r="AZ55" i="1"/>
  <c r="AV55" i="1"/>
  <c r="BC55" i="1"/>
  <c r="BB55" i="1"/>
  <c r="AW55" i="1"/>
  <c r="BA55" i="1"/>
  <c r="AY55" i="1"/>
  <c r="AX55" i="1"/>
  <c r="AU55" i="1"/>
  <c r="AV194" i="1"/>
  <c r="BC194" i="1"/>
  <c r="BB194" i="1"/>
  <c r="BA194" i="1"/>
  <c r="AW194" i="1"/>
  <c r="BD194" i="1"/>
  <c r="AZ194" i="1"/>
  <c r="AY194" i="1"/>
  <c r="AX194" i="1"/>
  <c r="AU194" i="1"/>
  <c r="DQ1" i="6"/>
  <c r="BC122" i="1"/>
  <c r="BB122" i="1"/>
  <c r="AW122" i="1"/>
  <c r="BD122" i="1"/>
  <c r="AZ122" i="1"/>
  <c r="AV122" i="1"/>
  <c r="AU122" i="1"/>
  <c r="AT122" i="1"/>
  <c r="BA122" i="1"/>
  <c r="AX122" i="1"/>
  <c r="AY122" i="1"/>
  <c r="AW1" i="6"/>
  <c r="BA50" i="1"/>
  <c r="AV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DL1" i="6"/>
  <c r="AX117" i="1"/>
  <c r="AW117" i="1"/>
  <c r="BD117" i="1"/>
  <c r="BC117" i="1"/>
  <c r="AY117" i="1"/>
  <c r="AV117" i="1"/>
  <c r="BB117" i="1"/>
  <c r="BA117" i="1"/>
  <c r="AU117" i="1"/>
  <c r="AZ117" i="1"/>
  <c r="BD1" i="6"/>
  <c r="AV57" i="1"/>
  <c r="AU57" i="1"/>
  <c r="BB57" i="1"/>
  <c r="AY57" i="1"/>
  <c r="AX57" i="1"/>
  <c r="AW57" i="1"/>
  <c r="BD57" i="1"/>
  <c r="BC57" i="1"/>
  <c r="BA57" i="1"/>
  <c r="AZ57" i="1"/>
  <c r="H1" i="6"/>
  <c r="BC9" i="1"/>
  <c r="BB9" i="1"/>
  <c r="AW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CI1" i="6"/>
  <c r="BD88" i="1"/>
  <c r="BA88" i="1"/>
  <c r="AZ88" i="1"/>
  <c r="AV88" i="1"/>
  <c r="AU88" i="1"/>
  <c r="BC88" i="1"/>
  <c r="BB88" i="1"/>
  <c r="AW88" i="1"/>
  <c r="AY88" i="1"/>
  <c r="AX88" i="1"/>
  <c r="O1" i="6"/>
  <c r="AX16" i="1"/>
  <c r="AW16" i="1"/>
  <c r="BD16" i="1"/>
  <c r="AV16" i="1"/>
  <c r="AU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BF1" i="6"/>
  <c r="AX59" i="1"/>
  <c r="AW59" i="1"/>
  <c r="BD59" i="1"/>
  <c r="AZ59" i="1"/>
  <c r="BA59" i="1"/>
  <c r="BB59" i="1"/>
  <c r="AY59" i="1"/>
  <c r="AV59" i="1"/>
  <c r="AU59" i="1"/>
  <c r="AT59" i="1"/>
  <c r="BC59" i="1"/>
  <c r="AU157" i="1"/>
  <c r="BB157" i="1"/>
  <c r="BA157" i="1"/>
  <c r="AZ157" i="1"/>
  <c r="AV157" i="1"/>
  <c r="BD157" i="1"/>
  <c r="AX157" i="1"/>
  <c r="AW157" i="1"/>
  <c r="BC157" i="1"/>
  <c r="AY157" i="1"/>
  <c r="AT157" i="1"/>
  <c r="CF1" i="6"/>
  <c r="BC85" i="1"/>
  <c r="BA85" i="1"/>
  <c r="AX85" i="1"/>
  <c r="BB85" i="1"/>
  <c r="AV85" i="1"/>
  <c r="AU85" i="1"/>
  <c r="BD85" i="1"/>
  <c r="AZ85" i="1"/>
  <c r="AY85" i="1"/>
  <c r="L1" i="6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CO1" i="6"/>
  <c r="AZ94" i="1"/>
  <c r="AX94" i="1"/>
  <c r="AU94" i="1"/>
  <c r="AY94" i="1"/>
  <c r="BD94" i="1"/>
  <c r="BC94" i="1"/>
  <c r="BB94" i="1"/>
  <c r="BA94" i="1"/>
  <c r="AW94" i="1"/>
  <c r="AV94" i="1"/>
  <c r="AG1" i="6"/>
  <c r="AW34" i="1"/>
  <c r="BD34" i="1"/>
  <c r="BC34" i="1"/>
  <c r="BB34" i="1"/>
  <c r="AU34" i="1"/>
  <c r="BA34" i="1"/>
  <c r="AZ34" i="1"/>
  <c r="AY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C1" i="6"/>
  <c r="AZ30" i="1"/>
  <c r="AY30" i="1"/>
  <c r="BC30" i="1"/>
  <c r="BB30" i="1"/>
  <c r="BA30" i="1"/>
  <c r="AX30" i="1"/>
  <c r="AW30" i="1"/>
  <c r="AV30" i="1"/>
  <c r="AU30" i="1"/>
  <c r="BD30" i="1"/>
  <c r="DK1" i="6"/>
  <c r="AW116" i="1"/>
  <c r="AV116" i="1"/>
  <c r="BC116" i="1"/>
  <c r="BB116" i="1"/>
  <c r="AY116" i="1"/>
  <c r="AX116" i="1"/>
  <c r="BD116" i="1"/>
  <c r="BA116" i="1"/>
  <c r="AZ116" i="1"/>
  <c r="AU116" i="1"/>
  <c r="BC1" i="6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CJ1" i="6"/>
  <c r="AU89" i="1"/>
  <c r="BB89" i="1"/>
  <c r="AX89" i="1"/>
  <c r="AW89" i="1"/>
  <c r="BD89" i="1"/>
  <c r="BC89" i="1"/>
  <c r="BA89" i="1"/>
  <c r="AV89" i="1"/>
  <c r="AT89" i="1"/>
  <c r="AZ89" i="1"/>
  <c r="AY89" i="1"/>
  <c r="P1" i="6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CE1" i="6"/>
  <c r="BB84" i="1"/>
  <c r="AZ84" i="1"/>
  <c r="AW84" i="1"/>
  <c r="BD84" i="1"/>
  <c r="AV84" i="1"/>
  <c r="AU84" i="1"/>
  <c r="AX84" i="1"/>
  <c r="BC84" i="1"/>
  <c r="BA84" i="1"/>
  <c r="AY84" i="1"/>
  <c r="K1" i="6"/>
  <c r="AT12" i="1"/>
  <c r="AZ12" i="1"/>
  <c r="BD12" i="1"/>
  <c r="BC12" i="1"/>
  <c r="BB12" i="1"/>
  <c r="BA12" i="1"/>
  <c r="AY12" i="1"/>
  <c r="AX12" i="1"/>
  <c r="AW12" i="1"/>
  <c r="AV12" i="1"/>
  <c r="BA187" i="1"/>
  <c r="AV187" i="1"/>
  <c r="AU187" i="1"/>
  <c r="AT187" i="1"/>
  <c r="BB187" i="1"/>
  <c r="BC187" i="1"/>
  <c r="AX187" i="1"/>
  <c r="AW187" i="1"/>
  <c r="BD187" i="1"/>
  <c r="AZ187" i="1"/>
  <c r="AY187" i="1"/>
  <c r="DJ1" i="6"/>
  <c r="AV115" i="1"/>
  <c r="AU115" i="1"/>
  <c r="BB115" i="1"/>
  <c r="AZ115" i="1"/>
  <c r="AX115" i="1"/>
  <c r="AY115" i="1"/>
  <c r="AW115" i="1"/>
  <c r="BD115" i="1"/>
  <c r="BC115" i="1"/>
  <c r="BA115" i="1"/>
  <c r="AT115" i="1"/>
  <c r="AP1" i="6"/>
  <c r="AT43" i="1"/>
  <c r="BA43" i="1"/>
  <c r="AZ43" i="1"/>
  <c r="AY43" i="1"/>
  <c r="AU43" i="1"/>
  <c r="AX43" i="1"/>
  <c r="AW43" i="1"/>
  <c r="AV43" i="1"/>
  <c r="BD43" i="1"/>
  <c r="BC43" i="1"/>
  <c r="BB43" i="1"/>
  <c r="AV182" i="1"/>
  <c r="BC182" i="1"/>
  <c r="BB182" i="1"/>
  <c r="BA182" i="1"/>
  <c r="AW182" i="1"/>
  <c r="AY182" i="1"/>
  <c r="AU182" i="1"/>
  <c r="AX182" i="1"/>
  <c r="AZ182" i="1"/>
  <c r="BD182" i="1"/>
  <c r="DE1" i="6"/>
  <c r="BC110" i="1"/>
  <c r="BB110" i="1"/>
  <c r="AW110" i="1"/>
  <c r="AZ110" i="1"/>
  <c r="AY110" i="1"/>
  <c r="BD110" i="1"/>
  <c r="BA110" i="1"/>
  <c r="AX110" i="1"/>
  <c r="AV110" i="1"/>
  <c r="AU110" i="1"/>
  <c r="AT110" i="1"/>
  <c r="AK1" i="6"/>
  <c r="BA38" i="1"/>
  <c r="AV38" i="1"/>
  <c r="AU38" i="1"/>
  <c r="BB38" i="1"/>
  <c r="BD38" i="1"/>
  <c r="BC38" i="1"/>
  <c r="AZ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CZ1" i="6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W1" i="6"/>
  <c r="BC76" i="1"/>
  <c r="BB76" i="1"/>
  <c r="AW76" i="1"/>
  <c r="AX76" i="1"/>
  <c r="AV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DN1" i="6"/>
  <c r="AZ119" i="1"/>
  <c r="AY119" i="1"/>
  <c r="BD119" i="1"/>
  <c r="BB119" i="1"/>
  <c r="AW119" i="1"/>
  <c r="AV119" i="1"/>
  <c r="AU119" i="1"/>
  <c r="BA119" i="1"/>
  <c r="AX119" i="1"/>
  <c r="BC119" i="1"/>
  <c r="AT1" i="6"/>
  <c r="AX47" i="1"/>
  <c r="BD47" i="1"/>
  <c r="BC47" i="1"/>
  <c r="AY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BT1" i="6"/>
  <c r="AZ73" i="1"/>
  <c r="AY73" i="1"/>
  <c r="AX73" i="1"/>
  <c r="AW73" i="1"/>
  <c r="AV73" i="1"/>
  <c r="BD73" i="1"/>
  <c r="BC73" i="1"/>
  <c r="BB73" i="1"/>
  <c r="BA73" i="1"/>
  <c r="AU73" i="1"/>
  <c r="CT1" i="6"/>
  <c r="BC99" i="1"/>
  <c r="AZ99" i="1"/>
  <c r="AY99" i="1"/>
  <c r="AX99" i="1"/>
  <c r="BB99" i="1"/>
  <c r="BA99" i="1"/>
  <c r="AW99" i="1"/>
  <c r="AT99" i="1"/>
  <c r="BD99" i="1"/>
  <c r="AV99" i="1"/>
  <c r="AU99" i="1"/>
  <c r="AW3" i="1"/>
  <c r="AV3" i="1"/>
  <c r="BC3" i="1"/>
  <c r="BB3" i="1"/>
  <c r="BA3" i="1"/>
  <c r="AZ3" i="1"/>
  <c r="AY3" i="1"/>
  <c r="AX3" i="1"/>
  <c r="AR1" i="6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DU1" i="6"/>
  <c r="AU126" i="1"/>
  <c r="BA126" i="1"/>
  <c r="BD126" i="1"/>
  <c r="AZ126" i="1"/>
  <c r="BC126" i="1"/>
  <c r="AV126" i="1"/>
  <c r="BB126" i="1"/>
  <c r="AY126" i="1"/>
  <c r="AX126" i="1"/>
  <c r="AW126" i="1"/>
  <c r="Z1" i="6"/>
  <c r="AW27" i="1"/>
  <c r="AV27" i="1"/>
  <c r="BC27" i="1"/>
  <c r="BD27" i="1"/>
  <c r="BB27" i="1"/>
  <c r="BA27" i="1"/>
  <c r="AZ27" i="1"/>
  <c r="AY27" i="1"/>
  <c r="AX27" i="1"/>
  <c r="BB164" i="1"/>
  <c r="AW164" i="1"/>
  <c r="AV164" i="1"/>
  <c r="AU164" i="1"/>
  <c r="BC164" i="1"/>
  <c r="BD164" i="1"/>
  <c r="BA164" i="1"/>
  <c r="AZ164" i="1"/>
  <c r="AY164" i="1"/>
  <c r="AX164" i="1"/>
  <c r="AT164" i="1"/>
  <c r="CY1" i="6"/>
  <c r="AX104" i="1"/>
  <c r="AV104" i="1"/>
  <c r="BA104" i="1"/>
  <c r="BD104" i="1"/>
  <c r="BC104" i="1"/>
  <c r="BB104" i="1"/>
  <c r="AZ104" i="1"/>
  <c r="AY104" i="1"/>
  <c r="AW104" i="1"/>
  <c r="AU104" i="1"/>
  <c r="AT104" i="1"/>
  <c r="CC1" i="6"/>
  <c r="AZ82" i="1"/>
  <c r="AX82" i="1"/>
  <c r="AU82" i="1"/>
  <c r="BC82" i="1"/>
  <c r="AW82" i="1"/>
  <c r="AY82" i="1"/>
  <c r="BD82" i="1"/>
  <c r="BB82" i="1"/>
  <c r="BA82" i="1"/>
  <c r="AV82" i="1"/>
  <c r="U1" i="6"/>
  <c r="BD22" i="1"/>
  <c r="BC22" i="1"/>
  <c r="AX22" i="1"/>
  <c r="AU22" i="1"/>
  <c r="BB22" i="1"/>
  <c r="BA22" i="1"/>
  <c r="AZ22" i="1"/>
  <c r="AY22" i="1"/>
  <c r="AW22" i="1"/>
  <c r="AV22" i="1"/>
  <c r="DF1" i="6"/>
  <c r="BD111" i="1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X1" i="6"/>
  <c r="BD77" i="1"/>
  <c r="BC77" i="1"/>
  <c r="AX77" i="1"/>
  <c r="BB77" i="1"/>
  <c r="BA77" i="1"/>
  <c r="AZ77" i="1"/>
  <c r="AU77" i="1"/>
  <c r="AV77" i="1"/>
  <c r="AY77" i="1"/>
  <c r="AW77" i="1"/>
  <c r="AO1" i="6"/>
  <c r="AZ42" i="1"/>
  <c r="AY42" i="1"/>
  <c r="AX42" i="1"/>
  <c r="BD42" i="1"/>
  <c r="BC42" i="1"/>
  <c r="BB42" i="1"/>
  <c r="BA42" i="1"/>
  <c r="AW42" i="1"/>
  <c r="AV42" i="1"/>
  <c r="BA144" i="1"/>
  <c r="AZ144" i="1"/>
  <c r="AU144" i="1"/>
  <c r="BB144" i="1"/>
  <c r="AX144" i="1"/>
  <c r="AY144" i="1"/>
  <c r="AW144" i="1"/>
  <c r="BD144" i="1"/>
  <c r="BC144" i="1"/>
  <c r="AV144" i="1"/>
  <c r="BS1" i="6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CX1" i="6"/>
  <c r="AW103" i="1"/>
  <c r="AU103" i="1"/>
  <c r="BD103" i="1"/>
  <c r="BC103" i="1"/>
  <c r="BB103" i="1"/>
  <c r="AV103" i="1"/>
  <c r="AZ103" i="1"/>
  <c r="AY103" i="1"/>
  <c r="AX103" i="1"/>
  <c r="BA103" i="1"/>
  <c r="AD1" i="6"/>
  <c r="BA31" i="1"/>
  <c r="AZ31" i="1"/>
  <c r="AU31" i="1"/>
  <c r="BD31" i="1"/>
  <c r="BC31" i="1"/>
  <c r="BB31" i="1"/>
  <c r="AY31" i="1"/>
  <c r="AX31" i="1"/>
  <c r="AW31" i="1"/>
  <c r="AV170" i="1"/>
  <c r="BC170" i="1"/>
  <c r="BB170" i="1"/>
  <c r="BA170" i="1"/>
  <c r="AW170" i="1"/>
  <c r="AY170" i="1"/>
  <c r="BD170" i="1"/>
  <c r="AZ170" i="1"/>
  <c r="AX170" i="1"/>
  <c r="AU170" i="1"/>
  <c r="CS1" i="6"/>
  <c r="BD98" i="1"/>
  <c r="BB98" i="1"/>
  <c r="AY98" i="1"/>
  <c r="AU98" i="1"/>
  <c r="AT98" i="1"/>
  <c r="BA98" i="1"/>
  <c r="AZ98" i="1"/>
  <c r="AX98" i="1"/>
  <c r="AW98" i="1"/>
  <c r="AV98" i="1"/>
  <c r="Y1" i="6"/>
  <c r="AV26" i="1"/>
  <c r="AU26" i="1"/>
  <c r="BB26" i="1"/>
  <c r="AY26" i="1"/>
  <c r="AX26" i="1"/>
  <c r="AW26" i="1"/>
  <c r="BD26" i="1"/>
  <c r="BC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CN1" i="6"/>
  <c r="AY93" i="1"/>
  <c r="AW93" i="1"/>
  <c r="BB93" i="1"/>
  <c r="BA93" i="1"/>
  <c r="BD93" i="1"/>
  <c r="BC93" i="1"/>
  <c r="AZ93" i="1"/>
  <c r="AU93" i="1"/>
  <c r="AX93" i="1"/>
  <c r="AV93" i="1"/>
  <c r="AX1" i="6"/>
  <c r="BB51" i="1"/>
  <c r="AW51" i="1"/>
  <c r="AV51" i="1"/>
  <c r="AU51" i="1"/>
  <c r="BC51" i="1"/>
  <c r="BD51" i="1"/>
  <c r="BA51" i="1"/>
  <c r="AZ51" i="1"/>
  <c r="AY51" i="1"/>
  <c r="AX51" i="1"/>
  <c r="AT51" i="1"/>
  <c r="BD136" i="1"/>
  <c r="AY136" i="1"/>
  <c r="BB136" i="1"/>
  <c r="BA136" i="1"/>
  <c r="AZ136" i="1"/>
  <c r="BC136" i="1"/>
  <c r="AX136" i="1"/>
  <c r="AW136" i="1"/>
  <c r="AV136" i="1"/>
  <c r="AU136" i="1"/>
  <c r="BK1" i="6"/>
  <c r="BC64" i="1"/>
  <c r="BB64" i="1"/>
  <c r="AW64" i="1"/>
  <c r="BA64" i="1"/>
  <c r="AZ64" i="1"/>
  <c r="AY64" i="1"/>
  <c r="AT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DB1" i="6"/>
  <c r="BA107" i="1"/>
  <c r="AY107" i="1"/>
  <c r="AV107" i="1"/>
  <c r="AZ107" i="1"/>
  <c r="AX107" i="1"/>
  <c r="AW107" i="1"/>
  <c r="AU107" i="1"/>
  <c r="BD107" i="1"/>
  <c r="BB107" i="1"/>
  <c r="BC107" i="1"/>
  <c r="AH1" i="6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BH1" i="6"/>
  <c r="AZ61" i="1"/>
  <c r="AY61" i="1"/>
  <c r="BC61" i="1"/>
  <c r="BB61" i="1"/>
  <c r="BA61" i="1"/>
  <c r="AU61" i="1"/>
  <c r="BD61" i="1"/>
  <c r="AX61" i="1"/>
  <c r="AW61" i="1"/>
  <c r="AV61" i="1"/>
  <c r="BV1" i="6"/>
  <c r="BB75" i="1"/>
  <c r="BA75" i="1"/>
  <c r="AV75" i="1"/>
  <c r="AY75" i="1"/>
  <c r="AZ75" i="1"/>
  <c r="BD75" i="1"/>
  <c r="BC75" i="1"/>
  <c r="AX75" i="1"/>
  <c r="AW75" i="1"/>
  <c r="AU75" i="1"/>
  <c r="AQ1" i="6"/>
  <c r="AU44" i="1"/>
  <c r="BB44" i="1"/>
  <c r="BA44" i="1"/>
  <c r="AZ44" i="1"/>
  <c r="AV44" i="1"/>
  <c r="BD44" i="1"/>
  <c r="BC44" i="1"/>
  <c r="AY44" i="1"/>
  <c r="AW44" i="1"/>
  <c r="AT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DI1" i="6"/>
  <c r="AU114" i="1"/>
  <c r="BA114" i="1"/>
  <c r="AV114" i="1"/>
  <c r="BD114" i="1"/>
  <c r="AY114" i="1"/>
  <c r="AX114" i="1"/>
  <c r="AW114" i="1"/>
  <c r="BC114" i="1"/>
  <c r="AZ114" i="1"/>
  <c r="BB114" i="1"/>
  <c r="I1" i="6"/>
  <c r="BD10" i="1"/>
  <c r="BC10" i="1"/>
  <c r="AX10" i="1"/>
  <c r="AY10" i="1"/>
  <c r="AW10" i="1"/>
  <c r="AV10" i="1"/>
  <c r="AU10" i="1"/>
  <c r="BB10" i="1"/>
  <c r="BA10" i="1"/>
  <c r="AZ10" i="1"/>
  <c r="CH1" i="6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J1" i="6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BR12" i="6"/>
  <c r="DJ10" i="6"/>
  <c r="DJ2" i="8"/>
  <c r="FX4" i="8"/>
  <c r="FC2" i="8"/>
  <c r="FB2" i="8"/>
  <c r="EX5" i="8"/>
  <c r="DW12" i="6"/>
  <c r="DW4" i="8"/>
  <c r="EM2" i="8"/>
  <c r="GP5" i="8"/>
  <c r="EZ4" i="8"/>
  <c r="AR13" i="6"/>
  <c r="AR5" i="8"/>
  <c r="V13" i="6"/>
  <c r="V5" i="8"/>
  <c r="C13" i="6"/>
  <c r="C5" i="8"/>
  <c r="GR4" i="8"/>
  <c r="GO4" i="8"/>
  <c r="CW10" i="6"/>
  <c r="CW2" i="8"/>
  <c r="ER4" i="8"/>
  <c r="BS13" i="6"/>
  <c r="BS5" i="8"/>
  <c r="GM5" i="8"/>
  <c r="FJ5" i="8"/>
  <c r="CD10" i="6"/>
  <c r="CD2" i="8"/>
  <c r="I13" i="6"/>
  <c r="I5" i="8"/>
  <c r="EF2" i="8"/>
  <c r="EG4" i="8"/>
  <c r="R10" i="6"/>
  <c r="R2" i="8"/>
  <c r="FW5" i="8"/>
  <c r="EU4" i="8"/>
  <c r="AK12" i="6"/>
  <c r="AK4" i="8"/>
  <c r="CK10" i="6"/>
  <c r="CK2" i="8"/>
  <c r="DS10" i="6"/>
  <c r="DS2" i="8"/>
  <c r="DB13" i="6"/>
  <c r="DB5" i="8"/>
  <c r="GI4" i="8"/>
  <c r="AU4" i="8"/>
  <c r="DC10" i="6"/>
  <c r="EL4" i="8"/>
  <c r="AJ13" i="6"/>
  <c r="AJ5" i="8"/>
  <c r="FL5" i="8"/>
  <c r="DM12" i="6"/>
  <c r="DM4" i="8"/>
  <c r="EF4" i="8"/>
  <c r="FH4" i="8"/>
  <c r="BG13" i="6"/>
  <c r="BG5" i="8"/>
  <c r="H12" i="6"/>
  <c r="H4" i="8"/>
  <c r="C12" i="6"/>
  <c r="C4" i="8"/>
  <c r="FF5" i="8"/>
  <c r="AG12" i="6"/>
  <c r="AG4" i="8"/>
  <c r="GA4" i="8"/>
  <c r="ES4" i="8"/>
  <c r="CV12" i="6"/>
  <c r="CV4" i="8"/>
  <c r="GL4" i="8"/>
  <c r="BU13" i="6"/>
  <c r="BU5" i="8"/>
  <c r="AE12" i="6"/>
  <c r="AE4" i="8"/>
  <c r="CM5" i="8"/>
  <c r="BX4" i="8"/>
  <c r="AS12" i="6"/>
  <c r="AS4" i="8"/>
  <c r="EO5" i="8"/>
  <c r="BH12" i="6"/>
  <c r="BH4" i="8"/>
  <c r="BF12" i="6"/>
  <c r="BF4" i="8"/>
  <c r="U13" i="6"/>
  <c r="U5" i="8"/>
  <c r="FN4" i="8"/>
  <c r="FM4" i="8"/>
  <c r="GI5" i="8"/>
  <c r="FT5" i="8"/>
  <c r="AD12" i="6"/>
  <c r="AD4" i="8"/>
  <c r="EX4" i="8"/>
  <c r="EW5" i="8"/>
  <c r="D13" i="6"/>
  <c r="D5" i="8"/>
  <c r="EQ2" i="8"/>
  <c r="EE4" i="8"/>
  <c r="EK5" i="8"/>
  <c r="FC5" i="8"/>
  <c r="BR13" i="6"/>
  <c r="BR5" i="8"/>
  <c r="BC12" i="6"/>
  <c r="BC4" i="8"/>
  <c r="AQ2" i="8"/>
  <c r="GL2" i="8"/>
  <c r="FS4" i="8"/>
  <c r="EW2" i="8"/>
  <c r="CR10" i="6"/>
  <c r="CR2" i="8"/>
  <c r="AA4" i="8"/>
  <c r="CD5" i="8"/>
  <c r="FS2" i="8"/>
  <c r="DQ10" i="6"/>
  <c r="DQ2" i="8"/>
  <c r="FK5" i="8"/>
  <c r="BY12" i="6"/>
  <c r="GH4" i="8"/>
  <c r="C10" i="6"/>
  <c r="C2" i="8"/>
  <c r="GF5" i="8"/>
  <c r="AU13" i="6"/>
  <c r="AU5" i="8"/>
  <c r="BN13" i="6"/>
  <c r="FG2" i="8"/>
  <c r="AW12" i="6"/>
  <c r="AW4" i="8"/>
  <c r="FO2" i="8"/>
  <c r="FN5" i="8"/>
  <c r="CT12" i="6"/>
  <c r="CT4" i="8"/>
  <c r="EN4" i="8"/>
  <c r="ED5" i="8"/>
  <c r="FS5" i="8"/>
  <c r="CA13" i="6"/>
  <c r="CA5" i="8"/>
  <c r="BA10" i="6"/>
  <c r="BA2" i="8"/>
  <c r="B13" i="6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B1" i="6"/>
  <c r="M57" i="7"/>
  <c r="AV57" i="9" s="1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V36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DM1" i="6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S38" i="9" s="1"/>
  <c r="AF130" i="1"/>
  <c r="W124" i="1"/>
  <c r="AC121" i="1"/>
  <c r="AE95" i="1"/>
  <c r="Y92" i="1"/>
  <c r="AC70" i="1"/>
  <c r="AC52" i="1"/>
  <c r="Z49" i="1"/>
  <c r="W39" i="1"/>
  <c r="X23" i="1"/>
  <c r="AG121" i="1"/>
  <c r="AE130" i="1"/>
  <c r="AB121" i="1"/>
  <c r="AD95" i="1"/>
  <c r="X92" i="1"/>
  <c r="AB70" i="1"/>
  <c r="AB52" i="1"/>
  <c r="Y49" i="1"/>
  <c r="W23" i="1"/>
  <c r="AG92" i="1"/>
  <c r="AD130" i="1"/>
  <c r="AA121" i="1"/>
  <c r="AC95" i="1"/>
  <c r="W92" i="1"/>
  <c r="AA70" i="1"/>
  <c r="AA52" i="1"/>
  <c r="X49" i="1"/>
  <c r="F51" i="7"/>
  <c r="AO51" i="9" s="1"/>
  <c r="AG39" i="1"/>
  <c r="AC130" i="1"/>
  <c r="AF124" i="1"/>
  <c r="Z121" i="1"/>
  <c r="AB95" i="1"/>
  <c r="Z70" i="1"/>
  <c r="Z52" i="1"/>
  <c r="W49" i="1"/>
  <c r="AF39" i="1"/>
  <c r="AB130" i="1"/>
  <c r="AE124" i="1"/>
  <c r="Y121" i="1"/>
  <c r="AA95" i="1"/>
  <c r="Y70" i="1"/>
  <c r="Y52" i="1"/>
  <c r="AE39" i="1"/>
  <c r="AF23" i="1"/>
  <c r="J37" i="7"/>
  <c r="AS37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V37" i="9" s="1"/>
  <c r="AG49" i="1"/>
  <c r="Y130" i="1"/>
  <c r="AB124" i="1"/>
  <c r="X95" i="1"/>
  <c r="AD92" i="1"/>
  <c r="AE49" i="1"/>
  <c r="AB39" i="1"/>
  <c r="AC23" i="1"/>
  <c r="M2" i="7"/>
  <c r="AV2" i="9" s="1"/>
  <c r="W77" i="1"/>
  <c r="Y48" i="1"/>
  <c r="AA31" i="1"/>
  <c r="H45" i="7"/>
  <c r="AQ45" i="9" s="1"/>
  <c r="AG86" i="1"/>
  <c r="AA103" i="1"/>
  <c r="W71" i="1"/>
  <c r="AE51" i="1"/>
  <c r="W29" i="1"/>
  <c r="K38" i="7"/>
  <c r="AT38" i="9" s="1"/>
  <c r="D43" i="7"/>
  <c r="AM43" i="9" s="1"/>
  <c r="Z103" i="1"/>
  <c r="X96" i="1"/>
  <c r="AB86" i="1"/>
  <c r="AD75" i="1"/>
  <c r="AD51" i="1"/>
  <c r="X48" i="1"/>
  <c r="AF46" i="1"/>
  <c r="AB38" i="1"/>
  <c r="Z31" i="1"/>
  <c r="L38" i="7"/>
  <c r="AU38" i="9" s="1"/>
  <c r="H42" i="7"/>
  <c r="AQ42" i="9" s="1"/>
  <c r="L43" i="7"/>
  <c r="AU43" i="9" s="1"/>
  <c r="C36" i="7"/>
  <c r="AL36" i="9" s="1"/>
  <c r="J39" i="7"/>
  <c r="AS39" i="9" s="1"/>
  <c r="C40" i="7"/>
  <c r="AL40" i="9" s="1"/>
  <c r="AG21" i="1"/>
  <c r="AG77" i="1"/>
  <c r="Y96" i="1"/>
  <c r="AC86" i="1"/>
  <c r="AE75" i="1"/>
  <c r="AC38" i="1"/>
  <c r="J43" i="7"/>
  <c r="AS43" i="9" s="1"/>
  <c r="H36" i="7"/>
  <c r="AQ36" i="9" s="1"/>
  <c r="G48" i="7"/>
  <c r="AP48" i="9" s="1"/>
  <c r="AG48" i="1"/>
  <c r="Y103" i="1"/>
  <c r="W96" i="1"/>
  <c r="AA86" i="1"/>
  <c r="AC75" i="1"/>
  <c r="AC51" i="1"/>
  <c r="W48" i="1"/>
  <c r="AE46" i="1"/>
  <c r="AA38" i="1"/>
  <c r="Y31" i="1"/>
  <c r="M38" i="7"/>
  <c r="AV38" i="9" s="1"/>
  <c r="J42" i="7"/>
  <c r="AS42" i="9" s="1"/>
  <c r="I43" i="7"/>
  <c r="AR43" i="9" s="1"/>
  <c r="E2" i="7"/>
  <c r="AN2" i="9" s="1"/>
  <c r="F36" i="7"/>
  <c r="AO36" i="9" s="1"/>
  <c r="G42" i="7"/>
  <c r="AP42" i="9" s="1"/>
  <c r="I2" i="7"/>
  <c r="AR2" i="9" s="1"/>
  <c r="AG71" i="1"/>
  <c r="AF71" i="1"/>
  <c r="L37" i="7"/>
  <c r="AU37" i="9" s="1"/>
  <c r="Z86" i="1"/>
  <c r="AB75" i="1"/>
  <c r="Z38" i="1"/>
  <c r="G39" i="7"/>
  <c r="AP39" i="9" s="1"/>
  <c r="AE125" i="1"/>
  <c r="W103" i="1"/>
  <c r="Y86" i="1"/>
  <c r="AE77" i="1"/>
  <c r="AA75" i="1"/>
  <c r="AE71" i="1"/>
  <c r="AA51" i="1"/>
  <c r="AC46" i="1"/>
  <c r="Y38" i="1"/>
  <c r="W31" i="1"/>
  <c r="AE29" i="1"/>
  <c r="C38" i="7"/>
  <c r="AL38" i="9" s="1"/>
  <c r="J41" i="7"/>
  <c r="AS41" i="9" s="1"/>
  <c r="K49" i="7"/>
  <c r="AT49" i="9" s="1"/>
  <c r="L48" i="7"/>
  <c r="AU48" i="9" s="1"/>
  <c r="M39" i="7"/>
  <c r="AV39" i="9" s="1"/>
  <c r="E40" i="7"/>
  <c r="AN40" i="9" s="1"/>
  <c r="L42" i="7"/>
  <c r="AU42" i="9" s="1"/>
  <c r="C43" i="7"/>
  <c r="AL43" i="9" s="1"/>
  <c r="J36" i="7"/>
  <c r="AS36" i="9" s="1"/>
  <c r="AG38" i="1"/>
  <c r="AG103" i="1"/>
  <c r="AF77" i="1"/>
  <c r="L51" i="7"/>
  <c r="AU51" i="9" s="1"/>
  <c r="AD125" i="1"/>
  <c r="AF96" i="1"/>
  <c r="X86" i="1"/>
  <c r="AD77" i="1"/>
  <c r="Z75" i="1"/>
  <c r="AD71" i="1"/>
  <c r="Z51" i="1"/>
  <c r="AF48" i="1"/>
  <c r="AB46" i="1"/>
  <c r="X38" i="1"/>
  <c r="AD29" i="1"/>
  <c r="D38" i="7"/>
  <c r="AM38" i="9" s="1"/>
  <c r="H40" i="7"/>
  <c r="AQ40" i="9" s="1"/>
  <c r="E43" i="7"/>
  <c r="AN43" i="9" s="1"/>
  <c r="I36" i="7"/>
  <c r="AR36" i="9" s="1"/>
  <c r="D50" i="7"/>
  <c r="AM50" i="9" s="1"/>
  <c r="L40" i="7"/>
  <c r="AU40" i="9" s="1"/>
  <c r="L2" i="7"/>
  <c r="AU2" i="9" s="1"/>
  <c r="X103" i="1"/>
  <c r="AB51" i="1"/>
  <c r="AF29" i="1"/>
  <c r="AC125" i="1"/>
  <c r="AE96" i="1"/>
  <c r="W86" i="1"/>
  <c r="AC77" i="1"/>
  <c r="Y75" i="1"/>
  <c r="AC71" i="1"/>
  <c r="Y51" i="1"/>
  <c r="AE48" i="1"/>
  <c r="AA46" i="1"/>
  <c r="W38" i="1"/>
  <c r="AC29" i="1"/>
  <c r="E38" i="7"/>
  <c r="AN38" i="9" s="1"/>
  <c r="F49" i="7"/>
  <c r="AO49" i="9" s="1"/>
  <c r="H41" i="7"/>
  <c r="AQ41" i="9" s="1"/>
  <c r="F2" i="7"/>
  <c r="AO2" i="9" s="1"/>
  <c r="I39" i="7"/>
  <c r="AR39" i="9" s="1"/>
  <c r="F42" i="7"/>
  <c r="AO42" i="9" s="1"/>
  <c r="AG46" i="1"/>
  <c r="AG79" i="1"/>
  <c r="AF125" i="1"/>
  <c r="AD46" i="1"/>
  <c r="X31" i="1"/>
  <c r="G41" i="7"/>
  <c r="AP41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O38" i="9" s="1"/>
  <c r="L47" i="7"/>
  <c r="AU47" i="9" s="1"/>
  <c r="M41" i="7"/>
  <c r="AV41" i="9" s="1"/>
  <c r="M43" i="7"/>
  <c r="AV43" i="9" s="1"/>
  <c r="E41" i="7"/>
  <c r="AN41" i="9" s="1"/>
  <c r="G37" i="7"/>
  <c r="AP37" i="9" s="1"/>
  <c r="I40" i="7"/>
  <c r="AR40" i="9" s="1"/>
  <c r="H49" i="7"/>
  <c r="AQ49" i="9" s="1"/>
  <c r="AA77" i="1"/>
  <c r="W75" i="1"/>
  <c r="AA71" i="1"/>
  <c r="W51" i="1"/>
  <c r="Y46" i="1"/>
  <c r="AE31" i="1"/>
  <c r="AA29" i="1"/>
  <c r="G38" i="7"/>
  <c r="AP38" i="9" s="1"/>
  <c r="I42" i="7"/>
  <c r="AR42" i="9" s="1"/>
  <c r="K39" i="7"/>
  <c r="AT39" i="9" s="1"/>
  <c r="C41" i="7"/>
  <c r="AL41" i="9" s="1"/>
  <c r="F39" i="7"/>
  <c r="AO39" i="9" s="1"/>
  <c r="AG96" i="1"/>
  <c r="M42" i="7"/>
  <c r="AV42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Q38" i="9" s="1"/>
  <c r="F43" i="7"/>
  <c r="AO43" i="9" s="1"/>
  <c r="M40" i="7"/>
  <c r="AV40" i="9" s="1"/>
  <c r="H43" i="7"/>
  <c r="AQ43" i="9" s="1"/>
  <c r="K42" i="7"/>
  <c r="AT42" i="9" s="1"/>
  <c r="D37" i="7"/>
  <c r="AM37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R38" i="9" s="1"/>
  <c r="D42" i="7"/>
  <c r="AM42" i="9" s="1"/>
  <c r="F47" i="7"/>
  <c r="AO47" i="9" s="1"/>
  <c r="G49" i="7"/>
  <c r="AP49" i="9" s="1"/>
  <c r="F41" i="7"/>
  <c r="AO41" i="9" s="1"/>
  <c r="J47" i="7"/>
  <c r="AS47" i="9" s="1"/>
  <c r="K40" i="7"/>
  <c r="AT40" i="9" s="1"/>
  <c r="K2" i="7"/>
  <c r="AT2" i="9" s="1"/>
  <c r="AG57" i="1"/>
  <c r="AG31" i="1"/>
  <c r="AG125" i="1"/>
  <c r="G43" i="7"/>
  <c r="AP43" i="9" s="1"/>
  <c r="H37" i="7"/>
  <c r="AQ37" i="9" s="1"/>
  <c r="K36" i="7"/>
  <c r="AT36" i="9" s="1"/>
  <c r="E37" i="7"/>
  <c r="AN37" i="9" s="1"/>
  <c r="K41" i="7"/>
  <c r="AT41" i="9" s="1"/>
  <c r="L39" i="7"/>
  <c r="AU39" i="9" s="1"/>
  <c r="I37" i="7"/>
  <c r="AR37" i="9" s="1"/>
  <c r="J2" i="7"/>
  <c r="AS2" i="9" s="1"/>
  <c r="H39" i="7"/>
  <c r="AQ39" i="9" s="1"/>
  <c r="L41" i="7"/>
  <c r="AU41" i="9" s="1"/>
  <c r="G36" i="7"/>
  <c r="AP36" i="9" s="1"/>
  <c r="F37" i="7"/>
  <c r="AO37" i="9" s="1"/>
  <c r="F48" i="7"/>
  <c r="AO48" i="9" s="1"/>
  <c r="F40" i="7"/>
  <c r="AO40" i="9" s="1"/>
  <c r="D2" i="7"/>
  <c r="AM2" i="9" s="1"/>
  <c r="D36" i="7"/>
  <c r="AM36" i="9" s="1"/>
  <c r="D45" i="7"/>
  <c r="AM45" i="9" s="1"/>
  <c r="L36" i="7"/>
  <c r="AU36" i="9" s="1"/>
  <c r="D41" i="7"/>
  <c r="AM41" i="9" s="1"/>
  <c r="E36" i="7"/>
  <c r="AN36" i="9" s="1"/>
  <c r="J40" i="7"/>
  <c r="AS40" i="9" s="1"/>
  <c r="C42" i="7"/>
  <c r="AL42" i="9" s="1"/>
  <c r="C37" i="7"/>
  <c r="AL37" i="9" s="1"/>
  <c r="D40" i="7"/>
  <c r="AM40" i="9" s="1"/>
  <c r="C39" i="7"/>
  <c r="AL39" i="9" s="1"/>
  <c r="K37" i="7"/>
  <c r="AT37" i="9" s="1"/>
  <c r="I41" i="7"/>
  <c r="AR41" i="9" s="1"/>
  <c r="E42" i="7"/>
  <c r="AN42" i="9" s="1"/>
  <c r="H2" i="7"/>
  <c r="AQ2" i="9" s="1"/>
  <c r="G40" i="7"/>
  <c r="AP40" i="9" s="1"/>
  <c r="G2" i="7"/>
  <c r="AP2" i="9" s="1"/>
  <c r="E39" i="7"/>
  <c r="AN39" i="9" s="1"/>
  <c r="K43" i="7"/>
  <c r="AT43" i="9" s="1"/>
  <c r="D39" i="7"/>
  <c r="AM39" i="9" s="1"/>
  <c r="N1" i="6"/>
  <c r="I48" i="7"/>
  <c r="AR48" i="9" s="1"/>
  <c r="H50" i="7"/>
  <c r="AQ50" i="9" s="1"/>
  <c r="H46" i="7"/>
  <c r="AQ46" i="9" s="1"/>
  <c r="M48" i="7"/>
  <c r="AV48" i="9" s="1"/>
  <c r="J1" i="1"/>
  <c r="I1" i="1"/>
  <c r="H1" i="1"/>
  <c r="D1" i="1"/>
  <c r="C1" i="1"/>
  <c r="BC48" i="1" l="1"/>
  <c r="F50" i="7"/>
  <c r="AO50" i="9" s="1"/>
  <c r="AX34" i="1"/>
  <c r="BI4" i="8"/>
  <c r="AX4" i="8"/>
  <c r="CS2" i="8"/>
  <c r="AX58" i="1"/>
  <c r="AP4" i="8"/>
  <c r="CS10" i="6"/>
  <c r="G45" i="7"/>
  <c r="AP45" i="9" s="1"/>
  <c r="F45" i="7"/>
  <c r="AO45" i="9" s="1"/>
  <c r="I49" i="7"/>
  <c r="AR49" i="9" s="1"/>
  <c r="F52" i="7"/>
  <c r="AO52" i="9" s="1"/>
  <c r="CP2" i="8"/>
  <c r="AW85" i="1"/>
  <c r="AZ118" i="1"/>
  <c r="G47" i="7"/>
  <c r="AP47" i="9" s="1"/>
  <c r="CP10" i="6"/>
  <c r="G51" i="7"/>
  <c r="AP51" i="9" s="1"/>
  <c r="CE13" i="6"/>
  <c r="AV79" i="1"/>
  <c r="F46" i="7"/>
  <c r="AO46" i="9" s="1"/>
  <c r="S4" i="8"/>
  <c r="BO4" i="8"/>
  <c r="L46" i="7"/>
  <c r="AU46" i="9" s="1"/>
  <c r="H47" i="7"/>
  <c r="AQ47" i="9" s="1"/>
  <c r="K45" i="7"/>
  <c r="AT45" i="9" s="1"/>
  <c r="E45" i="7"/>
  <c r="AN45" i="9" s="1"/>
  <c r="DF5" i="8"/>
  <c r="AV11" i="1"/>
  <c r="I51" i="7"/>
  <c r="AR51" i="9" s="1"/>
  <c r="E48" i="7"/>
  <c r="AN48" i="9" s="1"/>
  <c r="Z5" i="8"/>
  <c r="BB39" i="1"/>
  <c r="P4" i="8"/>
  <c r="BD18" i="1"/>
  <c r="AF4" i="8"/>
  <c r="AZ4" i="8"/>
  <c r="AV31" i="1"/>
  <c r="I47" i="7"/>
  <c r="AR47" i="9" s="1"/>
  <c r="BD5" i="8"/>
  <c r="DX13" i="6"/>
  <c r="BC37" i="1"/>
  <c r="AU60" i="1"/>
  <c r="AZ52" i="1"/>
  <c r="AY4" i="8"/>
  <c r="CS13" i="6"/>
  <c r="DK12" i="6"/>
  <c r="BH2" i="8"/>
  <c r="L50" i="7"/>
  <c r="AU50" i="9" s="1"/>
  <c r="AQ10" i="6"/>
  <c r="AU42" i="1"/>
  <c r="K48" i="7"/>
  <c r="AT48" i="9" s="1"/>
  <c r="G52" i="7"/>
  <c r="AP52" i="9" s="1"/>
  <c r="M49" i="7"/>
  <c r="AV49" i="9" s="1"/>
  <c r="G50" i="7"/>
  <c r="AP50" i="9" s="1"/>
  <c r="DR13" i="6"/>
  <c r="DB10" i="6"/>
  <c r="AU76" i="1"/>
  <c r="DB2" i="8"/>
  <c r="AX44" i="1"/>
  <c r="BA113" i="1"/>
  <c r="J48" i="7"/>
  <c r="AS48" i="9" s="1"/>
  <c r="J51" i="7"/>
  <c r="AS51" i="9" s="1"/>
  <c r="M5" i="8"/>
  <c r="G46" i="7"/>
  <c r="AP46" i="9" s="1"/>
  <c r="CF5" i="8"/>
  <c r="BB68" i="1"/>
  <c r="D46" i="7"/>
  <c r="AM46" i="9" s="1"/>
  <c r="CP13" i="6"/>
  <c r="Q12" i="6"/>
  <c r="BB70" i="1"/>
  <c r="BD14" i="1"/>
  <c r="BJ5" i="8"/>
  <c r="BH10" i="6"/>
  <c r="J46" i="7"/>
  <c r="AS46" i="9" s="1"/>
  <c r="K2" i="8"/>
  <c r="AU12" i="1"/>
  <c r="AY123" i="1"/>
  <c r="H48" i="7"/>
  <c r="AQ48" i="9" s="1"/>
  <c r="AU27" i="1"/>
  <c r="BD9" i="1"/>
  <c r="D47" i="7"/>
  <c r="AM47" i="9" s="1"/>
  <c r="AX2" i="8"/>
  <c r="BD74" i="1"/>
  <c r="L45" i="7"/>
  <c r="AU45" i="9" s="1"/>
  <c r="J49" i="7"/>
  <c r="AS49" i="9" s="1"/>
  <c r="BW4" i="8"/>
  <c r="DD5" i="8"/>
  <c r="BU2" i="8"/>
  <c r="BU10" i="6"/>
  <c r="BB4" i="8"/>
  <c r="AY40" i="1"/>
  <c r="BC112" i="1"/>
  <c r="AY17" i="1"/>
  <c r="H52" i="7"/>
  <c r="AQ52" i="9" s="1"/>
  <c r="M51" i="7"/>
  <c r="AV51" i="9" s="1"/>
  <c r="M47" i="7"/>
  <c r="AV47" i="9" s="1"/>
  <c r="H51" i="7"/>
  <c r="AQ51" i="9" s="1"/>
  <c r="AY24" i="1"/>
  <c r="BD7" i="1"/>
  <c r="W2" i="8"/>
  <c r="E52" i="7"/>
  <c r="AN52" i="9" s="1"/>
  <c r="K47" i="7"/>
  <c r="AT47" i="9" s="1"/>
  <c r="E46" i="7"/>
  <c r="AN46" i="9" s="1"/>
  <c r="W10" i="6"/>
  <c r="K51" i="7"/>
  <c r="AT51" i="9" s="1"/>
  <c r="CU4" i="8"/>
  <c r="AC4" i="8"/>
  <c r="E49" i="7"/>
  <c r="AN49" i="9" s="1"/>
  <c r="BD55" i="1"/>
  <c r="K46" i="7"/>
  <c r="AT46" i="9" s="1"/>
  <c r="E51" i="7"/>
  <c r="AN51" i="9" s="1"/>
  <c r="CE4" i="8"/>
  <c r="K52" i="7"/>
  <c r="AT52" i="9" s="1"/>
  <c r="E50" i="7"/>
  <c r="AN50" i="9" s="1"/>
  <c r="K50" i="7"/>
  <c r="AT50" i="9" s="1"/>
  <c r="E47" i="7"/>
  <c r="AN47" i="9" s="1"/>
  <c r="AZ40" i="1"/>
  <c r="AV14" i="1"/>
  <c r="AV62" i="1"/>
  <c r="J32" i="7" a="1"/>
  <c r="J32" i="7" s="1"/>
  <c r="AS32" i="9" s="1"/>
  <c r="K34" i="7" a="1"/>
  <c r="K34" i="7" s="1"/>
  <c r="AT34" i="9" s="1"/>
  <c r="J34" i="7" a="1"/>
  <c r="J34" i="7" s="1"/>
  <c r="AS34" i="9" s="1"/>
  <c r="G34" i="7" a="1"/>
  <c r="G34" i="7" s="1"/>
  <c r="AP34" i="9" s="1"/>
  <c r="G28" i="7" a="1"/>
  <c r="G28" i="7" s="1"/>
  <c r="AP28" i="9" s="1"/>
  <c r="G29" i="7" a="1"/>
  <c r="G29" i="7" s="1"/>
  <c r="AP29" i="9" s="1"/>
  <c r="G30" i="7" a="1"/>
  <c r="G30" i="7" s="1"/>
  <c r="AP30" i="9" s="1"/>
  <c r="G31" i="7" a="1"/>
  <c r="G31" i="7" s="1"/>
  <c r="AP31" i="9" s="1"/>
  <c r="G32" i="7" a="1"/>
  <c r="G32" i="7" s="1"/>
  <c r="AP32" i="9" s="1"/>
  <c r="G26" i="7" a="1"/>
  <c r="G26" i="7" s="1"/>
  <c r="AP26" i="9" s="1"/>
  <c r="G33" i="7" a="1"/>
  <c r="G33" i="7" s="1"/>
  <c r="AP33" i="9" s="1"/>
  <c r="G27" i="7" a="1"/>
  <c r="G27" i="7" s="1"/>
  <c r="AP27" i="9" s="1"/>
  <c r="K32" i="7" a="1"/>
  <c r="K32" i="7" s="1"/>
  <c r="AT32" i="9" s="1"/>
  <c r="J26" i="7" a="1"/>
  <c r="J26" i="7" s="1"/>
  <c r="AS26" i="9" s="1"/>
  <c r="K31" i="7" a="1"/>
  <c r="K31" i="7" s="1"/>
  <c r="AT31" i="9" s="1"/>
  <c r="J31" i="7" a="1"/>
  <c r="J31" i="7" s="1"/>
  <c r="AS31" i="9" s="1"/>
  <c r="C30" i="7" a="1"/>
  <c r="C30" i="7" s="1"/>
  <c r="AL30" i="9" s="1"/>
  <c r="C32" i="7" a="1"/>
  <c r="C32" i="7" s="1"/>
  <c r="AL32" i="9" s="1"/>
  <c r="C34" i="7" a="1"/>
  <c r="C34" i="7" s="1"/>
  <c r="AL34" i="9" s="1"/>
  <c r="F30" i="7" a="1"/>
  <c r="F30" i="7" s="1"/>
  <c r="AO30" i="9" s="1"/>
  <c r="F29" i="7" a="1"/>
  <c r="F29" i="7" s="1"/>
  <c r="AO29" i="9" s="1"/>
  <c r="F28" i="7" a="1"/>
  <c r="F28" i="7" s="1"/>
  <c r="AO28" i="9" s="1"/>
  <c r="F31" i="7" a="1"/>
  <c r="F31" i="7" s="1"/>
  <c r="AO31" i="9" s="1"/>
  <c r="F32" i="7" a="1"/>
  <c r="F32" i="7" s="1"/>
  <c r="AO32" i="9" s="1"/>
  <c r="F34" i="7" a="1"/>
  <c r="F34" i="7" s="1"/>
  <c r="AO34" i="9" s="1"/>
  <c r="F26" i="7" a="1"/>
  <c r="F26" i="7" s="1"/>
  <c r="AO26" i="9" s="1"/>
  <c r="F33" i="7" a="1"/>
  <c r="F33" i="7" s="1"/>
  <c r="AO33" i="9" s="1"/>
  <c r="F27" i="7" a="1"/>
  <c r="F27" i="7" s="1"/>
  <c r="AO27" i="9" s="1"/>
  <c r="M31" i="7" a="1"/>
  <c r="M31" i="7" s="1"/>
  <c r="AV31" i="9" s="1"/>
  <c r="M32" i="7" a="1"/>
  <c r="M32" i="7" s="1"/>
  <c r="AV32" i="9" s="1"/>
  <c r="M26" i="7" a="1"/>
  <c r="M26" i="7" s="1"/>
  <c r="AV26" i="9" s="1"/>
  <c r="M33" i="7" a="1"/>
  <c r="M33" i="7" s="1"/>
  <c r="AV33" i="9" s="1"/>
  <c r="M27" i="7" a="1"/>
  <c r="M27" i="7" s="1"/>
  <c r="AV27" i="9" s="1"/>
  <c r="M34" i="7" a="1"/>
  <c r="M34" i="7" s="1"/>
  <c r="AV34" i="9" s="1"/>
  <c r="M28" i="7" a="1"/>
  <c r="M28" i="7" s="1"/>
  <c r="AV28" i="9" s="1"/>
  <c r="M29" i="7" a="1"/>
  <c r="M29" i="7" s="1"/>
  <c r="AV29" i="9" s="1"/>
  <c r="M30" i="7" a="1"/>
  <c r="M30" i="7" s="1"/>
  <c r="AV30" i="9" s="1"/>
  <c r="K30" i="7" a="1"/>
  <c r="K30" i="7" s="1"/>
  <c r="AT30" i="9" s="1"/>
  <c r="L32" i="7" a="1"/>
  <c r="L32" i="7" s="1"/>
  <c r="AU32" i="9" s="1"/>
  <c r="L26" i="7" a="1"/>
  <c r="L26" i="7" s="1"/>
  <c r="AU26" i="9" s="1"/>
  <c r="L33" i="7" a="1"/>
  <c r="L33" i="7" s="1"/>
  <c r="AU33" i="9" s="1"/>
  <c r="L34" i="7" a="1"/>
  <c r="L34" i="7" s="1"/>
  <c r="AU34" i="9" s="1"/>
  <c r="L28" i="7" a="1"/>
  <c r="L28" i="7" s="1"/>
  <c r="AU28" i="9" s="1"/>
  <c r="L31" i="7" a="1"/>
  <c r="L31" i="7" s="1"/>
  <c r="AU31" i="9" s="1"/>
  <c r="L29" i="7" a="1"/>
  <c r="L29" i="7" s="1"/>
  <c r="AU29" i="9" s="1"/>
  <c r="L30" i="7" a="1"/>
  <c r="L30" i="7" s="1"/>
  <c r="AU30" i="9" s="1"/>
  <c r="L27" i="7" a="1"/>
  <c r="L27" i="7" s="1"/>
  <c r="AU27" i="9" s="1"/>
  <c r="I29" i="7" a="1"/>
  <c r="I29" i="7" s="1"/>
  <c r="AR29" i="9" s="1"/>
  <c r="I30" i="7" a="1"/>
  <c r="I30" i="7" s="1"/>
  <c r="AR30" i="9" s="1"/>
  <c r="I31" i="7" a="1"/>
  <c r="I31" i="7" s="1"/>
  <c r="AR31" i="9" s="1"/>
  <c r="I32" i="7" a="1"/>
  <c r="I32" i="7" s="1"/>
  <c r="AR32" i="9" s="1"/>
  <c r="I26" i="7" a="1"/>
  <c r="I26" i="7" s="1"/>
  <c r="AR26" i="9" s="1"/>
  <c r="I33" i="7" a="1"/>
  <c r="I33" i="7" s="1"/>
  <c r="AR33" i="9" s="1"/>
  <c r="I27" i="7" a="1"/>
  <c r="I27" i="7" s="1"/>
  <c r="AR27" i="9" s="1"/>
  <c r="I34" i="7" a="1"/>
  <c r="I34" i="7" s="1"/>
  <c r="AR34" i="9" s="1"/>
  <c r="I28" i="7" a="1"/>
  <c r="I28" i="7" s="1"/>
  <c r="AR28" i="9" s="1"/>
  <c r="C33" i="7" a="1"/>
  <c r="C33" i="7" s="1"/>
  <c r="AL33" i="9" s="1"/>
  <c r="E33" i="7" a="1"/>
  <c r="E33" i="7" s="1"/>
  <c r="AN33" i="9" s="1"/>
  <c r="E27" i="7" a="1"/>
  <c r="E27" i="7" s="1"/>
  <c r="AN27" i="9" s="1"/>
  <c r="E34" i="7" a="1"/>
  <c r="E34" i="7" s="1"/>
  <c r="AN34" i="9" s="1"/>
  <c r="E28" i="7" a="1"/>
  <c r="E28" i="7" s="1"/>
  <c r="AN28" i="9" s="1"/>
  <c r="E29" i="7" a="1"/>
  <c r="E29" i="7" s="1"/>
  <c r="AN29" i="9" s="1"/>
  <c r="E30" i="7" a="1"/>
  <c r="E30" i="7" s="1"/>
  <c r="AN30" i="9" s="1"/>
  <c r="E31" i="7" a="1"/>
  <c r="E31" i="7" s="1"/>
  <c r="AN31" i="9" s="1"/>
  <c r="E32" i="7" a="1"/>
  <c r="E32" i="7" s="1"/>
  <c r="AN32" i="9" s="1"/>
  <c r="E26" i="7" a="1"/>
  <c r="E26" i="7" s="1"/>
  <c r="AN26" i="9" s="1"/>
  <c r="K29" i="7" a="1"/>
  <c r="K29" i="7" s="1"/>
  <c r="AT29" i="9" s="1"/>
  <c r="J30" i="7" a="1"/>
  <c r="J30" i="7" s="1"/>
  <c r="AS30" i="9" s="1"/>
  <c r="J27" i="7" a="1"/>
  <c r="J27" i="7" s="1"/>
  <c r="AS27" i="9" s="1"/>
  <c r="C26" i="7" a="1"/>
  <c r="C26" i="7" s="1"/>
  <c r="AL26" i="9" s="1"/>
  <c r="K26" i="7" a="1"/>
  <c r="K26" i="7" s="1"/>
  <c r="AT26" i="9" s="1"/>
  <c r="K27" i="7" a="1"/>
  <c r="K27" i="7" s="1"/>
  <c r="AT27" i="9" s="1"/>
  <c r="J29" i="7" a="1"/>
  <c r="J29" i="7" s="1"/>
  <c r="AS29" i="9" s="1"/>
  <c r="J33" i="7" a="1"/>
  <c r="J33" i="7" s="1"/>
  <c r="AS33" i="9" s="1"/>
  <c r="C29" i="7" a="1"/>
  <c r="C29" i="7" s="1"/>
  <c r="AL29" i="9" s="1"/>
  <c r="K33" i="7" a="1"/>
  <c r="K33" i="7" s="1"/>
  <c r="AT33" i="9" s="1"/>
  <c r="C27" i="7" a="1"/>
  <c r="C27" i="7" s="1"/>
  <c r="AL27" i="9" s="1"/>
  <c r="C31" i="7" a="1"/>
  <c r="C31" i="7" s="1"/>
  <c r="AL31" i="9" s="1"/>
  <c r="D34" i="7" a="1"/>
  <c r="D34" i="7" s="1"/>
  <c r="AM34" i="9" s="1"/>
  <c r="D28" i="7" a="1"/>
  <c r="D28" i="7" s="1"/>
  <c r="AM28" i="9" s="1"/>
  <c r="D29" i="7" a="1"/>
  <c r="D29" i="7" s="1"/>
  <c r="AM29" i="9" s="1"/>
  <c r="D30" i="7" a="1"/>
  <c r="D30" i="7" s="1"/>
  <c r="AM30" i="9" s="1"/>
  <c r="D26" i="7" a="1"/>
  <c r="D26" i="7" s="1"/>
  <c r="AM26" i="9" s="1"/>
  <c r="D33" i="7" a="1"/>
  <c r="D33" i="7" s="1"/>
  <c r="AM33" i="9" s="1"/>
  <c r="D31" i="7" a="1"/>
  <c r="D31" i="7" s="1"/>
  <c r="AM31" i="9" s="1"/>
  <c r="D27" i="7" a="1"/>
  <c r="D27" i="7" s="1"/>
  <c r="AM27" i="9" s="1"/>
  <c r="D32" i="7" a="1"/>
  <c r="D32" i="7" s="1"/>
  <c r="AM32" i="9" s="1"/>
  <c r="H29" i="7" a="1"/>
  <c r="H29" i="7" s="1"/>
  <c r="AQ29" i="9" s="1"/>
  <c r="H30" i="7" a="1"/>
  <c r="H30" i="7" s="1"/>
  <c r="AQ30" i="9" s="1"/>
  <c r="H31" i="7" a="1"/>
  <c r="H31" i="7" s="1"/>
  <c r="AQ31" i="9" s="1"/>
  <c r="H32" i="7" a="1"/>
  <c r="H32" i="7" s="1"/>
  <c r="AQ32" i="9" s="1"/>
  <c r="H26" i="7" a="1"/>
  <c r="H26" i="7" s="1"/>
  <c r="AQ26" i="9" s="1"/>
  <c r="H33" i="7" a="1"/>
  <c r="H33" i="7" s="1"/>
  <c r="AQ33" i="9" s="1"/>
  <c r="H27" i="7" a="1"/>
  <c r="H27" i="7" s="1"/>
  <c r="AQ27" i="9" s="1"/>
  <c r="H34" i="7" a="1"/>
  <c r="H34" i="7" s="1"/>
  <c r="AQ34" i="9" s="1"/>
  <c r="H28" i="7" a="1"/>
  <c r="H28" i="7" s="1"/>
  <c r="AQ28" i="9" s="1"/>
  <c r="K28" i="7" a="1"/>
  <c r="K28" i="7" s="1"/>
  <c r="AT28" i="9" s="1"/>
  <c r="J28" i="7" a="1"/>
  <c r="J28" i="7" s="1"/>
  <c r="AS28" i="9" s="1"/>
  <c r="C28" i="7" a="1"/>
  <c r="C28" i="7" s="1"/>
  <c r="AL28" i="9" s="1"/>
  <c r="BM5" i="8"/>
  <c r="X12" i="6"/>
  <c r="B12" i="6"/>
  <c r="T2" i="3" a="1"/>
  <c r="AK7" i="4" s="1"/>
  <c r="CK5" i="8"/>
  <c r="U2" i="3" a="1"/>
  <c r="AL7" i="4" s="1"/>
  <c r="DE4" i="8"/>
  <c r="DN4" i="8"/>
  <c r="M45" i="7"/>
  <c r="AV45" i="9" s="1"/>
  <c r="W2" i="3" a="1"/>
  <c r="AN7" i="4" s="1"/>
  <c r="AV4" i="8"/>
  <c r="AZ15" i="1"/>
  <c r="I50" i="7"/>
  <c r="AR50" i="9" s="1"/>
  <c r="I46" i="7"/>
  <c r="AR46" i="9" s="1"/>
  <c r="B3" i="8"/>
  <c r="L23" i="7" s="1" a="1"/>
  <c r="L23" i="7" s="1"/>
  <c r="AU23" i="9" s="1"/>
  <c r="V2" i="3" a="1"/>
  <c r="AM7" i="4" s="1"/>
  <c r="BX5" i="8"/>
  <c r="AT36" i="1"/>
  <c r="AG2" i="8"/>
  <c r="D52" i="7"/>
  <c r="AM52" i="9" s="1"/>
  <c r="D48" i="7"/>
  <c r="AM48" i="9" s="1"/>
  <c r="I52" i="7"/>
  <c r="AR52" i="9" s="1"/>
  <c r="AU3" i="1"/>
  <c r="D51" i="7"/>
  <c r="AM51" i="9" s="1"/>
  <c r="D49" i="7"/>
  <c r="AM49" i="9" s="1"/>
  <c r="O4" i="1"/>
  <c r="C1" i="8" s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S10" i="6"/>
  <c r="FY5" i="8"/>
  <c r="AG5" i="8"/>
  <c r="CN5" i="8"/>
  <c r="GD5" i="8"/>
  <c r="AI4" i="8"/>
  <c r="BM4" i="8"/>
  <c r="EK2" i="8"/>
  <c r="CS4" i="8"/>
  <c r="CG2" i="8"/>
  <c r="AT71" i="1"/>
  <c r="BJ4" i="8"/>
  <c r="BE5" i="8"/>
  <c r="CG10" i="6"/>
  <c r="BR2" i="8"/>
  <c r="BN4" i="8"/>
  <c r="DJ12" i="6"/>
  <c r="BZ13" i="6"/>
  <c r="FP5" i="8"/>
  <c r="R12" i="6"/>
  <c r="AT5" i="1"/>
  <c r="DQ5" i="8"/>
  <c r="AB12" i="6"/>
  <c r="M4" i="8"/>
  <c r="AT116" i="1"/>
  <c r="Z4" i="8"/>
  <c r="DA10" i="6"/>
  <c r="ED4" i="8"/>
  <c r="FR4" i="8"/>
  <c r="I4" i="8"/>
  <c r="GS5" i="8"/>
  <c r="GA2" i="8"/>
  <c r="CI12" i="6"/>
  <c r="DA2" i="8"/>
  <c r="DI12" i="6"/>
  <c r="CX12" i="6"/>
  <c r="D12" i="6"/>
  <c r="BQ10" i="6"/>
  <c r="BD12" i="6"/>
  <c r="F12" i="6"/>
  <c r="N12" i="6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Y10" i="6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CO10" i="6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AJ10" i="6"/>
  <c r="EP4" i="8"/>
  <c r="FE4" i="8"/>
  <c r="BZ4" i="8"/>
  <c r="H13" i="6"/>
  <c r="FZ4" i="8"/>
  <c r="DY10" i="6"/>
  <c r="O12" i="6"/>
  <c r="AT4" i="8"/>
  <c r="CR5" i="8"/>
  <c r="DY2" i="8"/>
  <c r="BA4" i="8"/>
  <c r="FA4" i="8"/>
  <c r="CZ2" i="8"/>
  <c r="AM2" i="8"/>
  <c r="AT105" i="1"/>
  <c r="AM10" i="6"/>
  <c r="BQ4" i="8"/>
  <c r="EB4" i="8"/>
  <c r="BZ2" i="8"/>
  <c r="CQ5" i="8"/>
  <c r="EC2" i="8"/>
  <c r="BF5" i="8"/>
  <c r="BZ10" i="6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CX10" i="6"/>
  <c r="AT146" i="1"/>
  <c r="AT7" i="1"/>
  <c r="AZ7" i="1"/>
  <c r="AY10" i="6"/>
  <c r="FV5" i="8"/>
  <c r="I45" i="7"/>
  <c r="AR45" i="9" s="1"/>
  <c r="GG5" i="8"/>
  <c r="AL5" i="8"/>
  <c r="CM4" i="8"/>
  <c r="ET5" i="8"/>
  <c r="DI10" i="6"/>
  <c r="CO12" i="6"/>
  <c r="EQ5" i="8"/>
  <c r="AT177" i="1"/>
  <c r="BD10" i="6"/>
  <c r="GF4" i="8"/>
  <c r="ED2" i="8"/>
  <c r="GK4" i="8"/>
  <c r="O2" i="8"/>
  <c r="CB13" i="6"/>
  <c r="CX13" i="6"/>
  <c r="DK13" i="6"/>
  <c r="K5" i="8"/>
  <c r="CC13" i="6"/>
  <c r="CL10" i="6"/>
  <c r="EI2" i="8"/>
  <c r="BA8" i="1"/>
  <c r="O10" i="6"/>
  <c r="M2" i="8"/>
  <c r="AM5" i="8"/>
  <c r="AA5" i="8"/>
  <c r="GJ5" i="8"/>
  <c r="CJ5" i="8"/>
  <c r="DC5" i="8"/>
  <c r="M10" i="6"/>
  <c r="AT188" i="1"/>
  <c r="AO2" i="8"/>
  <c r="D2" i="8"/>
  <c r="EC4" i="8"/>
  <c r="DZ4" i="8"/>
  <c r="AT114" i="1"/>
  <c r="AO10" i="6"/>
  <c r="BA5" i="8"/>
  <c r="C48" i="7"/>
  <c r="AL48" i="9" s="1"/>
  <c r="J50" i="7"/>
  <c r="AS50" i="9" s="1"/>
  <c r="BQ5" i="8"/>
  <c r="E5" i="8"/>
  <c r="FB4" i="8"/>
  <c r="L49" i="7"/>
  <c r="AU49" i="9" s="1"/>
  <c r="EV4" i="8"/>
  <c r="GB5" i="8"/>
  <c r="DH4" i="8"/>
  <c r="DN5" i="8"/>
  <c r="CR4" i="8"/>
  <c r="EA5" i="8"/>
  <c r="X2" i="8"/>
  <c r="J52" i="7"/>
  <c r="AS52" i="9" s="1"/>
  <c r="GN2" i="8"/>
  <c r="X10" i="6"/>
  <c r="F5" i="8"/>
  <c r="CU5" i="8"/>
  <c r="DA5" i="8"/>
  <c r="DU5" i="8"/>
  <c r="GG4" i="8"/>
  <c r="T13" i="6"/>
  <c r="J45" i="7"/>
  <c r="AS45" i="9" s="1"/>
  <c r="L52" i="7"/>
  <c r="AU52" i="9" s="1"/>
  <c r="FE2" i="8"/>
  <c r="CL2" i="8"/>
  <c r="EH5" i="8"/>
  <c r="M50" i="7"/>
  <c r="AV50" i="9" s="1"/>
  <c r="BT2" i="8"/>
  <c r="M52" i="7"/>
  <c r="AV52" i="9" s="1"/>
  <c r="BH5" i="8"/>
  <c r="AT163" i="1"/>
  <c r="J5" i="8"/>
  <c r="D10" i="6"/>
  <c r="H10" i="6"/>
  <c r="C47" i="7"/>
  <c r="AL47" i="9" s="1"/>
  <c r="AH2" i="8"/>
  <c r="BS4" i="8"/>
  <c r="DG12" i="6"/>
  <c r="BI13" i="6"/>
  <c r="C49" i="7"/>
  <c r="AL49" i="9" s="1"/>
  <c r="V10" i="6"/>
  <c r="AE13" i="6"/>
  <c r="BD2" i="8"/>
  <c r="DR10" i="6"/>
  <c r="DS13" i="6"/>
  <c r="U2" i="8"/>
  <c r="AJ4" i="8"/>
  <c r="FU4" i="8"/>
  <c r="DB4" i="8"/>
  <c r="AT123" i="1"/>
  <c r="BC5" i="8"/>
  <c r="U10" i="6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DW5" i="8"/>
  <c r="Y5" i="8"/>
  <c r="ER5" i="8"/>
  <c r="EE2" i="8"/>
  <c r="AB5" i="8"/>
  <c r="CI5" i="8"/>
  <c r="DV5" i="8"/>
  <c r="AR4" i="8"/>
  <c r="DD4" i="8"/>
  <c r="I2" i="8"/>
  <c r="AN2" i="8"/>
  <c r="EU5" i="8"/>
  <c r="AN10" i="6"/>
  <c r="ES5" i="8"/>
  <c r="AT147" i="1"/>
  <c r="V2" i="8"/>
  <c r="FG5" i="8"/>
  <c r="AT121" i="1"/>
  <c r="DT13" i="6"/>
  <c r="AT200" i="1"/>
  <c r="AH10" i="6"/>
  <c r="BT10" i="6"/>
  <c r="CK4" i="8"/>
  <c r="AV5" i="8"/>
  <c r="DV4" i="8"/>
  <c r="V4" i="8"/>
  <c r="CT5" i="8"/>
  <c r="EU2" i="8"/>
  <c r="AT128" i="1"/>
  <c r="AT66" i="1"/>
  <c r="AT181" i="1"/>
  <c r="B2" i="8"/>
  <c r="AE2" i="8"/>
  <c r="CD4" i="8"/>
  <c r="EP2" i="8"/>
  <c r="FI5" i="8"/>
  <c r="BW5" i="8"/>
  <c r="DW2" i="8"/>
  <c r="AT32" i="1"/>
  <c r="BC5" i="1"/>
  <c r="B10" i="6"/>
  <c r="FX2" i="8"/>
  <c r="M46" i="7"/>
  <c r="AV46" i="9" s="1"/>
  <c r="BE4" i="8"/>
  <c r="EK4" i="8"/>
  <c r="DM5" i="8"/>
  <c r="BM2" i="8"/>
  <c r="AT56" i="1"/>
  <c r="AP5" i="8"/>
  <c r="EW4" i="8"/>
  <c r="CP4" i="8"/>
  <c r="AN5" i="8"/>
  <c r="FU5" i="8"/>
  <c r="BC10" i="6"/>
  <c r="EZ5" i="8"/>
  <c r="EE5" i="8"/>
  <c r="FY4" i="8"/>
  <c r="BD3" i="1"/>
  <c r="BP4" i="8"/>
  <c r="CN4" i="8"/>
  <c r="EJ4" i="8"/>
  <c r="C51" i="7"/>
  <c r="AL51" i="9" s="1"/>
  <c r="CY5" i="8"/>
  <c r="FM5" i="8"/>
  <c r="EG2" i="8"/>
  <c r="CH4" i="8"/>
  <c r="AS5" i="8"/>
  <c r="AG10" i="6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L60" i="9" s="1"/>
  <c r="C57" i="7"/>
  <c r="AL57" i="9" s="1"/>
  <c r="EH2" i="8"/>
  <c r="AY2" i="8"/>
  <c r="CJ12" i="6"/>
  <c r="CH13" i="6"/>
  <c r="C56" i="7"/>
  <c r="AL56" i="9" s="1"/>
  <c r="CB4" i="8"/>
  <c r="AT126" i="1"/>
  <c r="AT80" i="1"/>
  <c r="CQ4" i="8"/>
  <c r="F2" i="8"/>
  <c r="AM4" i="8"/>
  <c r="DQ4" i="8"/>
  <c r="F10" i="6"/>
  <c r="DU2" i="8"/>
  <c r="AI5" i="8"/>
  <c r="EA2" i="8"/>
  <c r="C58" i="7"/>
  <c r="AL58" i="9" s="1"/>
  <c r="AC5" i="8"/>
  <c r="J2" i="8"/>
  <c r="J10" i="6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CV10" i="6"/>
  <c r="BY10" i="6"/>
  <c r="BY2" i="8"/>
  <c r="AK2" i="8"/>
  <c r="AK10" i="6"/>
  <c r="FM2" i="8"/>
  <c r="AU10" i="6"/>
  <c r="AU2" i="8"/>
  <c r="EL2" i="8"/>
  <c r="CE2" i="8"/>
  <c r="CE10" i="6"/>
  <c r="P2" i="8"/>
  <c r="P10" i="6"/>
  <c r="DL2" i="8"/>
  <c r="DL10" i="6"/>
  <c r="FD2" i="8"/>
  <c r="GH2" i="8"/>
  <c r="DM2" i="8"/>
  <c r="DM10" i="6"/>
  <c r="FU2" i="8"/>
  <c r="GI2" i="8"/>
  <c r="GC2" i="8"/>
  <c r="FI2" i="8"/>
  <c r="GD2" i="8"/>
  <c r="CT2" i="8"/>
  <c r="CT10" i="6"/>
  <c r="DG2" i="8"/>
  <c r="DG10" i="6"/>
  <c r="FL2" i="8"/>
  <c r="AR10" i="6"/>
  <c r="AR2" i="8"/>
  <c r="GF2" i="8"/>
  <c r="AD10" i="6"/>
  <c r="AD2" i="8"/>
  <c r="BX2" i="8"/>
  <c r="BX10" i="6"/>
  <c r="BO10" i="6"/>
  <c r="BO2" i="8"/>
  <c r="BF10" i="6"/>
  <c r="BF2" i="8"/>
  <c r="L10" i="6"/>
  <c r="L2" i="8"/>
  <c r="FV2" i="8"/>
  <c r="EJ2" i="8"/>
  <c r="CN2" i="8"/>
  <c r="CN10" i="6"/>
  <c r="AC2" i="8"/>
  <c r="AC10" i="6"/>
  <c r="BP2" i="8"/>
  <c r="BP10" i="6"/>
  <c r="AW2" i="8"/>
  <c r="AW10" i="6"/>
  <c r="BE10" i="6"/>
  <c r="BE2" i="8"/>
  <c r="AS10" i="6"/>
  <c r="AS2" i="8"/>
  <c r="CQ2" i="8"/>
  <c r="CQ10" i="6"/>
  <c r="CY2" i="8"/>
  <c r="CY10" i="6"/>
  <c r="E10" i="6"/>
  <c r="E2" i="8"/>
  <c r="FP2" i="8"/>
  <c r="CM2" i="8"/>
  <c r="CM10" i="6"/>
  <c r="DO2" i="8"/>
  <c r="DO10" i="6"/>
  <c r="AF2" i="8"/>
  <c r="AF10" i="6"/>
  <c r="CJ10" i="6"/>
  <c r="CJ2" i="8"/>
  <c r="FN2" i="8"/>
  <c r="AT10" i="6"/>
  <c r="AT2" i="8"/>
  <c r="DZ2" i="8"/>
  <c r="DH10" i="6"/>
  <c r="DH2" i="8"/>
  <c r="BJ10" i="6"/>
  <c r="BJ2" i="8"/>
  <c r="FA2" i="8"/>
  <c r="GJ2" i="8"/>
  <c r="CA10" i="6"/>
  <c r="CA2" i="8"/>
  <c r="DN10" i="6"/>
  <c r="DN2" i="8"/>
  <c r="GB2" i="8"/>
  <c r="AL10" i="6"/>
  <c r="AL2" i="8"/>
  <c r="GG2" i="8"/>
  <c r="CH10" i="6"/>
  <c r="CH2" i="8"/>
  <c r="AA10" i="6"/>
  <c r="AA2" i="8"/>
  <c r="GK2" i="8"/>
  <c r="CU10" i="6"/>
  <c r="CU2" i="8"/>
  <c r="BV10" i="6"/>
  <c r="BV2" i="8"/>
  <c r="FQ2" i="8"/>
  <c r="G10" i="6"/>
  <c r="G2" i="8"/>
  <c r="Z10" i="6"/>
  <c r="Z2" i="8"/>
  <c r="EN2" i="8"/>
  <c r="FR2" i="8"/>
  <c r="FH2" i="8"/>
  <c r="T2" i="8"/>
  <c r="T10" i="6"/>
  <c r="CF2" i="8"/>
  <c r="CF10" i="6"/>
  <c r="AB2" i="8"/>
  <c r="AB10" i="6"/>
  <c r="GO2" i="8"/>
  <c r="DD2" i="8"/>
  <c r="DD10" i="6"/>
  <c r="CB2" i="8"/>
  <c r="CB10" i="6"/>
  <c r="BB10" i="6"/>
  <c r="BB2" i="8"/>
  <c r="FJ2" i="8"/>
  <c r="Q10" i="6"/>
  <c r="Q2" i="8"/>
  <c r="BI10" i="6"/>
  <c r="BI2" i="8"/>
  <c r="N10" i="6"/>
  <c r="N2" i="8"/>
  <c r="GP2" i="8"/>
  <c r="AT175" i="1"/>
  <c r="BK10" i="6"/>
  <c r="BK2" i="8"/>
  <c r="BG2" i="8"/>
  <c r="BG10" i="6"/>
  <c r="AP10" i="6"/>
  <c r="AP2" i="8"/>
  <c r="EZ2" i="8"/>
  <c r="EV2" i="8"/>
  <c r="DT2" i="8"/>
  <c r="DT10" i="6"/>
  <c r="BL10" i="6"/>
  <c r="BL2" i="8"/>
  <c r="AV2" i="8"/>
  <c r="AV10" i="6"/>
  <c r="CI10" i="6"/>
  <c r="CI2" i="8"/>
  <c r="EX2" i="8"/>
  <c r="DF2" i="8"/>
  <c r="DF10" i="6"/>
  <c r="DX10" i="6"/>
  <c r="DX2" i="8"/>
  <c r="BN10" i="6"/>
  <c r="BN2" i="8"/>
  <c r="BS2" i="8"/>
  <c r="BS10" i="6"/>
  <c r="BW10" i="6"/>
  <c r="BW2" i="8"/>
  <c r="FY2" i="8"/>
  <c r="O28" i="1"/>
  <c r="O113" i="1"/>
  <c r="O66" i="1"/>
  <c r="O80" i="1"/>
  <c r="O47" i="1"/>
  <c r="O109" i="1"/>
  <c r="O87" i="1"/>
  <c r="O40" i="1"/>
  <c r="O125" i="1"/>
  <c r="O78" i="1"/>
  <c r="O19" i="1"/>
  <c r="R1" i="8" s="1"/>
  <c r="O92" i="1"/>
  <c r="O33" i="1"/>
  <c r="O118" i="1"/>
  <c r="O59" i="1"/>
  <c r="O12" i="1"/>
  <c r="K1" i="8" s="1"/>
  <c r="O121" i="1"/>
  <c r="O74" i="1"/>
  <c r="O99" i="1"/>
  <c r="O52" i="1"/>
  <c r="O90" i="1"/>
  <c r="O31" i="1"/>
  <c r="O104" i="1"/>
  <c r="O45" i="1"/>
  <c r="O130" i="1"/>
  <c r="O71" i="1"/>
  <c r="O24" i="1"/>
  <c r="O86" i="1"/>
  <c r="O111" i="1"/>
  <c r="O64" i="1"/>
  <c r="O5" i="1"/>
  <c r="D1" i="8" s="1"/>
  <c r="O102" i="1"/>
  <c r="O43" i="1"/>
  <c r="O116" i="1"/>
  <c r="O57" i="1"/>
  <c r="O83" i="1"/>
  <c r="O36" i="1"/>
  <c r="O98" i="1"/>
  <c r="O75" i="1"/>
  <c r="O7" i="1"/>
  <c r="O106" i="1"/>
  <c r="O62" i="1"/>
  <c r="O123" i="1"/>
  <c r="O76" i="1"/>
  <c r="O17" i="1"/>
  <c r="P1" i="8" s="1"/>
  <c r="O114" i="1"/>
  <c r="O55" i="1"/>
  <c r="O128" i="1"/>
  <c r="O69" i="1"/>
  <c r="O10" i="1"/>
  <c r="I1" i="8" s="1"/>
  <c r="O95" i="1"/>
  <c r="O48" i="1"/>
  <c r="O110" i="1"/>
  <c r="O3" i="1"/>
  <c r="O88" i="1"/>
  <c r="O29" i="1"/>
  <c r="O126" i="1"/>
  <c r="O67" i="1"/>
  <c r="O30" i="1"/>
  <c r="O81" i="1"/>
  <c r="O22" i="1"/>
  <c r="O107" i="1"/>
  <c r="O60" i="1"/>
  <c r="O13" i="1"/>
  <c r="O122" i="1"/>
  <c r="O25" i="1"/>
  <c r="X1" i="8" s="1"/>
  <c r="O100" i="1"/>
  <c r="O41" i="1"/>
  <c r="AN1" i="8" s="1"/>
  <c r="O79" i="1"/>
  <c r="O8" i="1"/>
  <c r="G1" i="8" s="1"/>
  <c r="O93" i="1"/>
  <c r="O34" i="1"/>
  <c r="O119" i="1"/>
  <c r="O72" i="1"/>
  <c r="O37" i="1"/>
  <c r="O21" i="1"/>
  <c r="O15" i="1"/>
  <c r="N1" i="8" s="1"/>
  <c r="O112" i="1"/>
  <c r="O53" i="1"/>
  <c r="O91" i="1"/>
  <c r="O20" i="1"/>
  <c r="S1" i="8" s="1"/>
  <c r="O105" i="1"/>
  <c r="O46" i="1"/>
  <c r="O84" i="1"/>
  <c r="O49" i="1"/>
  <c r="O27" i="1"/>
  <c r="Z1" i="8" s="1"/>
  <c r="O124" i="1"/>
  <c r="O65" i="1"/>
  <c r="O6" i="1"/>
  <c r="E1" i="8" s="1"/>
  <c r="O103" i="1"/>
  <c r="O32" i="1"/>
  <c r="AE1" i="8" s="1"/>
  <c r="O117" i="1"/>
  <c r="O58" i="1"/>
  <c r="O96" i="1"/>
  <c r="O61" i="1"/>
  <c r="O14" i="1"/>
  <c r="O39" i="1"/>
  <c r="O77" i="1"/>
  <c r="O18" i="1"/>
  <c r="O115" i="1"/>
  <c r="O44" i="1"/>
  <c r="O129" i="1"/>
  <c r="O70" i="1"/>
  <c r="O11" i="1"/>
  <c r="O108" i="1"/>
  <c r="O73" i="1"/>
  <c r="O26" i="1"/>
  <c r="Y1" i="8" s="1"/>
  <c r="O51" i="1"/>
  <c r="O89" i="1"/>
  <c r="O42" i="1"/>
  <c r="O127" i="1"/>
  <c r="O56" i="1"/>
  <c r="O82" i="1"/>
  <c r="O23" i="1"/>
  <c r="V1" i="8" s="1"/>
  <c r="O120" i="1"/>
  <c r="O85" i="1"/>
  <c r="O38" i="1"/>
  <c r="AK1" i="8" s="1"/>
  <c r="O63" i="1"/>
  <c r="O16" i="1"/>
  <c r="O101" i="1"/>
  <c r="O54" i="1"/>
  <c r="O68" i="1"/>
  <c r="O9" i="1"/>
  <c r="H1" i="8" s="1"/>
  <c r="O94" i="1"/>
  <c r="O35" i="1"/>
  <c r="O97" i="1"/>
  <c r="O50" i="1"/>
  <c r="GS3" i="8"/>
  <c r="C54" i="7"/>
  <c r="AL54" i="9" s="1"/>
  <c r="GS2" i="8"/>
  <c r="C59" i="7"/>
  <c r="AL59" i="9" s="1"/>
  <c r="C55" i="7"/>
  <c r="AL55" i="9" s="1"/>
  <c r="C61" i="7"/>
  <c r="AL61" i="9" s="1"/>
  <c r="R11" i="6"/>
  <c r="BU11" i="6"/>
  <c r="DO11" i="6"/>
  <c r="BT11" i="6"/>
  <c r="N11" i="6"/>
  <c r="F11" i="6"/>
  <c r="T11" i="6"/>
  <c r="Y11" i="6"/>
  <c r="BS11" i="6"/>
  <c r="U11" i="6"/>
  <c r="CS11" i="6"/>
  <c r="CG11" i="6"/>
  <c r="BA11" i="6"/>
  <c r="CV11" i="6"/>
  <c r="E11" i="6"/>
  <c r="AB11" i="6"/>
  <c r="AY11" i="6"/>
  <c r="L11" i="6"/>
  <c r="AI11" i="6"/>
  <c r="AZ11" i="6"/>
  <c r="CY11" i="6"/>
  <c r="DE11" i="6"/>
  <c r="I11" i="6"/>
  <c r="AF11" i="6"/>
  <c r="BC11" i="6"/>
  <c r="AO11" i="6"/>
  <c r="BL11" i="6"/>
  <c r="CI11" i="6"/>
  <c r="AT11" i="6"/>
  <c r="BI11" i="6"/>
  <c r="G11" i="6"/>
  <c r="AM11" i="6"/>
  <c r="DI11" i="6"/>
  <c r="AJ11" i="6"/>
  <c r="BG11" i="6"/>
  <c r="AX11" i="6"/>
  <c r="BM11" i="6"/>
  <c r="DG11" i="6"/>
  <c r="K11" i="6"/>
  <c r="DV11" i="6"/>
  <c r="Q11" i="6"/>
  <c r="AN11" i="6"/>
  <c r="BK11" i="6"/>
  <c r="S11" i="6"/>
  <c r="M11" i="6"/>
  <c r="O11" i="6"/>
  <c r="CK11" i="6"/>
  <c r="DU11" i="6"/>
  <c r="DB11" i="6"/>
  <c r="DA11" i="6"/>
  <c r="DM11" i="6"/>
  <c r="D11" i="6"/>
  <c r="CR11" i="6"/>
  <c r="AW11" i="6"/>
  <c r="B11" i="6"/>
  <c r="DK11" i="6"/>
  <c r="BO11" i="6"/>
  <c r="DL11" i="6"/>
  <c r="AQ11" i="6"/>
  <c r="DP11" i="6"/>
  <c r="P11" i="6"/>
  <c r="CQ11" i="6"/>
  <c r="DQ11" i="6"/>
  <c r="CJ11" i="6"/>
  <c r="BR11" i="6"/>
  <c r="Z11" i="6"/>
  <c r="AG11" i="6"/>
  <c r="DR11" i="6"/>
  <c r="CT11" i="6"/>
  <c r="BY11" i="6"/>
  <c r="BZ11" i="6"/>
  <c r="BX11" i="6"/>
  <c r="CC11" i="6"/>
  <c r="AE11" i="6"/>
  <c r="BF11" i="6"/>
  <c r="BB11" i="6"/>
  <c r="DJ11" i="6"/>
  <c r="AK11" i="6"/>
  <c r="BP11" i="6"/>
  <c r="CL11" i="6"/>
  <c r="CU11" i="6"/>
  <c r="AS11" i="6"/>
  <c r="DS11" i="6"/>
  <c r="BW11" i="6"/>
  <c r="DH11" i="6"/>
  <c r="CO11" i="6"/>
  <c r="CZ11" i="6"/>
  <c r="AV11" i="6"/>
  <c r="CA11" i="6"/>
  <c r="DX11" i="6"/>
  <c r="DN11" i="6"/>
  <c r="J11" i="6"/>
  <c r="CP11" i="6"/>
  <c r="V11" i="6"/>
  <c r="CD11" i="6"/>
  <c r="BH11" i="6"/>
  <c r="DD11" i="6"/>
  <c r="BD11" i="6"/>
  <c r="W11" i="6"/>
  <c r="BN11" i="6"/>
  <c r="BJ11" i="6"/>
  <c r="BV11" i="6"/>
  <c r="AH11" i="6"/>
  <c r="CB11" i="6"/>
  <c r="CX11" i="6"/>
  <c r="BQ11" i="6"/>
  <c r="DY11" i="6"/>
  <c r="H11" i="6"/>
  <c r="CN11" i="6"/>
  <c r="CH11" i="6"/>
  <c r="CF11" i="6"/>
  <c r="AU11" i="6"/>
  <c r="CE11" i="6"/>
  <c r="BE11" i="6"/>
  <c r="AC11" i="6"/>
  <c r="CW11" i="6"/>
  <c r="AP11" i="6"/>
  <c r="DW11" i="6"/>
  <c r="AR11" i="6"/>
  <c r="AL11" i="6"/>
  <c r="CM11" i="6"/>
  <c r="AA11" i="6"/>
  <c r="X11" i="6"/>
  <c r="AD11" i="6"/>
  <c r="DC11" i="6"/>
  <c r="DF11" i="6"/>
  <c r="DT11" i="6"/>
  <c r="H25" i="7" l="1" a="1"/>
  <c r="H25" i="7" s="1"/>
  <c r="AQ25" i="9" s="1"/>
  <c r="F25" i="7" a="1"/>
  <c r="F25" i="7" s="1"/>
  <c r="AO25" i="9" s="1"/>
  <c r="K25" i="7" a="1"/>
  <c r="K25" i="7" s="1"/>
  <c r="AT25" i="9" s="1"/>
  <c r="E25" i="7" a="1"/>
  <c r="E25" i="7" s="1"/>
  <c r="AN25" i="9" s="1"/>
  <c r="D25" i="7" a="1"/>
  <c r="D25" i="7" s="1"/>
  <c r="AM25" i="9" s="1"/>
  <c r="F24" i="7" a="1"/>
  <c r="F24" i="7" s="1"/>
  <c r="AO24" i="9" s="1"/>
  <c r="I25" i="7" a="1"/>
  <c r="I25" i="7" s="1"/>
  <c r="AR25" i="9" s="1"/>
  <c r="G25" i="7" a="1"/>
  <c r="G25" i="7" s="1"/>
  <c r="AP25" i="9" s="1"/>
  <c r="E22" i="7" a="1"/>
  <c r="E22" i="7" s="1"/>
  <c r="AN22" i="9" s="1"/>
  <c r="C25" i="7" a="1"/>
  <c r="C25" i="7" s="1"/>
  <c r="AL25" i="9" s="1"/>
  <c r="J25" i="7" a="1"/>
  <c r="J25" i="7" s="1"/>
  <c r="AS25" i="9" s="1"/>
  <c r="L25" i="7" a="1"/>
  <c r="L25" i="7" s="1"/>
  <c r="AU25" i="9" s="1"/>
  <c r="M25" i="7" a="1"/>
  <c r="M25" i="7" s="1"/>
  <c r="AV25" i="9" s="1"/>
  <c r="G54" i="7"/>
  <c r="AP54" i="9" s="1"/>
  <c r="F2" i="4" a="1"/>
  <c r="F2" i="4" s="1"/>
  <c r="Q1" i="8"/>
  <c r="F57" i="7"/>
  <c r="AO57" i="9" s="1"/>
  <c r="E56" i="7"/>
  <c r="AN56" i="9" s="1"/>
  <c r="F1" i="8"/>
  <c r="M56" i="7"/>
  <c r="AV56" i="9" s="1"/>
  <c r="M60" i="7"/>
  <c r="AV60" i="9" s="1"/>
  <c r="G23" i="7" a="1"/>
  <c r="G23" i="7" s="1"/>
  <c r="AP23" i="9" s="1"/>
  <c r="L24" i="7" a="1"/>
  <c r="L24" i="7" s="1"/>
  <c r="AU24" i="9" s="1"/>
  <c r="E23" i="7" a="1"/>
  <c r="E23" i="7" s="1"/>
  <c r="AN23" i="9" s="1"/>
  <c r="L22" i="7" a="1"/>
  <c r="L22" i="7" s="1"/>
  <c r="AU22" i="9" s="1"/>
  <c r="G22" i="7" a="1"/>
  <c r="G22" i="7" s="1"/>
  <c r="AP22" i="9" s="1"/>
  <c r="C24" i="7" a="1"/>
  <c r="C24" i="7" s="1"/>
  <c r="AL24" i="9" s="1"/>
  <c r="G24" i="7" a="1"/>
  <c r="G24" i="7" s="1"/>
  <c r="AP24" i="9" s="1"/>
  <c r="H24" i="7" a="1"/>
  <c r="H24" i="7" s="1"/>
  <c r="AQ24" i="9" s="1"/>
  <c r="M23" i="7" a="1"/>
  <c r="M23" i="7" s="1"/>
  <c r="AV23" i="9" s="1"/>
  <c r="C22" i="7" a="1"/>
  <c r="C22" i="7" s="1"/>
  <c r="AL22" i="9" s="1"/>
  <c r="I22" i="7" a="1"/>
  <c r="I22" i="7" s="1"/>
  <c r="AR22" i="9" s="1"/>
  <c r="M22" i="7" a="1"/>
  <c r="M22" i="7" s="1"/>
  <c r="AV22" i="9" s="1"/>
  <c r="J23" i="7" a="1"/>
  <c r="J23" i="7" s="1"/>
  <c r="AS23" i="9" s="1"/>
  <c r="I23" i="7" a="1"/>
  <c r="I23" i="7" s="1"/>
  <c r="AR23" i="9" s="1"/>
  <c r="M24" i="7" a="1"/>
  <c r="M24" i="7" s="1"/>
  <c r="AV24" i="9" s="1"/>
  <c r="J24" i="7" a="1"/>
  <c r="J24" i="7" s="1"/>
  <c r="AS24" i="9" s="1"/>
  <c r="K23" i="7" a="1"/>
  <c r="K23" i="7" s="1"/>
  <c r="AT23" i="9" s="1"/>
  <c r="H23" i="7" a="1"/>
  <c r="H23" i="7" s="1"/>
  <c r="AQ23" i="9" s="1"/>
  <c r="K24" i="7" a="1"/>
  <c r="K24" i="7" s="1"/>
  <c r="AT24" i="9" s="1"/>
  <c r="H22" i="7" a="1"/>
  <c r="H22" i="7" s="1"/>
  <c r="AQ22" i="9" s="1"/>
  <c r="D24" i="7" a="1"/>
  <c r="D24" i="7" s="1"/>
  <c r="AM24" i="9" s="1"/>
  <c r="D22" i="7" a="1"/>
  <c r="D22" i="7" s="1"/>
  <c r="AM22" i="9" s="1"/>
  <c r="I24" i="7" a="1"/>
  <c r="I24" i="7" s="1"/>
  <c r="AR24" i="9" s="1"/>
  <c r="J22" i="7" a="1"/>
  <c r="J22" i="7" s="1"/>
  <c r="AS22" i="9" s="1"/>
  <c r="D23" i="7" a="1"/>
  <c r="D23" i="7" s="1"/>
  <c r="AM23" i="9" s="1"/>
  <c r="F22" i="7" a="1"/>
  <c r="F22" i="7" s="1"/>
  <c r="AO22" i="9" s="1"/>
  <c r="K22" i="7" a="1"/>
  <c r="K22" i="7" s="1"/>
  <c r="AT22" i="9" s="1"/>
  <c r="C23" i="7" a="1"/>
  <c r="C23" i="7" s="1"/>
  <c r="AL23" i="9" s="1"/>
  <c r="E24" i="7" a="1"/>
  <c r="E24" i="7" s="1"/>
  <c r="AN24" i="9" s="1"/>
  <c r="F23" i="7" a="1"/>
  <c r="F23" i="7" s="1"/>
  <c r="AO23" i="9" s="1"/>
  <c r="W2" i="3"/>
  <c r="AB202" i="3"/>
  <c r="AB190" i="3"/>
  <c r="AB178" i="3"/>
  <c r="AB166" i="3"/>
  <c r="AB154" i="3"/>
  <c r="AB142" i="3"/>
  <c r="AB130" i="3"/>
  <c r="AB118" i="3"/>
  <c r="AB106" i="3"/>
  <c r="AB94" i="3"/>
  <c r="AB82" i="3"/>
  <c r="AB70" i="3"/>
  <c r="AB58" i="3"/>
  <c r="AB201" i="3"/>
  <c r="AB189" i="3"/>
  <c r="AB177" i="3"/>
  <c r="AB165" i="3"/>
  <c r="AB153" i="3"/>
  <c r="AB141" i="3"/>
  <c r="AB129" i="3"/>
  <c r="AB117" i="3"/>
  <c r="AB105" i="3"/>
  <c r="AB93" i="3"/>
  <c r="AB81" i="3"/>
  <c r="AB200" i="3"/>
  <c r="AB188" i="3"/>
  <c r="AB176" i="3"/>
  <c r="AB164" i="3"/>
  <c r="AB152" i="3"/>
  <c r="AB140" i="3"/>
  <c r="AB128" i="3"/>
  <c r="AB116" i="3"/>
  <c r="AB104" i="3"/>
  <c r="AB92" i="3"/>
  <c r="AB80" i="3"/>
  <c r="AB68" i="3"/>
  <c r="AB56" i="3"/>
  <c r="AB44" i="3"/>
  <c r="AB32" i="3"/>
  <c r="AB20" i="3"/>
  <c r="AB199" i="3"/>
  <c r="AB187" i="3"/>
  <c r="AB175" i="3"/>
  <c r="AB163" i="3"/>
  <c r="AB151" i="3"/>
  <c r="AB139" i="3"/>
  <c r="AB127" i="3"/>
  <c r="AB115" i="3"/>
  <c r="AB103" i="3"/>
  <c r="AB91" i="3"/>
  <c r="AB79" i="3"/>
  <c r="AB67" i="3"/>
  <c r="AB55" i="3"/>
  <c r="AB43" i="3"/>
  <c r="AB31" i="3"/>
  <c r="AB19" i="3"/>
  <c r="AB7" i="3"/>
  <c r="AB198" i="3"/>
  <c r="AB186" i="3"/>
  <c r="AB174" i="3"/>
  <c r="AB162" i="3"/>
  <c r="AB150" i="3"/>
  <c r="AB138" i="3"/>
  <c r="AB126" i="3"/>
  <c r="AB114" i="3"/>
  <c r="AB102" i="3"/>
  <c r="AB90" i="3"/>
  <c r="AB78" i="3"/>
  <c r="AB66" i="3"/>
  <c r="AB54" i="3"/>
  <c r="AB42" i="3"/>
  <c r="AB30" i="3"/>
  <c r="AB18" i="3"/>
  <c r="AB6" i="3"/>
  <c r="AB197" i="3"/>
  <c r="AB185" i="3"/>
  <c r="AB173" i="3"/>
  <c r="AB161" i="3"/>
  <c r="AB149" i="3"/>
  <c r="AB137" i="3"/>
  <c r="AB125" i="3"/>
  <c r="AB113" i="3"/>
  <c r="AB101" i="3"/>
  <c r="AB89" i="3"/>
  <c r="AB77" i="3"/>
  <c r="AB65" i="3"/>
  <c r="AB53" i="3"/>
  <c r="AB41" i="3"/>
  <c r="AB29" i="3"/>
  <c r="AB17" i="3"/>
  <c r="AB5" i="3"/>
  <c r="AB171" i="3"/>
  <c r="AB135" i="3"/>
  <c r="AB87" i="3"/>
  <c r="AB39" i="3"/>
  <c r="AB196" i="3"/>
  <c r="AB184" i="3"/>
  <c r="AB172" i="3"/>
  <c r="AB160" i="3"/>
  <c r="AB148" i="3"/>
  <c r="AB136" i="3"/>
  <c r="AB124" i="3"/>
  <c r="AB112" i="3"/>
  <c r="AB100" i="3"/>
  <c r="AB88" i="3"/>
  <c r="AB76" i="3"/>
  <c r="AB64" i="3"/>
  <c r="AB52" i="3"/>
  <c r="AB40" i="3"/>
  <c r="AB28" i="3"/>
  <c r="AB16" i="3"/>
  <c r="AB4" i="3"/>
  <c r="AB195" i="3"/>
  <c r="AB159" i="3"/>
  <c r="AB147" i="3"/>
  <c r="AB111" i="3"/>
  <c r="AB99" i="3"/>
  <c r="AB75" i="3"/>
  <c r="AB51" i="3"/>
  <c r="AB27" i="3"/>
  <c r="AB3" i="3"/>
  <c r="AB183" i="3"/>
  <c r="AB123" i="3"/>
  <c r="AB63" i="3"/>
  <c r="AB15" i="3"/>
  <c r="AB193" i="3"/>
  <c r="AB181" i="3"/>
  <c r="AB169" i="3"/>
  <c r="AB157" i="3"/>
  <c r="AB145" i="3"/>
  <c r="AB133" i="3"/>
  <c r="AB121" i="3"/>
  <c r="AB109" i="3"/>
  <c r="AB97" i="3"/>
  <c r="AB85" i="3"/>
  <c r="AB73" i="3"/>
  <c r="AB61" i="3"/>
  <c r="AB49" i="3"/>
  <c r="AB37" i="3"/>
  <c r="AB25" i="3"/>
  <c r="AB191" i="3"/>
  <c r="AB179" i="3"/>
  <c r="AB167" i="3"/>
  <c r="AB155" i="3"/>
  <c r="AB143" i="3"/>
  <c r="AB131" i="3"/>
  <c r="AB119" i="3"/>
  <c r="AB107" i="3"/>
  <c r="AB95" i="3"/>
  <c r="AB83" i="3"/>
  <c r="AB71" i="3"/>
  <c r="AB59" i="3"/>
  <c r="AB47" i="3"/>
  <c r="AB35" i="3"/>
  <c r="AB23" i="3"/>
  <c r="AB11" i="3"/>
  <c r="AB192" i="3"/>
  <c r="AB120" i="3"/>
  <c r="AB57" i="3"/>
  <c r="AB21" i="3"/>
  <c r="AB182" i="3"/>
  <c r="AB50" i="3"/>
  <c r="AB180" i="3"/>
  <c r="AB108" i="3"/>
  <c r="AB48" i="3"/>
  <c r="AB13" i="3"/>
  <c r="AB170" i="3"/>
  <c r="AB98" i="3"/>
  <c r="AB46" i="3"/>
  <c r="AB12" i="3"/>
  <c r="AB168" i="3"/>
  <c r="AB96" i="3"/>
  <c r="AB45" i="3"/>
  <c r="AB10" i="3"/>
  <c r="AB158" i="3"/>
  <c r="AB86" i="3"/>
  <c r="AB38" i="3"/>
  <c r="AB9" i="3"/>
  <c r="AB194" i="3"/>
  <c r="AB122" i="3"/>
  <c r="AB60" i="3"/>
  <c r="AB156" i="3"/>
  <c r="AB84" i="3"/>
  <c r="AB36" i="3"/>
  <c r="AB8" i="3"/>
  <c r="AB146" i="3"/>
  <c r="AB74" i="3"/>
  <c r="AB34" i="3"/>
  <c r="AB22" i="3"/>
  <c r="AB110" i="3"/>
  <c r="AB14" i="3"/>
  <c r="AB144" i="3"/>
  <c r="AB72" i="3"/>
  <c r="AB33" i="3"/>
  <c r="AB134" i="3"/>
  <c r="AB69" i="3"/>
  <c r="AB26" i="3"/>
  <c r="AB132" i="3"/>
  <c r="AB62" i="3"/>
  <c r="AB24" i="3"/>
  <c r="U2" i="3"/>
  <c r="Z198" i="3"/>
  <c r="Z186" i="3"/>
  <c r="Z174" i="3"/>
  <c r="Z162" i="3"/>
  <c r="Z150" i="3"/>
  <c r="Z138" i="3"/>
  <c r="Z126" i="3"/>
  <c r="Z114" i="3"/>
  <c r="Z102" i="3"/>
  <c r="Z90" i="3"/>
  <c r="Z78" i="3"/>
  <c r="Z66" i="3"/>
  <c r="Z54" i="3"/>
  <c r="Z42" i="3"/>
  <c r="Z30" i="3"/>
  <c r="Z18" i="3"/>
  <c r="Z6" i="3"/>
  <c r="Z197" i="3"/>
  <c r="Z185" i="3"/>
  <c r="Z173" i="3"/>
  <c r="Z161" i="3"/>
  <c r="Z149" i="3"/>
  <c r="Z137" i="3"/>
  <c r="Z125" i="3"/>
  <c r="Z113" i="3"/>
  <c r="Z101" i="3"/>
  <c r="Z89" i="3"/>
  <c r="Z77" i="3"/>
  <c r="Z65" i="3"/>
  <c r="Z53" i="3"/>
  <c r="Z41" i="3"/>
  <c r="Z29" i="3"/>
  <c r="Z17" i="3"/>
  <c r="Z5" i="3"/>
  <c r="Z196" i="3"/>
  <c r="Z184" i="3"/>
  <c r="Z172" i="3"/>
  <c r="Z160" i="3"/>
  <c r="Z148" i="3"/>
  <c r="Z136" i="3"/>
  <c r="Z124" i="3"/>
  <c r="Z112" i="3"/>
  <c r="Z100" i="3"/>
  <c r="Z88" i="3"/>
  <c r="Z76" i="3"/>
  <c r="Z64" i="3"/>
  <c r="Z52" i="3"/>
  <c r="Z40" i="3"/>
  <c r="Z28" i="3"/>
  <c r="Z16" i="3"/>
  <c r="Z4" i="3"/>
  <c r="Z195" i="3"/>
  <c r="Z183" i="3"/>
  <c r="Z171" i="3"/>
  <c r="Z159" i="3"/>
  <c r="Z147" i="3"/>
  <c r="Z135" i="3"/>
  <c r="Z123" i="3"/>
  <c r="Z111" i="3"/>
  <c r="Z99" i="3"/>
  <c r="Z87" i="3"/>
  <c r="Z75" i="3"/>
  <c r="Z63" i="3"/>
  <c r="Z51" i="3"/>
  <c r="Z39" i="3"/>
  <c r="Z27" i="3"/>
  <c r="Z15" i="3"/>
  <c r="Z3" i="3"/>
  <c r="Z194" i="3"/>
  <c r="Z182" i="3"/>
  <c r="Z170" i="3"/>
  <c r="Z158" i="3"/>
  <c r="Z146" i="3"/>
  <c r="Z134" i="3"/>
  <c r="Z122" i="3"/>
  <c r="Z110" i="3"/>
  <c r="Z98" i="3"/>
  <c r="Z86" i="3"/>
  <c r="Z74" i="3"/>
  <c r="Z62" i="3"/>
  <c r="Z50" i="3"/>
  <c r="Z38" i="3"/>
  <c r="Z26" i="3"/>
  <c r="Z14" i="3"/>
  <c r="Z193" i="3"/>
  <c r="Z181" i="3"/>
  <c r="Z169" i="3"/>
  <c r="Z157" i="3"/>
  <c r="Z145" i="3"/>
  <c r="Z133" i="3"/>
  <c r="Z121" i="3"/>
  <c r="Z109" i="3"/>
  <c r="Z97" i="3"/>
  <c r="Z85" i="3"/>
  <c r="Z73" i="3"/>
  <c r="Z61" i="3"/>
  <c r="Z49" i="3"/>
  <c r="Z37" i="3"/>
  <c r="Z25" i="3"/>
  <c r="Z13" i="3"/>
  <c r="Z143" i="3"/>
  <c r="Z83" i="3"/>
  <c r="Z47" i="3"/>
  <c r="Z11" i="3"/>
  <c r="Z192" i="3"/>
  <c r="Z180" i="3"/>
  <c r="Z168" i="3"/>
  <c r="Z156" i="3"/>
  <c r="Z144" i="3"/>
  <c r="Z132" i="3"/>
  <c r="Z120" i="3"/>
  <c r="Z108" i="3"/>
  <c r="Z96" i="3"/>
  <c r="Z84" i="3"/>
  <c r="Z72" i="3"/>
  <c r="Z60" i="3"/>
  <c r="Z48" i="3"/>
  <c r="Z36" i="3"/>
  <c r="Z24" i="3"/>
  <c r="Z12" i="3"/>
  <c r="Z107" i="3"/>
  <c r="Z23" i="3"/>
  <c r="Z191" i="3"/>
  <c r="Z179" i="3"/>
  <c r="Z167" i="3"/>
  <c r="Z155" i="3"/>
  <c r="Z131" i="3"/>
  <c r="Z119" i="3"/>
  <c r="Z95" i="3"/>
  <c r="Z71" i="3"/>
  <c r="Z59" i="3"/>
  <c r="Z35" i="3"/>
  <c r="Z201" i="3"/>
  <c r="Z189" i="3"/>
  <c r="Z177" i="3"/>
  <c r="Z165" i="3"/>
  <c r="Z153" i="3"/>
  <c r="Z141" i="3"/>
  <c r="Z129" i="3"/>
  <c r="Z117" i="3"/>
  <c r="Z105" i="3"/>
  <c r="Z93" i="3"/>
  <c r="Z81" i="3"/>
  <c r="Z69" i="3"/>
  <c r="Z57" i="3"/>
  <c r="Z45" i="3"/>
  <c r="Z33" i="3"/>
  <c r="Z21" i="3"/>
  <c r="Z9" i="3"/>
  <c r="Z199" i="3"/>
  <c r="Z187" i="3"/>
  <c r="Z175" i="3"/>
  <c r="Z163" i="3"/>
  <c r="Z151" i="3"/>
  <c r="Z139" i="3"/>
  <c r="Z127" i="3"/>
  <c r="Z115" i="3"/>
  <c r="Z103" i="3"/>
  <c r="Z91" i="3"/>
  <c r="Z79" i="3"/>
  <c r="Z67" i="3"/>
  <c r="Z55" i="3"/>
  <c r="Z43" i="3"/>
  <c r="Z31" i="3"/>
  <c r="Z19" i="3"/>
  <c r="Z7" i="3"/>
  <c r="Z152" i="3"/>
  <c r="Z80" i="3"/>
  <c r="Z8" i="3"/>
  <c r="Z142" i="3"/>
  <c r="Z70" i="3"/>
  <c r="Z140" i="3"/>
  <c r="Z68" i="3"/>
  <c r="Z202" i="3"/>
  <c r="Z130" i="3"/>
  <c r="Z58" i="3"/>
  <c r="Z200" i="3"/>
  <c r="Z128" i="3"/>
  <c r="Z56" i="3"/>
  <c r="Z190" i="3"/>
  <c r="Z118" i="3"/>
  <c r="Z46" i="3"/>
  <c r="Z154" i="3"/>
  <c r="Z82" i="3"/>
  <c r="Z10" i="3"/>
  <c r="Z188" i="3"/>
  <c r="Z116" i="3"/>
  <c r="Z44" i="3"/>
  <c r="Z178" i="3"/>
  <c r="Z106" i="3"/>
  <c r="Z34" i="3"/>
  <c r="Z176" i="3"/>
  <c r="Z104" i="3"/>
  <c r="Z32" i="3"/>
  <c r="Z166" i="3"/>
  <c r="Z94" i="3"/>
  <c r="Z22" i="3"/>
  <c r="Z164" i="3"/>
  <c r="Z92" i="3"/>
  <c r="Z20" i="3"/>
  <c r="V2" i="3"/>
  <c r="AA194" i="3"/>
  <c r="AA182" i="3"/>
  <c r="AA170" i="3"/>
  <c r="AA158" i="3"/>
  <c r="AA146" i="3"/>
  <c r="AA134" i="3"/>
  <c r="AA122" i="3"/>
  <c r="AA110" i="3"/>
  <c r="AA98" i="3"/>
  <c r="AA86" i="3"/>
  <c r="AA74" i="3"/>
  <c r="AA62" i="3"/>
  <c r="AA50" i="3"/>
  <c r="AA38" i="3"/>
  <c r="AA26" i="3"/>
  <c r="AA14" i="3"/>
  <c r="AA193" i="3"/>
  <c r="AA181" i="3"/>
  <c r="AA169" i="3"/>
  <c r="AA157" i="3"/>
  <c r="AA145" i="3"/>
  <c r="AA133" i="3"/>
  <c r="AA121" i="3"/>
  <c r="AA109" i="3"/>
  <c r="AA97" i="3"/>
  <c r="AA85" i="3"/>
  <c r="AA73" i="3"/>
  <c r="AA61" i="3"/>
  <c r="AA49" i="3"/>
  <c r="AA37" i="3"/>
  <c r="AA25" i="3"/>
  <c r="AA13" i="3"/>
  <c r="AA192" i="3"/>
  <c r="AA180" i="3"/>
  <c r="AA168" i="3"/>
  <c r="AA156" i="3"/>
  <c r="AA144" i="3"/>
  <c r="AA132" i="3"/>
  <c r="AA120" i="3"/>
  <c r="AA108" i="3"/>
  <c r="AA96" i="3"/>
  <c r="AA84" i="3"/>
  <c r="AA72" i="3"/>
  <c r="AA60" i="3"/>
  <c r="AA48" i="3"/>
  <c r="AA36" i="3"/>
  <c r="AA24" i="3"/>
  <c r="AA12" i="3"/>
  <c r="AA191" i="3"/>
  <c r="AA179" i="3"/>
  <c r="AA167" i="3"/>
  <c r="AA155" i="3"/>
  <c r="AA143" i="3"/>
  <c r="AA131" i="3"/>
  <c r="AA119" i="3"/>
  <c r="AA107" i="3"/>
  <c r="AA95" i="3"/>
  <c r="AA83" i="3"/>
  <c r="AA71" i="3"/>
  <c r="AA59" i="3"/>
  <c r="AA47" i="3"/>
  <c r="AA35" i="3"/>
  <c r="AA23" i="3"/>
  <c r="AA11" i="3"/>
  <c r="AA202" i="3"/>
  <c r="AA190" i="3"/>
  <c r="AA178" i="3"/>
  <c r="AA166" i="3"/>
  <c r="AA154" i="3"/>
  <c r="AA142" i="3"/>
  <c r="AA130" i="3"/>
  <c r="AA118" i="3"/>
  <c r="AA106" i="3"/>
  <c r="AA94" i="3"/>
  <c r="AA82" i="3"/>
  <c r="AA70" i="3"/>
  <c r="AA58" i="3"/>
  <c r="AA46" i="3"/>
  <c r="AA34" i="3"/>
  <c r="AA22" i="3"/>
  <c r="AA10" i="3"/>
  <c r="AA201" i="3"/>
  <c r="AA189" i="3"/>
  <c r="AA177" i="3"/>
  <c r="AA165" i="3"/>
  <c r="AA153" i="3"/>
  <c r="AA141" i="3"/>
  <c r="AA129" i="3"/>
  <c r="AA117" i="3"/>
  <c r="AA105" i="3"/>
  <c r="AA93" i="3"/>
  <c r="AA81" i="3"/>
  <c r="AA69" i="3"/>
  <c r="AA57" i="3"/>
  <c r="AA45" i="3"/>
  <c r="AA33" i="3"/>
  <c r="AA21" i="3"/>
  <c r="AA9" i="3"/>
  <c r="AA187" i="3"/>
  <c r="AA175" i="3"/>
  <c r="AA139" i="3"/>
  <c r="AA115" i="3"/>
  <c r="AA79" i="3"/>
  <c r="AA55" i="3"/>
  <c r="AA19" i="3"/>
  <c r="AA200" i="3"/>
  <c r="AA188" i="3"/>
  <c r="AA176" i="3"/>
  <c r="AA164" i="3"/>
  <c r="AA152" i="3"/>
  <c r="AA140" i="3"/>
  <c r="AA128" i="3"/>
  <c r="AA116" i="3"/>
  <c r="AA104" i="3"/>
  <c r="AA92" i="3"/>
  <c r="AA80" i="3"/>
  <c r="AA68" i="3"/>
  <c r="AA56" i="3"/>
  <c r="AA44" i="3"/>
  <c r="AA32" i="3"/>
  <c r="AA20" i="3"/>
  <c r="AA8" i="3"/>
  <c r="AA151" i="3"/>
  <c r="AA103" i="3"/>
  <c r="AA67" i="3"/>
  <c r="AA31" i="3"/>
  <c r="AA7" i="3"/>
  <c r="AA199" i="3"/>
  <c r="AA163" i="3"/>
  <c r="AA127" i="3"/>
  <c r="AA91" i="3"/>
  <c r="AA43" i="3"/>
  <c r="AA197" i="3"/>
  <c r="AA185" i="3"/>
  <c r="AA173" i="3"/>
  <c r="AA161" i="3"/>
  <c r="AA149" i="3"/>
  <c r="AA137" i="3"/>
  <c r="AA125" i="3"/>
  <c r="AA113" i="3"/>
  <c r="AA101" i="3"/>
  <c r="AA89" i="3"/>
  <c r="AA77" i="3"/>
  <c r="AA65" i="3"/>
  <c r="AA53" i="3"/>
  <c r="AA41" i="3"/>
  <c r="AA29" i="3"/>
  <c r="AA17" i="3"/>
  <c r="AA5" i="3"/>
  <c r="AA195" i="3"/>
  <c r="AA183" i="3"/>
  <c r="AA171" i="3"/>
  <c r="AA159" i="3"/>
  <c r="AA147" i="3"/>
  <c r="AA135" i="3"/>
  <c r="AA123" i="3"/>
  <c r="AA111" i="3"/>
  <c r="AA99" i="3"/>
  <c r="AA87" i="3"/>
  <c r="AA75" i="3"/>
  <c r="AA63" i="3"/>
  <c r="AA51" i="3"/>
  <c r="AA39" i="3"/>
  <c r="AA27" i="3"/>
  <c r="AA15" i="3"/>
  <c r="AA3" i="3"/>
  <c r="AA136" i="3"/>
  <c r="AA64" i="3"/>
  <c r="AA126" i="3"/>
  <c r="AA196" i="3"/>
  <c r="AA124" i="3"/>
  <c r="AA52" i="3"/>
  <c r="AA186" i="3"/>
  <c r="AA114" i="3"/>
  <c r="AA42" i="3"/>
  <c r="AA184" i="3"/>
  <c r="AA112" i="3"/>
  <c r="AA40" i="3"/>
  <c r="AA174" i="3"/>
  <c r="AA102" i="3"/>
  <c r="AA30" i="3"/>
  <c r="AA66" i="3"/>
  <c r="AA172" i="3"/>
  <c r="AA100" i="3"/>
  <c r="AA28" i="3"/>
  <c r="AA162" i="3"/>
  <c r="AA90" i="3"/>
  <c r="AA18" i="3"/>
  <c r="AA138" i="3"/>
  <c r="AA198" i="3"/>
  <c r="AA54" i="3"/>
  <c r="AA160" i="3"/>
  <c r="AA88" i="3"/>
  <c r="AA16" i="3"/>
  <c r="AA150" i="3"/>
  <c r="AA78" i="3"/>
  <c r="AA6" i="3"/>
  <c r="AA148" i="3"/>
  <c r="AA76" i="3"/>
  <c r="AA4" i="3"/>
  <c r="T2" i="3"/>
  <c r="Y202" i="3"/>
  <c r="Y190" i="3"/>
  <c r="Y178" i="3"/>
  <c r="Y166" i="3"/>
  <c r="Y154" i="3"/>
  <c r="Y142" i="3"/>
  <c r="Y130" i="3"/>
  <c r="Y118" i="3"/>
  <c r="Y106" i="3"/>
  <c r="Y94" i="3"/>
  <c r="Y82" i="3"/>
  <c r="Y70" i="3"/>
  <c r="Y58" i="3"/>
  <c r="Y46" i="3"/>
  <c r="Y34" i="3"/>
  <c r="Y22" i="3"/>
  <c r="Y10" i="3"/>
  <c r="Y201" i="3"/>
  <c r="Y189" i="3"/>
  <c r="Y177" i="3"/>
  <c r="Y165" i="3"/>
  <c r="Y153" i="3"/>
  <c r="Y141" i="3"/>
  <c r="Y129" i="3"/>
  <c r="Y117" i="3"/>
  <c r="Y105" i="3"/>
  <c r="Y93" i="3"/>
  <c r="Y81" i="3"/>
  <c r="Y69" i="3"/>
  <c r="Y57" i="3"/>
  <c r="Y45" i="3"/>
  <c r="Y33" i="3"/>
  <c r="Y21" i="3"/>
  <c r="Y9" i="3"/>
  <c r="Y200" i="3"/>
  <c r="Y188" i="3"/>
  <c r="Y176" i="3"/>
  <c r="Y164" i="3"/>
  <c r="Y152" i="3"/>
  <c r="Y140" i="3"/>
  <c r="Y128" i="3"/>
  <c r="Y116" i="3"/>
  <c r="Y104" i="3"/>
  <c r="Y92" i="3"/>
  <c r="Y80" i="3"/>
  <c r="Y68" i="3"/>
  <c r="Y56" i="3"/>
  <c r="Y44" i="3"/>
  <c r="Y32" i="3"/>
  <c r="Y20" i="3"/>
  <c r="Y8" i="3"/>
  <c r="Y199" i="3"/>
  <c r="Y187" i="3"/>
  <c r="Y175" i="3"/>
  <c r="Y163" i="3"/>
  <c r="Y151" i="3"/>
  <c r="Y139" i="3"/>
  <c r="Y127" i="3"/>
  <c r="Y115" i="3"/>
  <c r="Y103" i="3"/>
  <c r="Y91" i="3"/>
  <c r="Y79" i="3"/>
  <c r="Y67" i="3"/>
  <c r="Y55" i="3"/>
  <c r="Y43" i="3"/>
  <c r="Y31" i="3"/>
  <c r="Y19" i="3"/>
  <c r="Y7" i="3"/>
  <c r="Y198" i="3"/>
  <c r="Y186" i="3"/>
  <c r="Y174" i="3"/>
  <c r="Y162" i="3"/>
  <c r="Y150" i="3"/>
  <c r="Y138" i="3"/>
  <c r="Y126" i="3"/>
  <c r="Y114" i="3"/>
  <c r="Y102" i="3"/>
  <c r="Y90" i="3"/>
  <c r="Y78" i="3"/>
  <c r="Y66" i="3"/>
  <c r="Y54" i="3"/>
  <c r="Y42" i="3"/>
  <c r="Y30" i="3"/>
  <c r="Y18" i="3"/>
  <c r="Y6" i="3"/>
  <c r="Y197" i="3"/>
  <c r="Y185" i="3"/>
  <c r="Y173" i="3"/>
  <c r="Y161" i="3"/>
  <c r="Y149" i="3"/>
  <c r="Y137" i="3"/>
  <c r="Y125" i="3"/>
  <c r="Y113" i="3"/>
  <c r="Y101" i="3"/>
  <c r="Y89" i="3"/>
  <c r="Y77" i="3"/>
  <c r="Y65" i="3"/>
  <c r="Y53" i="3"/>
  <c r="Y41" i="3"/>
  <c r="Y29" i="3"/>
  <c r="Y17" i="3"/>
  <c r="Y5" i="3"/>
  <c r="Y75" i="3"/>
  <c r="Y182" i="3"/>
  <c r="Y196" i="3"/>
  <c r="Y184" i="3"/>
  <c r="Y172" i="3"/>
  <c r="Y160" i="3"/>
  <c r="Y148" i="3"/>
  <c r="Y136" i="3"/>
  <c r="Y124" i="3"/>
  <c r="Y112" i="3"/>
  <c r="Y100" i="3"/>
  <c r="Y88" i="3"/>
  <c r="Y76" i="3"/>
  <c r="Y64" i="3"/>
  <c r="Y52" i="3"/>
  <c r="Y40" i="3"/>
  <c r="Y28" i="3"/>
  <c r="Y16" i="3"/>
  <c r="Y4" i="3"/>
  <c r="Y135" i="3"/>
  <c r="Y170" i="3"/>
  <c r="Y195" i="3"/>
  <c r="Y183" i="3"/>
  <c r="Y171" i="3"/>
  <c r="Y159" i="3"/>
  <c r="Y147" i="3"/>
  <c r="Y123" i="3"/>
  <c r="Y111" i="3"/>
  <c r="Y99" i="3"/>
  <c r="Y87" i="3"/>
  <c r="Y63" i="3"/>
  <c r="Y51" i="3"/>
  <c r="Y39" i="3"/>
  <c r="Y27" i="3"/>
  <c r="Y15" i="3"/>
  <c r="Y3" i="3"/>
  <c r="Y158" i="3"/>
  <c r="Y146" i="3"/>
  <c r="Y194" i="3"/>
  <c r="Y193" i="3"/>
  <c r="Y181" i="3"/>
  <c r="Y169" i="3"/>
  <c r="Y157" i="3"/>
  <c r="Y145" i="3"/>
  <c r="Y133" i="3"/>
  <c r="Y121" i="3"/>
  <c r="Y109" i="3"/>
  <c r="Y97" i="3"/>
  <c r="Y85" i="3"/>
  <c r="Y73" i="3"/>
  <c r="Y61" i="3"/>
  <c r="Y49" i="3"/>
  <c r="Y37" i="3"/>
  <c r="Y25" i="3"/>
  <c r="Y13" i="3"/>
  <c r="Y191" i="3"/>
  <c r="Y179" i="3"/>
  <c r="Y167" i="3"/>
  <c r="Y155" i="3"/>
  <c r="Y143" i="3"/>
  <c r="Y131" i="3"/>
  <c r="Y119" i="3"/>
  <c r="Y107" i="3"/>
  <c r="Y95" i="3"/>
  <c r="Y83" i="3"/>
  <c r="Y71" i="3"/>
  <c r="Y59" i="3"/>
  <c r="Y47" i="3"/>
  <c r="Y35" i="3"/>
  <c r="Y23" i="3"/>
  <c r="Y11" i="3"/>
  <c r="Y192" i="3"/>
  <c r="Y96" i="3"/>
  <c r="Y24" i="3"/>
  <c r="Y180" i="3"/>
  <c r="Y14" i="3"/>
  <c r="Y168" i="3"/>
  <c r="Y84" i="3"/>
  <c r="Y12" i="3"/>
  <c r="Y156" i="3"/>
  <c r="Y74" i="3"/>
  <c r="Y144" i="3"/>
  <c r="Y72" i="3"/>
  <c r="Y134" i="3"/>
  <c r="Y62" i="3"/>
  <c r="Y98" i="3"/>
  <c r="Y26" i="3"/>
  <c r="Y132" i="3"/>
  <c r="Y60" i="3"/>
  <c r="Y122" i="3"/>
  <c r="Y50" i="3"/>
  <c r="Y86" i="3"/>
  <c r="Y120" i="3"/>
  <c r="Y48" i="3"/>
  <c r="Y110" i="3"/>
  <c r="Y38" i="3"/>
  <c r="Y108" i="3"/>
  <c r="Y36" i="3"/>
  <c r="A2" i="3" a="1"/>
  <c r="A2" i="3" s="1"/>
  <c r="X2" i="3" a="1"/>
  <c r="X2" i="3" s="1"/>
  <c r="K57" i="7"/>
  <c r="AT57" i="9" s="1"/>
  <c r="I55" i="7"/>
  <c r="AR55" i="9" s="1"/>
  <c r="B1" i="8"/>
  <c r="M54" i="7"/>
  <c r="AV54" i="9" s="1"/>
  <c r="AB1" i="8"/>
  <c r="H54" i="7"/>
  <c r="AQ54" i="9" s="1"/>
  <c r="E55" i="7"/>
  <c r="AN55" i="9" s="1"/>
  <c r="E54" i="7"/>
  <c r="AN54" i="9" s="1"/>
  <c r="E59" i="7"/>
  <c r="AN59" i="9" s="1"/>
  <c r="J59" i="7"/>
  <c r="AS59" i="9" s="1"/>
  <c r="J55" i="7"/>
  <c r="AS55" i="9" s="1"/>
  <c r="J54" i="7"/>
  <c r="AS54" i="9" s="1"/>
  <c r="L58" i="7"/>
  <c r="AU58" i="9" s="1"/>
  <c r="J1" i="8"/>
  <c r="F58" i="7"/>
  <c r="AO58" i="9" s="1"/>
  <c r="AI1" i="8"/>
  <c r="M59" i="7"/>
  <c r="AV59" i="9" s="1"/>
  <c r="M55" i="7"/>
  <c r="AV55" i="9" s="1"/>
  <c r="K58" i="7"/>
  <c r="AT58" i="9" s="1"/>
  <c r="D60" i="7"/>
  <c r="AM60" i="9" s="1"/>
  <c r="D57" i="7"/>
  <c r="AM57" i="9" s="1"/>
  <c r="D56" i="7"/>
  <c r="AM56" i="9" s="1"/>
  <c r="M58" i="7"/>
  <c r="AV58" i="9" s="1"/>
  <c r="M61" i="7"/>
  <c r="AV61" i="9" s="1"/>
  <c r="BU9" i="6"/>
  <c r="BU1" i="8"/>
  <c r="DI9" i="6"/>
  <c r="DI1" i="8"/>
  <c r="W9" i="6"/>
  <c r="W1" i="8"/>
  <c r="FY1" i="8"/>
  <c r="FA1" i="8"/>
  <c r="GO1" i="8"/>
  <c r="CC9" i="6"/>
  <c r="CC1" i="8"/>
  <c r="GP1" i="8"/>
  <c r="FP1" i="8"/>
  <c r="O9" i="6"/>
  <c r="O1" i="8"/>
  <c r="DF9" i="6"/>
  <c r="DF1" i="8"/>
  <c r="FI1" i="8"/>
  <c r="CF9" i="6"/>
  <c r="CF1" i="8"/>
  <c r="CV9" i="6"/>
  <c r="CV1" i="8"/>
  <c r="CN9" i="6"/>
  <c r="CN1" i="8"/>
  <c r="EX1" i="8"/>
  <c r="GJ1" i="8"/>
  <c r="AY9" i="6"/>
  <c r="AY1" i="8"/>
  <c r="BD9" i="6"/>
  <c r="BD1" i="8"/>
  <c r="AC9" i="6"/>
  <c r="AC1" i="8"/>
  <c r="DC9" i="6"/>
  <c r="DC1" i="8"/>
  <c r="GE1" i="8"/>
  <c r="GN1" i="8"/>
  <c r="AF9" i="6"/>
  <c r="AF1" i="8"/>
  <c r="BB9" i="6"/>
  <c r="BB1" i="8"/>
  <c r="ED1" i="8"/>
  <c r="EH1" i="8"/>
  <c r="GG1" i="8"/>
  <c r="DD9" i="6"/>
  <c r="DD1" i="8"/>
  <c r="ER1" i="8"/>
  <c r="DL9" i="6"/>
  <c r="DL1" i="8"/>
  <c r="AU9" i="6"/>
  <c r="AU1" i="8"/>
  <c r="AM9" i="6"/>
  <c r="AM1" i="8"/>
  <c r="CA9" i="6"/>
  <c r="CA1" i="8"/>
  <c r="DY9" i="6"/>
  <c r="DY1" i="8"/>
  <c r="EY1" i="8"/>
  <c r="FZ1" i="8"/>
  <c r="AQ9" i="6"/>
  <c r="AQ1" i="8"/>
  <c r="DS9" i="6"/>
  <c r="DS1" i="8"/>
  <c r="EI1" i="8"/>
  <c r="GM1" i="8"/>
  <c r="EA1" i="8"/>
  <c r="FO1" i="8"/>
  <c r="FG1" i="8"/>
  <c r="CP9" i="6"/>
  <c r="CP1" i="8"/>
  <c r="DQ9" i="6"/>
  <c r="DQ1" i="8"/>
  <c r="FE1" i="8"/>
  <c r="AS9" i="6"/>
  <c r="AS1" i="8"/>
  <c r="BW9" i="6"/>
  <c r="BW1" i="8"/>
  <c r="DH9" i="6"/>
  <c r="DH1" i="8"/>
  <c r="FV1" i="8"/>
  <c r="BV9" i="6"/>
  <c r="BV1" i="8"/>
  <c r="CW9" i="6"/>
  <c r="CW1" i="8"/>
  <c r="AA9" i="6"/>
  <c r="AA1" i="8"/>
  <c r="FM1" i="8"/>
  <c r="GS1" i="8"/>
  <c r="CE9" i="6"/>
  <c r="CE1" i="8"/>
  <c r="BR9" i="6"/>
  <c r="BR1" i="8"/>
  <c r="AV9" i="6"/>
  <c r="AV1" i="8"/>
  <c r="GD1" i="8"/>
  <c r="FB1" i="8"/>
  <c r="BK9" i="6"/>
  <c r="BK1" i="8"/>
  <c r="EB1" i="8"/>
  <c r="EJ1" i="8"/>
  <c r="BS9" i="6"/>
  <c r="BS1" i="8"/>
  <c r="DG9" i="6"/>
  <c r="DG1" i="8"/>
  <c r="CY9" i="6"/>
  <c r="CY1" i="8"/>
  <c r="AH9" i="6"/>
  <c r="AH1" i="8"/>
  <c r="BI9" i="6"/>
  <c r="BI1" i="8"/>
  <c r="BX9" i="6"/>
  <c r="BX1" i="8"/>
  <c r="CB9" i="6"/>
  <c r="CB1" i="8"/>
  <c r="EL1" i="8"/>
  <c r="FX1" i="8"/>
  <c r="FN1" i="8"/>
  <c r="FL1" i="8"/>
  <c r="DN9" i="6"/>
  <c r="DN1" i="8"/>
  <c r="EO1" i="8"/>
  <c r="GC1" i="8"/>
  <c r="BQ9" i="6"/>
  <c r="BQ1" i="8"/>
  <c r="CX9" i="6"/>
  <c r="CX1" i="8"/>
  <c r="FD1" i="8"/>
  <c r="ET1" i="8"/>
  <c r="CT9" i="6"/>
  <c r="CT1" i="8"/>
  <c r="CI9" i="6"/>
  <c r="CI1" i="8"/>
  <c r="EW1" i="8"/>
  <c r="BT9" i="6"/>
  <c r="BT1" i="8"/>
  <c r="U9" i="6"/>
  <c r="U1" i="8"/>
  <c r="AJ9" i="6"/>
  <c r="AJ1" i="8"/>
  <c r="AT9" i="6"/>
  <c r="AT1" i="8"/>
  <c r="DJ9" i="6"/>
  <c r="DJ1" i="8"/>
  <c r="EZ1" i="8"/>
  <c r="AO9" i="6"/>
  <c r="AO1" i="8"/>
  <c r="FH1" i="8"/>
  <c r="CQ9" i="6"/>
  <c r="CQ1" i="8"/>
  <c r="EE1" i="8"/>
  <c r="DW9" i="6"/>
  <c r="DW1" i="8"/>
  <c r="BF9" i="6"/>
  <c r="BF1" i="8"/>
  <c r="CG9" i="6"/>
  <c r="CG1" i="8"/>
  <c r="DU9" i="6"/>
  <c r="DU1" i="8"/>
  <c r="BN9" i="6"/>
  <c r="BN1" i="8"/>
  <c r="FW1" i="8"/>
  <c r="BO9" i="6"/>
  <c r="BO1" i="8"/>
  <c r="DM9" i="6"/>
  <c r="DM1" i="8"/>
  <c r="EM1" i="8"/>
  <c r="AP9" i="6"/>
  <c r="AP1" i="8"/>
  <c r="BA9" i="6"/>
  <c r="BA1" i="8"/>
  <c r="GI1" i="8"/>
  <c r="CO9" i="6"/>
  <c r="CO1" i="8"/>
  <c r="L9" i="6"/>
  <c r="L1" i="8"/>
  <c r="GB1" i="8"/>
  <c r="T9" i="6"/>
  <c r="T1" i="8"/>
  <c r="DR9" i="6"/>
  <c r="DR1" i="8"/>
  <c r="CL9" i="6"/>
  <c r="CL1" i="8"/>
  <c r="FU1" i="8"/>
  <c r="CR9" i="6"/>
  <c r="CR1" i="8"/>
  <c r="DT9" i="6"/>
  <c r="DT1" i="8"/>
  <c r="CZ9" i="6"/>
  <c r="CZ1" i="8"/>
  <c r="GK1" i="8"/>
  <c r="CK9" i="6"/>
  <c r="CK1" i="8"/>
  <c r="AL9" i="6"/>
  <c r="AL1" i="8"/>
  <c r="EV1" i="8"/>
  <c r="CS9" i="6"/>
  <c r="CS1" i="8"/>
  <c r="BL9" i="6"/>
  <c r="BL1" i="8"/>
  <c r="BM9" i="6"/>
  <c r="BM1" i="8"/>
  <c r="GF1" i="8"/>
  <c r="DO9" i="6"/>
  <c r="DO1" i="8"/>
  <c r="FC1" i="8"/>
  <c r="EU1" i="8"/>
  <c r="CD9" i="6"/>
  <c r="CD1" i="8"/>
  <c r="DE9" i="6"/>
  <c r="DE1" i="8"/>
  <c r="ES1" i="8"/>
  <c r="AG9" i="6"/>
  <c r="AG1" i="8"/>
  <c r="M9" i="6"/>
  <c r="M1" i="8"/>
  <c r="CJ9" i="6"/>
  <c r="CJ1" i="8"/>
  <c r="FJ1" i="8"/>
  <c r="AW9" i="6"/>
  <c r="AW1" i="8"/>
  <c r="AZ9" i="6"/>
  <c r="AZ1" i="8"/>
  <c r="BP9" i="6"/>
  <c r="BP1" i="8"/>
  <c r="DZ1" i="8"/>
  <c r="DK9" i="6"/>
  <c r="DK1" i="8"/>
  <c r="EQ1" i="8"/>
  <c r="EG1" i="8"/>
  <c r="AX9" i="6"/>
  <c r="AX1" i="8"/>
  <c r="AR9" i="6"/>
  <c r="AR1" i="8"/>
  <c r="DV9" i="6"/>
  <c r="DV1" i="8"/>
  <c r="EP1" i="8"/>
  <c r="DP9" i="6"/>
  <c r="DP1" i="8"/>
  <c r="DX9" i="6"/>
  <c r="DX1" i="8"/>
  <c r="BG9" i="6"/>
  <c r="BG1" i="8"/>
  <c r="CU9" i="6"/>
  <c r="CU1" i="8"/>
  <c r="CM9" i="6"/>
  <c r="CM1" i="8"/>
  <c r="BH9" i="6"/>
  <c r="BH1" i="8"/>
  <c r="BJ9" i="6"/>
  <c r="BJ1" i="8"/>
  <c r="GQ1" i="8"/>
  <c r="FF1" i="8"/>
  <c r="EN1" i="8"/>
  <c r="FT1" i="8"/>
  <c r="FR1" i="8"/>
  <c r="GA1" i="8"/>
  <c r="FS1" i="8"/>
  <c r="DB9" i="6"/>
  <c r="DB1" i="8"/>
  <c r="EC1" i="8"/>
  <c r="FQ1" i="8"/>
  <c r="BE9" i="6"/>
  <c r="BE1" i="8"/>
  <c r="AD9" i="6"/>
  <c r="AD1" i="8"/>
  <c r="EF1" i="8"/>
  <c r="BZ9" i="6"/>
  <c r="BZ1" i="8"/>
  <c r="GH1" i="8"/>
  <c r="CH9" i="6"/>
  <c r="CH1" i="8"/>
  <c r="EK1" i="8"/>
  <c r="FK1" i="8"/>
  <c r="GL1" i="8"/>
  <c r="BC9" i="6"/>
  <c r="BC1" i="8"/>
  <c r="DA9" i="6"/>
  <c r="DA1" i="8"/>
  <c r="BY9" i="6"/>
  <c r="BY1" i="8"/>
  <c r="GR1" i="8"/>
  <c r="C9" i="6"/>
  <c r="E57" i="7"/>
  <c r="AN57" i="9" s="1"/>
  <c r="E60" i="7"/>
  <c r="AN60" i="9" s="1"/>
  <c r="E58" i="7"/>
  <c r="AN58" i="9" s="1"/>
  <c r="E61" i="7"/>
  <c r="AN61" i="9" s="1"/>
  <c r="J9" i="6"/>
  <c r="I58" i="7"/>
  <c r="AR58" i="9" s="1"/>
  <c r="H9" i="6"/>
  <c r="J61" i="7"/>
  <c r="AS61" i="9" s="1"/>
  <c r="J58" i="7"/>
  <c r="AS58" i="9" s="1"/>
  <c r="X9" i="6"/>
  <c r="J56" i="7"/>
  <c r="AS56" i="9" s="1"/>
  <c r="J60" i="7"/>
  <c r="AS60" i="9" s="1"/>
  <c r="J57" i="7"/>
  <c r="AS57" i="9" s="1"/>
  <c r="F9" i="6"/>
  <c r="H56" i="7"/>
  <c r="AQ56" i="9" s="1"/>
  <c r="H60" i="7"/>
  <c r="AQ60" i="9" s="1"/>
  <c r="H61" i="7"/>
  <c r="AQ61" i="9" s="1"/>
  <c r="R9" i="6"/>
  <c r="G56" i="7"/>
  <c r="AP56" i="9" s="1"/>
  <c r="G60" i="7"/>
  <c r="AP60" i="9" s="1"/>
  <c r="G57" i="7"/>
  <c r="AP57" i="9" s="1"/>
  <c r="K9" i="6"/>
  <c r="K54" i="7"/>
  <c r="AT54" i="9" s="1"/>
  <c r="K61" i="7"/>
  <c r="AT61" i="9" s="1"/>
  <c r="K59" i="7"/>
  <c r="AT59" i="9" s="1"/>
  <c r="S9" i="6"/>
  <c r="H57" i="7"/>
  <c r="AQ57" i="9" s="1"/>
  <c r="Q9" i="6"/>
  <c r="L55" i="7"/>
  <c r="AU55" i="9" s="1"/>
  <c r="L56" i="7"/>
  <c r="AU56" i="9" s="1"/>
  <c r="L60" i="7"/>
  <c r="AU60" i="9" s="1"/>
  <c r="AK9" i="6"/>
  <c r="H59" i="7"/>
  <c r="AQ59" i="9" s="1"/>
  <c r="H55" i="7"/>
  <c r="AQ55" i="9" s="1"/>
  <c r="D9" i="6"/>
  <c r="G61" i="7"/>
  <c r="AP61" i="9" s="1"/>
  <c r="G58" i="7"/>
  <c r="AP58" i="9" s="1"/>
  <c r="D61" i="7"/>
  <c r="AM61" i="9" s="1"/>
  <c r="D55" i="7"/>
  <c r="AM55" i="9" s="1"/>
  <c r="D59" i="7"/>
  <c r="AM59" i="9" s="1"/>
  <c r="D54" i="7"/>
  <c r="AM54" i="9" s="1"/>
  <c r="Y9" i="6"/>
  <c r="D58" i="7"/>
  <c r="AM58" i="9" s="1"/>
  <c r="P9" i="6"/>
  <c r="I57" i="7"/>
  <c r="AR57" i="9" s="1"/>
  <c r="I60" i="7"/>
  <c r="AR60" i="9" s="1"/>
  <c r="AI9" i="6"/>
  <c r="G55" i="7"/>
  <c r="AP55" i="9" s="1"/>
  <c r="G59" i="7"/>
  <c r="AP59" i="9" s="1"/>
  <c r="I9" i="6"/>
  <c r="L61" i="7"/>
  <c r="AU61" i="9" s="1"/>
  <c r="L59" i="7"/>
  <c r="AU59" i="9" s="1"/>
  <c r="L54" i="7"/>
  <c r="AU54" i="9" s="1"/>
  <c r="AB9" i="6"/>
  <c r="K55" i="7"/>
  <c r="AT55" i="9" s="1"/>
  <c r="G9" i="6"/>
  <c r="I54" i="7"/>
  <c r="AR54" i="9" s="1"/>
  <c r="I61" i="7"/>
  <c r="AR61" i="9" s="1"/>
  <c r="I59" i="7"/>
  <c r="AR59" i="9" s="1"/>
  <c r="N9" i="6"/>
  <c r="K60" i="7"/>
  <c r="AT60" i="9" s="1"/>
  <c r="K56" i="7"/>
  <c r="AT56" i="9" s="1"/>
  <c r="E9" i="6"/>
  <c r="F54" i="7"/>
  <c r="AO54" i="9" s="1"/>
  <c r="F61" i="7"/>
  <c r="AO61" i="9" s="1"/>
  <c r="F59" i="7"/>
  <c r="AO59" i="9" s="1"/>
  <c r="V9" i="6"/>
  <c r="H58" i="7"/>
  <c r="AQ58" i="9" s="1"/>
  <c r="Z9" i="6"/>
  <c r="F60" i="7"/>
  <c r="AO60" i="9" s="1"/>
  <c r="F55" i="7"/>
  <c r="AO55" i="9" s="1"/>
  <c r="F56" i="7"/>
  <c r="AO56" i="9" s="1"/>
  <c r="AE9" i="6"/>
  <c r="I56" i="7"/>
  <c r="AR56" i="9" s="1"/>
  <c r="AN9" i="6"/>
  <c r="L57" i="7"/>
  <c r="AU57" i="9" s="1"/>
  <c r="B9" i="6"/>
  <c r="C52" i="7"/>
  <c r="AL52" i="9" s="1"/>
  <c r="C45" i="7"/>
  <c r="AL45" i="9" s="1"/>
  <c r="C46" i="7"/>
  <c r="AL46" i="9" s="1"/>
  <c r="C50" i="7"/>
  <c r="AL50" i="9" s="1"/>
  <c r="C11" i="6"/>
  <c r="J21" i="7" l="1" a="1"/>
  <c r="J21" i="7" s="1"/>
  <c r="AS21" i="9" s="1"/>
  <c r="E21" i="7" a="1"/>
  <c r="E21" i="7" s="1"/>
  <c r="AN21" i="9" s="1"/>
  <c r="C21" i="7" a="1"/>
  <c r="C21" i="7" s="1"/>
  <c r="AL21" i="9" s="1"/>
  <c r="D21" i="7" a="1"/>
  <c r="D21" i="7" s="1"/>
  <c r="AM21" i="9" s="1"/>
  <c r="H21" i="7" a="1"/>
  <c r="H21" i="7" s="1"/>
  <c r="AQ21" i="9" s="1"/>
  <c r="G21" i="7" a="1"/>
  <c r="G21" i="7" s="1"/>
  <c r="AP21" i="9" s="1"/>
  <c r="K21" i="7" a="1"/>
  <c r="K21" i="7" s="1"/>
  <c r="AT21" i="9" s="1"/>
  <c r="I21" i="7" a="1"/>
  <c r="I21" i="7" s="1"/>
  <c r="AR21" i="9" s="1"/>
  <c r="F21" i="7" a="1"/>
  <c r="F21" i="7" s="1"/>
  <c r="AO21" i="9" s="1"/>
  <c r="M21" i="7" a="1"/>
  <c r="M21" i="7" s="1"/>
  <c r="AV21" i="9" s="1"/>
  <c r="L21" i="7" a="1"/>
  <c r="L21" i="7" s="1"/>
  <c r="AU21" i="9" s="1"/>
  <c r="AO7" i="4"/>
  <c r="AC178" i="3"/>
  <c r="AC92" i="3"/>
  <c r="AC137" i="3"/>
  <c r="AC168" i="3"/>
  <c r="AC198" i="3"/>
  <c r="AC62" i="3"/>
  <c r="AC179" i="3"/>
  <c r="AC7" i="3"/>
  <c r="AC15" i="3"/>
  <c r="AC12" i="3"/>
  <c r="AC170" i="3"/>
  <c r="AC39" i="3"/>
  <c r="AC188" i="3"/>
  <c r="AC177" i="3"/>
  <c r="AC51" i="3"/>
  <c r="AC22" i="3"/>
  <c r="AC70" i="3"/>
  <c r="AC199" i="3"/>
  <c r="AC80" i="3"/>
  <c r="AC125" i="3"/>
  <c r="AC156" i="3"/>
  <c r="AC184" i="3"/>
  <c r="AC50" i="3"/>
  <c r="AC151" i="3"/>
  <c r="AC186" i="3"/>
  <c r="AC82" i="3"/>
  <c r="AC4" i="3"/>
  <c r="AC163" i="3"/>
  <c r="AC153" i="3"/>
  <c r="AC181" i="3"/>
  <c r="AC133" i="3"/>
  <c r="AC165" i="3"/>
  <c r="AC19" i="3"/>
  <c r="AC47" i="3"/>
  <c r="AC187" i="3"/>
  <c r="AC68" i="3"/>
  <c r="AC113" i="3"/>
  <c r="AC144" i="3"/>
  <c r="AC176" i="3"/>
  <c r="AC38" i="3"/>
  <c r="AC148" i="3"/>
  <c r="AC141" i="3"/>
  <c r="AC30" i="3"/>
  <c r="AC196" i="3"/>
  <c r="AC160" i="3"/>
  <c r="AC150" i="3"/>
  <c r="AC166" i="3"/>
  <c r="AC191" i="3"/>
  <c r="AC162" i="3"/>
  <c r="AC16" i="3"/>
  <c r="AC34" i="3"/>
  <c r="AC175" i="3"/>
  <c r="AC56" i="3"/>
  <c r="AC101" i="3"/>
  <c r="AC132" i="3"/>
  <c r="AC173" i="3"/>
  <c r="AC26" i="3"/>
  <c r="AC135" i="3"/>
  <c r="AC138" i="3"/>
  <c r="AC18" i="3"/>
  <c r="AC157" i="3"/>
  <c r="AC147" i="3"/>
  <c r="AC117" i="3"/>
  <c r="AC143" i="3"/>
  <c r="AC159" i="3"/>
  <c r="AC129" i="3"/>
  <c r="AC13" i="3"/>
  <c r="AC10" i="3"/>
  <c r="AC180" i="3"/>
  <c r="AC44" i="3"/>
  <c r="AC89" i="3"/>
  <c r="AC120" i="3"/>
  <c r="AC158" i="3"/>
  <c r="AC14" i="3"/>
  <c r="AC115" i="3"/>
  <c r="AC105" i="3"/>
  <c r="AC189" i="3"/>
  <c r="AC121" i="3"/>
  <c r="AC127" i="3"/>
  <c r="AC114" i="3"/>
  <c r="AC130" i="3"/>
  <c r="AC139" i="3"/>
  <c r="AC126" i="3"/>
  <c r="AC5" i="3"/>
  <c r="AC97" i="3"/>
  <c r="AC169" i="3"/>
  <c r="AC32" i="3"/>
  <c r="AC77" i="3"/>
  <c r="AC108" i="3"/>
  <c r="AC146" i="3"/>
  <c r="AC201" i="3"/>
  <c r="AC112" i="3"/>
  <c r="AC102" i="3"/>
  <c r="AC167" i="3"/>
  <c r="AC85" i="3"/>
  <c r="AC124" i="3"/>
  <c r="AC81" i="3"/>
  <c r="AC107" i="3"/>
  <c r="AC136" i="3"/>
  <c r="AC93" i="3"/>
  <c r="AC194" i="3"/>
  <c r="AC61" i="3"/>
  <c r="AC202" i="3"/>
  <c r="AC48" i="3"/>
  <c r="AC24" i="3"/>
  <c r="AC6" i="3"/>
  <c r="AC106" i="3"/>
  <c r="AC164" i="3"/>
  <c r="AC20" i="3"/>
  <c r="AC65" i="3"/>
  <c r="AC96" i="3"/>
  <c r="AC134" i="3"/>
  <c r="AC183" i="3"/>
  <c r="AC99" i="3"/>
  <c r="AC69" i="3"/>
  <c r="AC154" i="3"/>
  <c r="AC49" i="3"/>
  <c r="AC111" i="3"/>
  <c r="AC78" i="3"/>
  <c r="AC94" i="3"/>
  <c r="AC123" i="3"/>
  <c r="AC90" i="3"/>
  <c r="AC172" i="3"/>
  <c r="AC152" i="3"/>
  <c r="AC8" i="3"/>
  <c r="AC53" i="3"/>
  <c r="AC84" i="3"/>
  <c r="AC122" i="3"/>
  <c r="AC145" i="3"/>
  <c r="AC79" i="3"/>
  <c r="AC66" i="3"/>
  <c r="AC131" i="3"/>
  <c r="AC9" i="3"/>
  <c r="AC91" i="3"/>
  <c r="AC45" i="3"/>
  <c r="AC71" i="3"/>
  <c r="AC103" i="3"/>
  <c r="AC57" i="3"/>
  <c r="AC155" i="3"/>
  <c r="AC140" i="3"/>
  <c r="AC182" i="3"/>
  <c r="AC41" i="3"/>
  <c r="AC72" i="3"/>
  <c r="AC110" i="3"/>
  <c r="AC109" i="3"/>
  <c r="AC76" i="3"/>
  <c r="AC33" i="3"/>
  <c r="AC118" i="3"/>
  <c r="AC200" i="3"/>
  <c r="AC88" i="3"/>
  <c r="AC42" i="3"/>
  <c r="AC58" i="3"/>
  <c r="AC100" i="3"/>
  <c r="AC54" i="3"/>
  <c r="AC142" i="3"/>
  <c r="AC161" i="3"/>
  <c r="AC37" i="3"/>
  <c r="AC185" i="3"/>
  <c r="AC67" i="3"/>
  <c r="AC128" i="3"/>
  <c r="AC171" i="3"/>
  <c r="AC29" i="3"/>
  <c r="AC60" i="3"/>
  <c r="AC98" i="3"/>
  <c r="AC73" i="3"/>
  <c r="AC63" i="3"/>
  <c r="AC27" i="3"/>
  <c r="AC95" i="3"/>
  <c r="AC192" i="3"/>
  <c r="AC75" i="3"/>
  <c r="AC23" i="3"/>
  <c r="AC35" i="3"/>
  <c r="AC87" i="3"/>
  <c r="AC31" i="3"/>
  <c r="AC119" i="3"/>
  <c r="AC116" i="3"/>
  <c r="AC17" i="3"/>
  <c r="AC86" i="3"/>
  <c r="AC43" i="3"/>
  <c r="AC59" i="3"/>
  <c r="AC55" i="3"/>
  <c r="AC11" i="3"/>
  <c r="AC28" i="3"/>
  <c r="AC190" i="3"/>
  <c r="AC104" i="3"/>
  <c r="AC149" i="3"/>
  <c r="AC193" i="3"/>
  <c r="AC36" i="3"/>
  <c r="AC74" i="3"/>
  <c r="AC197" i="3"/>
  <c r="AC40" i="3"/>
  <c r="AC21" i="3"/>
  <c r="AC46" i="3"/>
  <c r="AC174" i="3"/>
  <c r="AC52" i="3"/>
  <c r="AC195" i="3"/>
  <c r="AC3" i="3"/>
  <c r="AC64" i="3"/>
  <c r="AC25" i="3"/>
  <c r="AC83" i="3"/>
  <c r="AD198" i="4" l="1"/>
  <c r="AD54" i="4"/>
  <c r="A54" i="4" s="1"/>
  <c r="AE110" i="4"/>
  <c r="B110" i="4" s="1"/>
  <c r="AF166" i="4"/>
  <c r="AF10" i="4"/>
  <c r="C10" i="4" s="1"/>
  <c r="AD125" i="4"/>
  <c r="A125" i="4" s="1"/>
  <c r="AE181" i="4"/>
  <c r="AE37" i="4"/>
  <c r="B37" i="4" s="1"/>
  <c r="AF93" i="4"/>
  <c r="C93" i="4" s="1"/>
  <c r="AF44" i="4"/>
  <c r="C44" i="4" s="1"/>
  <c r="AD100" i="4"/>
  <c r="A100" i="4" s="1"/>
  <c r="AE156" i="4"/>
  <c r="AF200" i="4"/>
  <c r="AD27" i="4"/>
  <c r="A27" i="4" s="1"/>
  <c r="AE83" i="4"/>
  <c r="B83" i="4" s="1"/>
  <c r="AF139" i="4"/>
  <c r="AE45" i="4"/>
  <c r="B45" i="4" s="1"/>
  <c r="AD134" i="4"/>
  <c r="AE190" i="4"/>
  <c r="AE46" i="4"/>
  <c r="B46" i="4" s="1"/>
  <c r="AF102" i="4"/>
  <c r="C102" i="4" s="1"/>
  <c r="AF89" i="4"/>
  <c r="C89" i="4" s="1"/>
  <c r="AD109" i="4"/>
  <c r="A109" i="4" s="1"/>
  <c r="AE165" i="4"/>
  <c r="AF197" i="4"/>
  <c r="AD168" i="4"/>
  <c r="AD24" i="4"/>
  <c r="A24" i="4" s="1"/>
  <c r="AE80" i="4"/>
  <c r="B80" i="4" s="1"/>
  <c r="AF136" i="4"/>
  <c r="AD191" i="4"/>
  <c r="AD47" i="4"/>
  <c r="A47" i="4" s="1"/>
  <c r="AE103" i="4"/>
  <c r="B103" i="4" s="1"/>
  <c r="AF15" i="4"/>
  <c r="C15" i="4" s="1"/>
  <c r="AD46" i="4"/>
  <c r="A46" i="4" s="1"/>
  <c r="AF158" i="4"/>
  <c r="AF61" i="4"/>
  <c r="C61" i="4" s="1"/>
  <c r="AE195" i="4"/>
  <c r="AF107" i="4"/>
  <c r="C107" i="4" s="1"/>
  <c r="AE100" i="4"/>
  <c r="B100" i="4" s="1"/>
  <c r="AH21" i="4"/>
  <c r="E21" i="4" s="1"/>
  <c r="AH197" i="4"/>
  <c r="AH4" i="4"/>
  <c r="E4" i="4" s="1"/>
  <c r="AH180" i="4"/>
  <c r="AD186" i="4"/>
  <c r="AD42" i="4"/>
  <c r="A42" i="4" s="1"/>
  <c r="AE98" i="4"/>
  <c r="B98" i="4" s="1"/>
  <c r="AF154" i="4"/>
  <c r="AF116" i="4"/>
  <c r="C116" i="4" s="1"/>
  <c r="AD113" i="4"/>
  <c r="A113" i="4" s="1"/>
  <c r="AE169" i="4"/>
  <c r="AE25" i="4"/>
  <c r="B25" i="4" s="1"/>
  <c r="AF81" i="4"/>
  <c r="C81" i="4" s="1"/>
  <c r="AF8" i="4"/>
  <c r="C8" i="4" s="1"/>
  <c r="AD88" i="4"/>
  <c r="A88" i="4" s="1"/>
  <c r="AE144" i="4"/>
  <c r="AF188" i="4"/>
  <c r="AD159" i="4"/>
  <c r="AD15" i="4"/>
  <c r="A15" i="4" s="1"/>
  <c r="AE71" i="4"/>
  <c r="B71" i="4" s="1"/>
  <c r="AF127" i="4"/>
  <c r="C127" i="4" s="1"/>
  <c r="AF125" i="4"/>
  <c r="C125" i="4" s="1"/>
  <c r="AD122" i="4"/>
  <c r="A122" i="4" s="1"/>
  <c r="AE178" i="4"/>
  <c r="AE34" i="4"/>
  <c r="B34" i="4" s="1"/>
  <c r="AD174" i="4"/>
  <c r="AD30" i="4"/>
  <c r="A30" i="4" s="1"/>
  <c r="AE86" i="4"/>
  <c r="B86" i="4" s="1"/>
  <c r="AF142" i="4"/>
  <c r="AF20" i="4"/>
  <c r="C20" i="4" s="1"/>
  <c r="AD101" i="4"/>
  <c r="A101" i="4" s="1"/>
  <c r="AE157" i="4"/>
  <c r="AE13" i="4"/>
  <c r="B13" i="4" s="1"/>
  <c r="AF69" i="4"/>
  <c r="C69" i="4" s="1"/>
  <c r="AE197" i="4"/>
  <c r="AD76" i="4"/>
  <c r="A76" i="4" s="1"/>
  <c r="AE132" i="4"/>
  <c r="AF164" i="4"/>
  <c r="AD147" i="4"/>
  <c r="AD3" i="4"/>
  <c r="A3" i="4" s="1"/>
  <c r="AE59" i="4"/>
  <c r="B59" i="4" s="1"/>
  <c r="AF115" i="4"/>
  <c r="C115" i="4" s="1"/>
  <c r="AF41" i="4"/>
  <c r="C41" i="4" s="1"/>
  <c r="AD110" i="4"/>
  <c r="A110" i="4" s="1"/>
  <c r="AE166" i="4"/>
  <c r="AE22" i="4"/>
  <c r="B22" i="4" s="1"/>
  <c r="AF78" i="4"/>
  <c r="C78" i="4" s="1"/>
  <c r="AF29" i="4"/>
  <c r="C29" i="4" s="1"/>
  <c r="AD85" i="4"/>
  <c r="A85" i="4" s="1"/>
  <c r="AE141" i="4"/>
  <c r="AF161" i="4"/>
  <c r="AD144" i="4"/>
  <c r="AE200" i="4"/>
  <c r="AE56" i="4"/>
  <c r="B56" i="4" s="1"/>
  <c r="AF112" i="4"/>
  <c r="C112" i="4" s="1"/>
  <c r="AD93" i="4"/>
  <c r="A93" i="4" s="1"/>
  <c r="AD167" i="4"/>
  <c r="AD23" i="4"/>
  <c r="A23" i="4" s="1"/>
  <c r="AE79" i="4"/>
  <c r="B79" i="4" s="1"/>
  <c r="AF135" i="4"/>
  <c r="AD153" i="4"/>
  <c r="AD166" i="4"/>
  <c r="AD22" i="4"/>
  <c r="A22" i="4" s="1"/>
  <c r="AE78" i="4"/>
  <c r="B78" i="4" s="1"/>
  <c r="AF134" i="4"/>
  <c r="AD165" i="4"/>
  <c r="AD141" i="4"/>
  <c r="AD115" i="4"/>
  <c r="A115" i="4" s="1"/>
  <c r="AE171" i="4"/>
  <c r="AE27" i="4"/>
  <c r="B27" i="4" s="1"/>
  <c r="AF83" i="4"/>
  <c r="C83" i="4" s="1"/>
  <c r="AD164" i="4"/>
  <c r="AF12" i="4"/>
  <c r="C12" i="4" s="1"/>
  <c r="AE64" i="4"/>
  <c r="B64" i="4" s="1"/>
  <c r="AE172" i="4"/>
  <c r="AH190" i="4"/>
  <c r="AH22" i="4"/>
  <c r="E22" i="4" s="1"/>
  <c r="AH141" i="4"/>
  <c r="AH200" i="4"/>
  <c r="AH56" i="4"/>
  <c r="E56" i="4" s="1"/>
  <c r="AH198" i="4"/>
  <c r="AH173" i="4"/>
  <c r="AH29" i="4"/>
  <c r="E29" i="4" s="1"/>
  <c r="AH124" i="4"/>
  <c r="E124" i="4" s="1"/>
  <c r="AH51" i="4"/>
  <c r="E51" i="4" s="1"/>
  <c r="AH159" i="4"/>
  <c r="AH60" i="4"/>
  <c r="E60" i="4" s="1"/>
  <c r="AH74" i="4"/>
  <c r="E74" i="4" s="1"/>
  <c r="AH121" i="4"/>
  <c r="E121" i="4" s="1"/>
  <c r="AH108" i="4"/>
  <c r="E108" i="4" s="1"/>
  <c r="AH95" i="4"/>
  <c r="E95" i="4" s="1"/>
  <c r="AH151" i="4"/>
  <c r="AD150" i="4"/>
  <c r="AD200" i="4"/>
  <c r="AE133" i="4"/>
  <c r="AF45" i="4"/>
  <c r="C45" i="4" s="1"/>
  <c r="AF104" i="4"/>
  <c r="C104" i="4" s="1"/>
  <c r="AE179" i="4"/>
  <c r="AE29" i="4"/>
  <c r="B29" i="4" s="1"/>
  <c r="AE142" i="4"/>
  <c r="AD61" i="4"/>
  <c r="A61" i="4" s="1"/>
  <c r="AD120" i="4"/>
  <c r="A120" i="4" s="1"/>
  <c r="AF88" i="4"/>
  <c r="C88" i="4" s="1"/>
  <c r="AE199" i="4"/>
  <c r="AD69" i="4"/>
  <c r="A69" i="4" s="1"/>
  <c r="AE198" i="4"/>
  <c r="AD162" i="4"/>
  <c r="AD18" i="4"/>
  <c r="A18" i="4" s="1"/>
  <c r="AE74" i="4"/>
  <c r="B74" i="4" s="1"/>
  <c r="AF130" i="4"/>
  <c r="C130" i="4" s="1"/>
  <c r="AE41" i="4"/>
  <c r="B41" i="4" s="1"/>
  <c r="AD89" i="4"/>
  <c r="A89" i="4" s="1"/>
  <c r="AE145" i="4"/>
  <c r="AF201" i="4"/>
  <c r="AF57" i="4"/>
  <c r="C57" i="4" s="1"/>
  <c r="AF49" i="4"/>
  <c r="C49" i="4" s="1"/>
  <c r="AD64" i="4"/>
  <c r="A64" i="4" s="1"/>
  <c r="AE120" i="4"/>
  <c r="B120" i="4" s="1"/>
  <c r="AF140" i="4"/>
  <c r="AD135" i="4"/>
  <c r="AE191" i="4"/>
  <c r="AE47" i="4"/>
  <c r="B47" i="4" s="1"/>
  <c r="AF103" i="4"/>
  <c r="C103" i="4" s="1"/>
  <c r="AD189" i="4"/>
  <c r="AD98" i="4"/>
  <c r="A98" i="4" s="1"/>
  <c r="AE154" i="4"/>
  <c r="AE10" i="4"/>
  <c r="B10" i="4" s="1"/>
  <c r="AF66" i="4"/>
  <c r="C66" i="4" s="1"/>
  <c r="AF5" i="4"/>
  <c r="C5" i="4" s="1"/>
  <c r="AD73" i="4"/>
  <c r="A73" i="4" s="1"/>
  <c r="AE129" i="4"/>
  <c r="B129" i="4" s="1"/>
  <c r="AF149" i="4"/>
  <c r="AD132" i="4"/>
  <c r="AE188" i="4"/>
  <c r="AE44" i="4"/>
  <c r="B44" i="4" s="1"/>
  <c r="AF100" i="4"/>
  <c r="C100" i="4" s="1"/>
  <c r="AD57" i="4"/>
  <c r="A57" i="4" s="1"/>
  <c r="AD155" i="4"/>
  <c r="AD11" i="4"/>
  <c r="A11" i="4" s="1"/>
  <c r="AE67" i="4"/>
  <c r="B67" i="4" s="1"/>
  <c r="AF123" i="4"/>
  <c r="C123" i="4" s="1"/>
  <c r="AD105" i="4"/>
  <c r="A105" i="4" s="1"/>
  <c r="AD154" i="4"/>
  <c r="AD10" i="4"/>
  <c r="A10" i="4" s="1"/>
  <c r="AE66" i="4"/>
  <c r="B66" i="4" s="1"/>
  <c r="AF122" i="4"/>
  <c r="C122" i="4" s="1"/>
  <c r="AD117" i="4"/>
  <c r="A117" i="4" s="1"/>
  <c r="AD21" i="4"/>
  <c r="A21" i="4" s="1"/>
  <c r="AD103" i="4"/>
  <c r="A103" i="4" s="1"/>
  <c r="AE159" i="4"/>
  <c r="AE15" i="4"/>
  <c r="B15" i="4" s="1"/>
  <c r="AF71" i="4"/>
  <c r="C71" i="4" s="1"/>
  <c r="AD68" i="4"/>
  <c r="A68" i="4" s="1"/>
  <c r="AE16" i="4"/>
  <c r="B16" i="4" s="1"/>
  <c r="AF120" i="4"/>
  <c r="C120" i="4" s="1"/>
  <c r="AE28" i="4"/>
  <c r="B28" i="4" s="1"/>
  <c r="AH178" i="4"/>
  <c r="AH199" i="4"/>
  <c r="AH129" i="4"/>
  <c r="E129" i="4" s="1"/>
  <c r="AH188" i="4"/>
  <c r="AH44" i="4"/>
  <c r="E44" i="4" s="1"/>
  <c r="AH186" i="4"/>
  <c r="AH161" i="4"/>
  <c r="AH17" i="4"/>
  <c r="E17" i="4" s="1"/>
  <c r="AH112" i="4"/>
  <c r="E112" i="4" s="1"/>
  <c r="AH3" i="4"/>
  <c r="E3" i="4" s="1"/>
  <c r="AH135" i="4"/>
  <c r="AH54" i="4"/>
  <c r="E54" i="4" s="1"/>
  <c r="AH62" i="4"/>
  <c r="E62" i="4" s="1"/>
  <c r="AH109" i="4"/>
  <c r="E109" i="4" s="1"/>
  <c r="AH72" i="4"/>
  <c r="E72" i="4" s="1"/>
  <c r="AH83" i="4"/>
  <c r="E83" i="4" s="1"/>
  <c r="AH127" i="4"/>
  <c r="E127" i="4" s="1"/>
  <c r="AD6" i="4"/>
  <c r="A6" i="4" s="1"/>
  <c r="AF118" i="4"/>
  <c r="C118" i="4" s="1"/>
  <c r="AD77" i="4"/>
  <c r="A77" i="4" s="1"/>
  <c r="AF189" i="4"/>
  <c r="AD196" i="4"/>
  <c r="AE108" i="4"/>
  <c r="B108" i="4" s="1"/>
  <c r="AD123" i="4"/>
  <c r="A123" i="4" s="1"/>
  <c r="AE35" i="4"/>
  <c r="B35" i="4" s="1"/>
  <c r="AD86" i="4"/>
  <c r="A86" i="4" s="1"/>
  <c r="AF198" i="4"/>
  <c r="AE161" i="4"/>
  <c r="AE117" i="4"/>
  <c r="B117" i="4" s="1"/>
  <c r="AE32" i="4"/>
  <c r="B32" i="4" s="1"/>
  <c r="AD143" i="4"/>
  <c r="AE55" i="4"/>
  <c r="B55" i="4" s="1"/>
  <c r="AD142" i="4"/>
  <c r="AE62" i="4"/>
  <c r="B62" i="4" s="1"/>
  <c r="AD52" i="4"/>
  <c r="A52" i="4" s="1"/>
  <c r="AF91" i="4"/>
  <c r="C91" i="4" s="1"/>
  <c r="AF54" i="4"/>
  <c r="C54" i="4" s="1"/>
  <c r="AF113" i="4"/>
  <c r="C113" i="4" s="1"/>
  <c r="AE176" i="4"/>
  <c r="AD9" i="4"/>
  <c r="A9" i="4" s="1"/>
  <c r="AF111" i="4"/>
  <c r="C111" i="4" s="1"/>
  <c r="AD138" i="4"/>
  <c r="AE194" i="4"/>
  <c r="AE50" i="4"/>
  <c r="B50" i="4" s="1"/>
  <c r="AF106" i="4"/>
  <c r="C106" i="4" s="1"/>
  <c r="AD152" i="4"/>
  <c r="AD65" i="4"/>
  <c r="A65" i="4" s="1"/>
  <c r="AE121" i="4"/>
  <c r="B121" i="4" s="1"/>
  <c r="AF177" i="4"/>
  <c r="AF33" i="4"/>
  <c r="C33" i="4" s="1"/>
  <c r="AD184" i="4"/>
  <c r="AD40" i="4"/>
  <c r="A40" i="4" s="1"/>
  <c r="AE96" i="4"/>
  <c r="B96" i="4" s="1"/>
  <c r="AF92" i="4"/>
  <c r="C92" i="4" s="1"/>
  <c r="AD111" i="4"/>
  <c r="A111" i="4" s="1"/>
  <c r="AE167" i="4"/>
  <c r="AE23" i="4"/>
  <c r="B23" i="4" s="1"/>
  <c r="AF79" i="4"/>
  <c r="C79" i="4" s="1"/>
  <c r="AF121" i="4"/>
  <c r="C121" i="4" s="1"/>
  <c r="AD74" i="4"/>
  <c r="A74" i="4" s="1"/>
  <c r="AE130" i="4"/>
  <c r="B130" i="4" s="1"/>
  <c r="AF186" i="4"/>
  <c r="AF42" i="4"/>
  <c r="C42" i="4" s="1"/>
  <c r="AD193" i="4"/>
  <c r="AD49" i="4"/>
  <c r="A49" i="4" s="1"/>
  <c r="AE105" i="4"/>
  <c r="B105" i="4" s="1"/>
  <c r="AF101" i="4"/>
  <c r="C101" i="4" s="1"/>
  <c r="AD108" i="4"/>
  <c r="A108" i="4" s="1"/>
  <c r="AE164" i="4"/>
  <c r="AE20" i="4"/>
  <c r="B20" i="4" s="1"/>
  <c r="AF76" i="4"/>
  <c r="C76" i="4" s="1"/>
  <c r="AE125" i="4"/>
  <c r="B125" i="4" s="1"/>
  <c r="AD131" i="4"/>
  <c r="AE187" i="4"/>
  <c r="AE43" i="4"/>
  <c r="B43" i="4" s="1"/>
  <c r="AF99" i="4"/>
  <c r="C99" i="4" s="1"/>
  <c r="AD33" i="4"/>
  <c r="A33" i="4" s="1"/>
  <c r="AD130" i="4"/>
  <c r="A130" i="4" s="1"/>
  <c r="AE186" i="4"/>
  <c r="AE42" i="4"/>
  <c r="B42" i="4" s="1"/>
  <c r="AF98" i="4"/>
  <c r="C98" i="4" s="1"/>
  <c r="AD45" i="4"/>
  <c r="A45" i="4" s="1"/>
  <c r="AF181" i="4"/>
  <c r="AD79" i="4"/>
  <c r="A79" i="4" s="1"/>
  <c r="AE135" i="4"/>
  <c r="AF191" i="4"/>
  <c r="AF47" i="4"/>
  <c r="C47" i="4" s="1"/>
  <c r="AF180" i="4"/>
  <c r="AD32" i="4"/>
  <c r="A32" i="4" s="1"/>
  <c r="AD128" i="4"/>
  <c r="A128" i="4" s="1"/>
  <c r="AD104" i="4"/>
  <c r="A104" i="4" s="1"/>
  <c r="AH154" i="4"/>
  <c r="AH91" i="4"/>
  <c r="E91" i="4" s="1"/>
  <c r="AH105" i="4"/>
  <c r="E105" i="4" s="1"/>
  <c r="AH164" i="4"/>
  <c r="AH20" i="4"/>
  <c r="E20" i="4" s="1"/>
  <c r="AH162" i="4"/>
  <c r="AH137" i="4"/>
  <c r="AH123" i="4"/>
  <c r="E123" i="4" s="1"/>
  <c r="AH88" i="4"/>
  <c r="E88" i="4" s="1"/>
  <c r="AH132" i="4"/>
  <c r="AH99" i="4"/>
  <c r="E99" i="4" s="1"/>
  <c r="AH182" i="4"/>
  <c r="AH38" i="4"/>
  <c r="E38" i="4" s="1"/>
  <c r="AH85" i="4"/>
  <c r="E85" i="4" s="1"/>
  <c r="AH42" i="4"/>
  <c r="E42" i="4" s="1"/>
  <c r="AH59" i="4"/>
  <c r="E59" i="4" s="1"/>
  <c r="AH55" i="4"/>
  <c r="E55" i="4" s="1"/>
  <c r="AF55" i="4"/>
  <c r="C55" i="4" s="1"/>
  <c r="AF52" i="4"/>
  <c r="C52" i="4" s="1"/>
  <c r="AE163" i="4"/>
  <c r="AF75" i="4"/>
  <c r="C75" i="4" s="1"/>
  <c r="AE77" i="4"/>
  <c r="B77" i="4" s="1"/>
  <c r="AE162" i="4"/>
  <c r="AF74" i="4"/>
  <c r="C74" i="4" s="1"/>
  <c r="AD199" i="4"/>
  <c r="AE111" i="4"/>
  <c r="B111" i="4" s="1"/>
  <c r="AF23" i="4"/>
  <c r="C23" i="4" s="1"/>
  <c r="AE160" i="4"/>
  <c r="AH118" i="4"/>
  <c r="E118" i="4" s="1"/>
  <c r="AH81" i="4"/>
  <c r="E81" i="4" s="1"/>
  <c r="AH187" i="4"/>
  <c r="AH138" i="4"/>
  <c r="AH64" i="4"/>
  <c r="E64" i="4" s="1"/>
  <c r="AH75" i="4"/>
  <c r="E75" i="4" s="1"/>
  <c r="AH158" i="4"/>
  <c r="AD126" i="4"/>
  <c r="A126" i="4" s="1"/>
  <c r="AE182" i="4"/>
  <c r="AE38" i="4"/>
  <c r="B38" i="4" s="1"/>
  <c r="AF94" i="4"/>
  <c r="C94" i="4" s="1"/>
  <c r="AD197" i="4"/>
  <c r="AD53" i="4"/>
  <c r="A53" i="4" s="1"/>
  <c r="AE109" i="4"/>
  <c r="B109" i="4" s="1"/>
  <c r="AF165" i="4"/>
  <c r="AF21" i="4"/>
  <c r="C21" i="4" s="1"/>
  <c r="AD172" i="4"/>
  <c r="AD28" i="4"/>
  <c r="A28" i="4" s="1"/>
  <c r="AE84" i="4"/>
  <c r="B84" i="4" s="1"/>
  <c r="AF56" i="4"/>
  <c r="C56" i="4" s="1"/>
  <c r="AD99" i="4"/>
  <c r="A99" i="4" s="1"/>
  <c r="AE155" i="4"/>
  <c r="AE11" i="4"/>
  <c r="B11" i="4" s="1"/>
  <c r="AF67" i="4"/>
  <c r="C67" i="4" s="1"/>
  <c r="AF25" i="4"/>
  <c r="C25" i="4" s="1"/>
  <c r="AD62" i="4"/>
  <c r="A62" i="4" s="1"/>
  <c r="AE118" i="4"/>
  <c r="B118" i="4" s="1"/>
  <c r="AF174" i="4"/>
  <c r="AF30" i="4"/>
  <c r="C30" i="4" s="1"/>
  <c r="AD181" i="4"/>
  <c r="AD37" i="4"/>
  <c r="A37" i="4" s="1"/>
  <c r="AE93" i="4"/>
  <c r="B93" i="4" s="1"/>
  <c r="AF77" i="4"/>
  <c r="C77" i="4" s="1"/>
  <c r="AD96" i="4"/>
  <c r="A96" i="4" s="1"/>
  <c r="AE152" i="4"/>
  <c r="AE8" i="4"/>
  <c r="B8" i="4" s="1"/>
  <c r="AF64" i="4"/>
  <c r="C64" i="4" s="1"/>
  <c r="AE53" i="4"/>
  <c r="B53" i="4" s="1"/>
  <c r="AD119" i="4"/>
  <c r="A119" i="4" s="1"/>
  <c r="AE175" i="4"/>
  <c r="AE31" i="4"/>
  <c r="B31" i="4" s="1"/>
  <c r="AF87" i="4"/>
  <c r="C87" i="4" s="1"/>
  <c r="AE137" i="4"/>
  <c r="AD118" i="4"/>
  <c r="A118" i="4" s="1"/>
  <c r="AE174" i="4"/>
  <c r="AE30" i="4"/>
  <c r="B30" i="4" s="1"/>
  <c r="AF86" i="4"/>
  <c r="C86" i="4" s="1"/>
  <c r="AE185" i="4"/>
  <c r="AF73" i="4"/>
  <c r="C73" i="4" s="1"/>
  <c r="AD67" i="4"/>
  <c r="A67" i="4" s="1"/>
  <c r="AE123" i="4"/>
  <c r="B123" i="4" s="1"/>
  <c r="AF179" i="4"/>
  <c r="AF35" i="4"/>
  <c r="C35" i="4" s="1"/>
  <c r="AF36" i="4"/>
  <c r="C36" i="4" s="1"/>
  <c r="AE88" i="4"/>
  <c r="B88" i="4" s="1"/>
  <c r="AF96" i="4"/>
  <c r="C96" i="4" s="1"/>
  <c r="AD80" i="4"/>
  <c r="A80" i="4" s="1"/>
  <c r="AH130" i="4"/>
  <c r="E130" i="4" s="1"/>
  <c r="AH67" i="4"/>
  <c r="E67" i="4" s="1"/>
  <c r="AH93" i="4"/>
  <c r="E93" i="4" s="1"/>
  <c r="AH152" i="4"/>
  <c r="AH8" i="4"/>
  <c r="E8" i="4" s="1"/>
  <c r="AH150" i="4"/>
  <c r="AH125" i="4"/>
  <c r="E125" i="4" s="1"/>
  <c r="AH156" i="4"/>
  <c r="AH76" i="4"/>
  <c r="E76" i="4" s="1"/>
  <c r="AH96" i="4"/>
  <c r="E96" i="4" s="1"/>
  <c r="AH87" i="4"/>
  <c r="E87" i="4" s="1"/>
  <c r="AH170" i="4"/>
  <c r="AH26" i="4"/>
  <c r="E26" i="4" s="1"/>
  <c r="AH73" i="4"/>
  <c r="E73" i="4" s="1"/>
  <c r="AH191" i="4"/>
  <c r="AH47" i="4"/>
  <c r="E47" i="4" s="1"/>
  <c r="AH31" i="4"/>
  <c r="E31" i="4" s="1"/>
  <c r="AD25" i="4"/>
  <c r="A25" i="4" s="1"/>
  <c r="AD56" i="4"/>
  <c r="A56" i="4" s="1"/>
  <c r="AH48" i="4"/>
  <c r="E48" i="4" s="1"/>
  <c r="AD114" i="4"/>
  <c r="A114" i="4" s="1"/>
  <c r="AE170" i="4"/>
  <c r="AE26" i="4"/>
  <c r="B26" i="4" s="1"/>
  <c r="AF82" i="4"/>
  <c r="C82" i="4" s="1"/>
  <c r="AD185" i="4"/>
  <c r="AD41" i="4"/>
  <c r="A41" i="4" s="1"/>
  <c r="AE97" i="4"/>
  <c r="B97" i="4" s="1"/>
  <c r="AF153" i="4"/>
  <c r="AF9" i="4"/>
  <c r="C9" i="4" s="1"/>
  <c r="AD160" i="4"/>
  <c r="AD16" i="4"/>
  <c r="A16" i="4" s="1"/>
  <c r="AE60" i="4"/>
  <c r="B60" i="4" s="1"/>
  <c r="AF32" i="4"/>
  <c r="C32" i="4" s="1"/>
  <c r="AD87" i="4"/>
  <c r="A87" i="4" s="1"/>
  <c r="AE143" i="4"/>
  <c r="AF199" i="4"/>
  <c r="AD194" i="4"/>
  <c r="AD50" i="4"/>
  <c r="A50" i="4" s="1"/>
  <c r="AE106" i="4"/>
  <c r="B106" i="4" s="1"/>
  <c r="AF162" i="4"/>
  <c r="AF18" i="4"/>
  <c r="C18" i="4" s="1"/>
  <c r="AD169" i="4"/>
  <c r="AE81" i="4"/>
  <c r="B81" i="4" s="1"/>
  <c r="AF53" i="4"/>
  <c r="C53" i="4" s="1"/>
  <c r="AD84" i="4"/>
  <c r="A84" i="4" s="1"/>
  <c r="AE140" i="4"/>
  <c r="AF196" i="4"/>
  <c r="AF193" i="4"/>
  <c r="AD107" i="4"/>
  <c r="A107" i="4" s="1"/>
  <c r="AE19" i="4"/>
  <c r="B19" i="4" s="1"/>
  <c r="AD106" i="4"/>
  <c r="A106" i="4" s="1"/>
  <c r="AE18" i="4"/>
  <c r="B18" i="4" s="1"/>
  <c r="AE113" i="4"/>
  <c r="B113" i="4" s="1"/>
  <c r="AD55" i="4"/>
  <c r="A55" i="4" s="1"/>
  <c r="AF167" i="4"/>
  <c r="AF144" i="4"/>
  <c r="AE136" i="4"/>
  <c r="AH19" i="4"/>
  <c r="E19" i="4" s="1"/>
  <c r="AH140" i="4"/>
  <c r="AH113" i="4"/>
  <c r="E113" i="4" s="1"/>
  <c r="AH84" i="4"/>
  <c r="E84" i="4" s="1"/>
  <c r="AD102" i="4"/>
  <c r="A102" i="4" s="1"/>
  <c r="AE158" i="4"/>
  <c r="AE14" i="4"/>
  <c r="B14" i="4" s="1"/>
  <c r="AF58" i="4"/>
  <c r="C58" i="4" s="1"/>
  <c r="AD173" i="4"/>
  <c r="AD29" i="4"/>
  <c r="A29" i="4" s="1"/>
  <c r="AE85" i="4"/>
  <c r="B85" i="4" s="1"/>
  <c r="AF141" i="4"/>
  <c r="AE72" i="4"/>
  <c r="B72" i="4" s="1"/>
  <c r="AD148" i="4"/>
  <c r="AD4" i="4"/>
  <c r="A4" i="4" s="1"/>
  <c r="AE48" i="4"/>
  <c r="B48" i="4" s="1"/>
  <c r="AE173" i="4"/>
  <c r="AD75" i="4"/>
  <c r="A75" i="4" s="1"/>
  <c r="AE131" i="4"/>
  <c r="AF187" i="4"/>
  <c r="AF43" i="4"/>
  <c r="C43" i="4" s="1"/>
  <c r="AD182" i="4"/>
  <c r="AD38" i="4"/>
  <c r="A38" i="4" s="1"/>
  <c r="AE94" i="4"/>
  <c r="B94" i="4" s="1"/>
  <c r="AF150" i="4"/>
  <c r="AF6" i="4"/>
  <c r="C6" i="4" s="1"/>
  <c r="AD157" i="4"/>
  <c r="AD13" i="4"/>
  <c r="A13" i="4" s="1"/>
  <c r="AE57" i="4"/>
  <c r="B57" i="4" s="1"/>
  <c r="AF17" i="4"/>
  <c r="C17" i="4" s="1"/>
  <c r="AD72" i="4"/>
  <c r="A72" i="4" s="1"/>
  <c r="AE128" i="4"/>
  <c r="B128" i="4" s="1"/>
  <c r="AF184" i="4"/>
  <c r="AF40" i="4"/>
  <c r="C40" i="4" s="1"/>
  <c r="AF157" i="4"/>
  <c r="AD95" i="4"/>
  <c r="A95" i="4" s="1"/>
  <c r="AE151" i="4"/>
  <c r="AE7" i="4"/>
  <c r="B7" i="4" s="1"/>
  <c r="AF63" i="4"/>
  <c r="C63" i="4" s="1"/>
  <c r="AE5" i="4"/>
  <c r="B5" i="4" s="1"/>
  <c r="AD94" i="4"/>
  <c r="A94" i="4" s="1"/>
  <c r="AE150" i="4"/>
  <c r="AE6" i="4"/>
  <c r="B6" i="4" s="1"/>
  <c r="AF62" i="4"/>
  <c r="C62" i="4" s="1"/>
  <c r="AE65" i="4"/>
  <c r="B65" i="4" s="1"/>
  <c r="AD187" i="4"/>
  <c r="AD43" i="4"/>
  <c r="A43" i="4" s="1"/>
  <c r="AE99" i="4"/>
  <c r="B99" i="4" s="1"/>
  <c r="AF155" i="4"/>
  <c r="AF11" i="4"/>
  <c r="C11" i="4" s="1"/>
  <c r="AE112" i="4"/>
  <c r="B112" i="4" s="1"/>
  <c r="AE184" i="4"/>
  <c r="AD140" i="4"/>
  <c r="AF192" i="4"/>
  <c r="AH106" i="4"/>
  <c r="E106" i="4" s="1"/>
  <c r="AH78" i="4"/>
  <c r="E78" i="4" s="1"/>
  <c r="AH69" i="4"/>
  <c r="E69" i="4" s="1"/>
  <c r="AH128" i="4"/>
  <c r="E128" i="4" s="1"/>
  <c r="AH163" i="4"/>
  <c r="AH126" i="4"/>
  <c r="E126" i="4" s="1"/>
  <c r="AH101" i="4"/>
  <c r="E101" i="4" s="1"/>
  <c r="AH196" i="4"/>
  <c r="AH52" i="4"/>
  <c r="E52" i="4" s="1"/>
  <c r="AH36" i="4"/>
  <c r="E36" i="4" s="1"/>
  <c r="AH63" i="4"/>
  <c r="E63" i="4" s="1"/>
  <c r="AH146" i="4"/>
  <c r="AH193" i="4"/>
  <c r="AH49" i="4"/>
  <c r="E49" i="4" s="1"/>
  <c r="AH167" i="4"/>
  <c r="AH23" i="4"/>
  <c r="E23" i="4" s="1"/>
  <c r="AH102" i="4"/>
  <c r="E102" i="4" s="1"/>
  <c r="AD78" i="4"/>
  <c r="A78" i="4" s="1"/>
  <c r="AF34" i="4"/>
  <c r="C34" i="4" s="1"/>
  <c r="AD5" i="4"/>
  <c r="A5" i="4" s="1"/>
  <c r="AF117" i="4"/>
  <c r="C117" i="4" s="1"/>
  <c r="AD124" i="4"/>
  <c r="A124" i="4" s="1"/>
  <c r="AE24" i="4"/>
  <c r="B24" i="4" s="1"/>
  <c r="AE107" i="4"/>
  <c r="B107" i="4" s="1"/>
  <c r="AF19" i="4"/>
  <c r="C19" i="4" s="1"/>
  <c r="AD158" i="4"/>
  <c r="AE70" i="4"/>
  <c r="B70" i="4" s="1"/>
  <c r="AF173" i="4"/>
  <c r="AE189" i="4"/>
  <c r="AE21" i="4"/>
  <c r="B21" i="4" s="1"/>
  <c r="AD48" i="4"/>
  <c r="A48" i="4" s="1"/>
  <c r="AF160" i="4"/>
  <c r="AF37" i="4"/>
  <c r="C37" i="4" s="1"/>
  <c r="AD71" i="4"/>
  <c r="A71" i="4" s="1"/>
  <c r="AF183" i="4"/>
  <c r="AD90" i="4"/>
  <c r="A90" i="4" s="1"/>
  <c r="AE146" i="4"/>
  <c r="AF202" i="4"/>
  <c r="AF46" i="4"/>
  <c r="C46" i="4" s="1"/>
  <c r="AD161" i="4"/>
  <c r="AD17" i="4"/>
  <c r="A17" i="4" s="1"/>
  <c r="AE73" i="4"/>
  <c r="B73" i="4" s="1"/>
  <c r="AF129" i="4"/>
  <c r="C129" i="4" s="1"/>
  <c r="AF176" i="4"/>
  <c r="AD136" i="4"/>
  <c r="AE192" i="4"/>
  <c r="AE36" i="4"/>
  <c r="B36" i="4" s="1"/>
  <c r="AF13" i="4"/>
  <c r="C13" i="4" s="1"/>
  <c r="AD63" i="4"/>
  <c r="A63" i="4" s="1"/>
  <c r="AE119" i="4"/>
  <c r="B119" i="4" s="1"/>
  <c r="AF175" i="4"/>
  <c r="AF31" i="4"/>
  <c r="C31" i="4" s="1"/>
  <c r="AD170" i="4"/>
  <c r="AD26" i="4"/>
  <c r="A26" i="4" s="1"/>
  <c r="AE82" i="4"/>
  <c r="B82" i="4" s="1"/>
  <c r="AF138" i="4"/>
  <c r="AE69" i="4"/>
  <c r="B69" i="4" s="1"/>
  <c r="AD145" i="4"/>
  <c r="AE201" i="4"/>
  <c r="AE33" i="4"/>
  <c r="B33" i="4" s="1"/>
  <c r="AE149" i="4"/>
  <c r="AD60" i="4"/>
  <c r="A60" i="4" s="1"/>
  <c r="AE116" i="4"/>
  <c r="B116" i="4" s="1"/>
  <c r="AF172" i="4"/>
  <c r="AF28" i="4"/>
  <c r="C28" i="4" s="1"/>
  <c r="AF109" i="4"/>
  <c r="C109" i="4" s="1"/>
  <c r="AD83" i="4"/>
  <c r="A83" i="4" s="1"/>
  <c r="AE139" i="4"/>
  <c r="AF195" i="4"/>
  <c r="AF51" i="4"/>
  <c r="C51" i="4" s="1"/>
  <c r="AF145" i="4"/>
  <c r="AD82" i="4"/>
  <c r="A82" i="4" s="1"/>
  <c r="AE138" i="4"/>
  <c r="AF194" i="4"/>
  <c r="AF50" i="4"/>
  <c r="C50" i="4" s="1"/>
  <c r="AE17" i="4"/>
  <c r="B17" i="4" s="1"/>
  <c r="AD175" i="4"/>
  <c r="AD31" i="4"/>
  <c r="A31" i="4" s="1"/>
  <c r="AE87" i="4"/>
  <c r="B87" i="4" s="1"/>
  <c r="AF143" i="4"/>
  <c r="AF70" i="4"/>
  <c r="C70" i="4" s="1"/>
  <c r="AF168" i="4"/>
  <c r="AD92" i="4"/>
  <c r="A92" i="4" s="1"/>
  <c r="AE196" i="4"/>
  <c r="AF48" i="4"/>
  <c r="C48" i="4" s="1"/>
  <c r="AH94" i="4"/>
  <c r="E94" i="4" s="1"/>
  <c r="AH201" i="4"/>
  <c r="AH57" i="4"/>
  <c r="E57" i="4" s="1"/>
  <c r="AH116" i="4"/>
  <c r="E116" i="4" s="1"/>
  <c r="AH103" i="4"/>
  <c r="E103" i="4" s="1"/>
  <c r="AH114" i="4"/>
  <c r="E114" i="4" s="1"/>
  <c r="AH89" i="4"/>
  <c r="E89" i="4" s="1"/>
  <c r="AH184" i="4"/>
  <c r="AH40" i="4"/>
  <c r="E40" i="4" s="1"/>
  <c r="AH12" i="4"/>
  <c r="E12" i="4" s="1"/>
  <c r="AH39" i="4"/>
  <c r="E39" i="4" s="1"/>
  <c r="AH134" i="4"/>
  <c r="AH181" i="4"/>
  <c r="AH37" i="4"/>
  <c r="E37" i="4" s="1"/>
  <c r="AH155" i="4"/>
  <c r="AH11" i="4"/>
  <c r="E11" i="4" s="1"/>
  <c r="AE134" i="4"/>
  <c r="AF190" i="4"/>
  <c r="AD149" i="4"/>
  <c r="AE61" i="4"/>
  <c r="B61" i="4" s="1"/>
  <c r="AF128" i="4"/>
  <c r="C128" i="4" s="1"/>
  <c r="AE180" i="4"/>
  <c r="AD195" i="4"/>
  <c r="AD51" i="4"/>
  <c r="A51" i="4" s="1"/>
  <c r="AF163" i="4"/>
  <c r="AD14" i="4"/>
  <c r="A14" i="4" s="1"/>
  <c r="AF126" i="4"/>
  <c r="C126" i="4" s="1"/>
  <c r="AD133" i="4"/>
  <c r="AD192" i="4"/>
  <c r="AE104" i="4"/>
  <c r="B104" i="4" s="1"/>
  <c r="AF16" i="4"/>
  <c r="C16" i="4" s="1"/>
  <c r="AE127" i="4"/>
  <c r="B127" i="4" s="1"/>
  <c r="AF39" i="4"/>
  <c r="C39" i="4" s="1"/>
  <c r="AD66" i="4"/>
  <c r="A66" i="4" s="1"/>
  <c r="AE122" i="4"/>
  <c r="B122" i="4" s="1"/>
  <c r="AF178" i="4"/>
  <c r="AF22" i="4"/>
  <c r="C22" i="4" s="1"/>
  <c r="AD137" i="4"/>
  <c r="AE193" i="4"/>
  <c r="AE49" i="4"/>
  <c r="B49" i="4" s="1"/>
  <c r="AF105" i="4"/>
  <c r="C105" i="4" s="1"/>
  <c r="AF80" i="4"/>
  <c r="C80" i="4" s="1"/>
  <c r="AD112" i="4"/>
  <c r="A112" i="4" s="1"/>
  <c r="AE168" i="4"/>
  <c r="AE12" i="4"/>
  <c r="B12" i="4" s="1"/>
  <c r="AD183" i="4"/>
  <c r="AD39" i="4"/>
  <c r="A39" i="4" s="1"/>
  <c r="AE95" i="4"/>
  <c r="B95" i="4" s="1"/>
  <c r="AF151" i="4"/>
  <c r="AF7" i="4"/>
  <c r="C7" i="4" s="1"/>
  <c r="AD146" i="4"/>
  <c r="AE202" i="4"/>
  <c r="AE58" i="4"/>
  <c r="B58" i="4" s="1"/>
  <c r="AF114" i="4"/>
  <c r="C114" i="4" s="1"/>
  <c r="AF137" i="4"/>
  <c r="AD121" i="4"/>
  <c r="A121" i="4" s="1"/>
  <c r="AE177" i="4"/>
  <c r="AE9" i="4"/>
  <c r="B9" i="4" s="1"/>
  <c r="AD180" i="4"/>
  <c r="AD36" i="4"/>
  <c r="A36" i="4" s="1"/>
  <c r="AE92" i="4"/>
  <c r="B92" i="4" s="1"/>
  <c r="AF148" i="4"/>
  <c r="AF4" i="4"/>
  <c r="C4" i="4" s="1"/>
  <c r="AD188" i="4"/>
  <c r="AD59" i="4"/>
  <c r="A59" i="4" s="1"/>
  <c r="AE115" i="4"/>
  <c r="B115" i="4" s="1"/>
  <c r="AF171" i="4"/>
  <c r="AF27" i="4"/>
  <c r="C27" i="4" s="1"/>
  <c r="AD202" i="4"/>
  <c r="AD58" i="4"/>
  <c r="A58" i="4" s="1"/>
  <c r="AE114" i="4"/>
  <c r="B114" i="4" s="1"/>
  <c r="AF170" i="4"/>
  <c r="AF26" i="4"/>
  <c r="C26" i="4" s="1"/>
  <c r="AF133" i="4"/>
  <c r="AD151" i="4"/>
  <c r="AD7" i="4"/>
  <c r="A7" i="4" s="1"/>
  <c r="AE63" i="4"/>
  <c r="B63" i="4" s="1"/>
  <c r="AF119" i="4"/>
  <c r="C119" i="4" s="1"/>
  <c r="AF68" i="4"/>
  <c r="C68" i="4" s="1"/>
  <c r="AD44" i="4"/>
  <c r="A44" i="4" s="1"/>
  <c r="AE76" i="4"/>
  <c r="B76" i="4" s="1"/>
  <c r="AE40" i="4"/>
  <c r="B40" i="4" s="1"/>
  <c r="AE4" i="4"/>
  <c r="B4" i="4" s="1"/>
  <c r="AH70" i="4"/>
  <c r="E70" i="4" s="1"/>
  <c r="AH177" i="4"/>
  <c r="AH33" i="4"/>
  <c r="E33" i="4" s="1"/>
  <c r="AH92" i="4"/>
  <c r="E92" i="4" s="1"/>
  <c r="AH90" i="4"/>
  <c r="E90" i="4" s="1"/>
  <c r="AH6" i="4"/>
  <c r="E6" i="4" s="1"/>
  <c r="AH65" i="4"/>
  <c r="E65" i="4" s="1"/>
  <c r="AH160" i="4"/>
  <c r="AH16" i="4"/>
  <c r="E16" i="4" s="1"/>
  <c r="AH195" i="4"/>
  <c r="AH15" i="4"/>
  <c r="E15" i="4" s="1"/>
  <c r="AH110" i="4"/>
  <c r="E110" i="4" s="1"/>
  <c r="AH157" i="4"/>
  <c r="AH13" i="4"/>
  <c r="E13" i="4" s="1"/>
  <c r="AH131" i="4"/>
  <c r="AH46" i="4"/>
  <c r="E46" i="4" s="1"/>
  <c r="AD171" i="4"/>
  <c r="AD177" i="4"/>
  <c r="AF159" i="4"/>
  <c r="AD190" i="4"/>
  <c r="AE102" i="4"/>
  <c r="B102" i="4" s="1"/>
  <c r="AF14" i="4"/>
  <c r="C14" i="4" s="1"/>
  <c r="AD139" i="4"/>
  <c r="AE51" i="4"/>
  <c r="B51" i="4" s="1"/>
  <c r="AE101" i="4"/>
  <c r="B101" i="4" s="1"/>
  <c r="AF132" i="4"/>
  <c r="AE148" i="4"/>
  <c r="AH58" i="4"/>
  <c r="E58" i="4" s="1"/>
  <c r="AH165" i="4"/>
  <c r="AH80" i="4"/>
  <c r="E80" i="4" s="1"/>
  <c r="AH18" i="4"/>
  <c r="E18" i="4" s="1"/>
  <c r="AH53" i="4"/>
  <c r="E53" i="4" s="1"/>
  <c r="AH148" i="4"/>
  <c r="AH183" i="4"/>
  <c r="AF90" i="4"/>
  <c r="C90" i="4" s="1"/>
  <c r="AE91" i="4"/>
  <c r="B91" i="4" s="1"/>
  <c r="AF110" i="4"/>
  <c r="C110" i="4" s="1"/>
  <c r="AE147" i="4"/>
  <c r="AF60" i="4"/>
  <c r="C60" i="4" s="1"/>
  <c r="AH139" i="4"/>
  <c r="AH174" i="4"/>
  <c r="AH192" i="4"/>
  <c r="AH169" i="4"/>
  <c r="AH107" i="4"/>
  <c r="E107" i="4" s="1"/>
  <c r="AF65" i="4"/>
  <c r="C65" i="4" s="1"/>
  <c r="AF147" i="4"/>
  <c r="AF38" i="4"/>
  <c r="C38" i="4" s="1"/>
  <c r="AE75" i="4"/>
  <c r="B75" i="4" s="1"/>
  <c r="AD20" i="4"/>
  <c r="A20" i="4" s="1"/>
  <c r="AH189" i="4"/>
  <c r="AH30" i="4"/>
  <c r="E30" i="4" s="1"/>
  <c r="AH66" i="4"/>
  <c r="E66" i="4" s="1"/>
  <c r="AH145" i="4"/>
  <c r="AH71" i="4"/>
  <c r="E71" i="4" s="1"/>
  <c r="AD178" i="4"/>
  <c r="AH61" i="4"/>
  <c r="E61" i="4" s="1"/>
  <c r="AH143" i="4"/>
  <c r="AH119" i="4"/>
  <c r="E119" i="4" s="1"/>
  <c r="AD97" i="4"/>
  <c r="A97" i="4" s="1"/>
  <c r="AF3" i="4"/>
  <c r="C3" i="4" s="1"/>
  <c r="AD201" i="4"/>
  <c r="AE39" i="4"/>
  <c r="B39" i="4" s="1"/>
  <c r="AD8" i="4"/>
  <c r="A8" i="4" s="1"/>
  <c r="AH153" i="4"/>
  <c r="AH185" i="4"/>
  <c r="AH171" i="4"/>
  <c r="AH133" i="4"/>
  <c r="AH35" i="4"/>
  <c r="E35" i="4" s="1"/>
  <c r="AH45" i="4"/>
  <c r="E45" i="4" s="1"/>
  <c r="AH175" i="4"/>
  <c r="AH28" i="4"/>
  <c r="E28" i="4" s="1"/>
  <c r="AH147" i="4"/>
  <c r="AE153" i="4"/>
  <c r="AF85" i="4"/>
  <c r="C85" i="4" s="1"/>
  <c r="AD81" i="4"/>
  <c r="A81" i="4" s="1"/>
  <c r="AE3" i="4"/>
  <c r="B3" i="4" s="1"/>
  <c r="AF108" i="4"/>
  <c r="C108" i="4" s="1"/>
  <c r="AH117" i="4"/>
  <c r="E117" i="4" s="1"/>
  <c r="AH149" i="4"/>
  <c r="AH111" i="4"/>
  <c r="E111" i="4" s="1"/>
  <c r="AH97" i="4"/>
  <c r="E97" i="4" s="1"/>
  <c r="AH142" i="4"/>
  <c r="AF131" i="4"/>
  <c r="AH27" i="4"/>
  <c r="E27" i="4" s="1"/>
  <c r="AH10" i="4"/>
  <c r="E10" i="4" s="1"/>
  <c r="AH25" i="4"/>
  <c r="E25" i="4" s="1"/>
  <c r="AF146" i="4"/>
  <c r="AF185" i="4"/>
  <c r="AF169" i="4"/>
  <c r="AE52" i="4"/>
  <c r="B52" i="4" s="1"/>
  <c r="AH77" i="4"/>
  <c r="E77" i="4" s="1"/>
  <c r="AH34" i="4"/>
  <c r="E34" i="4" s="1"/>
  <c r="AD156" i="4"/>
  <c r="AD70" i="4"/>
  <c r="A70" i="4" s="1"/>
  <c r="AD176" i="4"/>
  <c r="AF95" i="4"/>
  <c r="C95" i="4" s="1"/>
  <c r="AD116" i="4"/>
  <c r="A116" i="4" s="1"/>
  <c r="AH9" i="4"/>
  <c r="E9" i="4" s="1"/>
  <c r="AH41" i="4"/>
  <c r="E41" i="4" s="1"/>
  <c r="AH120" i="4"/>
  <c r="E120" i="4" s="1"/>
  <c r="AH14" i="4"/>
  <c r="E14" i="4" s="1"/>
  <c r="AD12" i="4"/>
  <c r="A12" i="4" s="1"/>
  <c r="AD34" i="4"/>
  <c r="A34" i="4" s="1"/>
  <c r="AE89" i="4"/>
  <c r="B89" i="4" s="1"/>
  <c r="AF59" i="4"/>
  <c r="C59" i="4" s="1"/>
  <c r="AF84" i="4"/>
  <c r="C84" i="4" s="1"/>
  <c r="AH176" i="4"/>
  <c r="AH5" i="4"/>
  <c r="E5" i="4" s="1"/>
  <c r="AH194" i="4"/>
  <c r="AH168" i="4"/>
  <c r="AH79" i="4"/>
  <c r="E79" i="4" s="1"/>
  <c r="AD35" i="4"/>
  <c r="A35" i="4" s="1"/>
  <c r="AE68" i="4"/>
  <c r="B68" i="4" s="1"/>
  <c r="AE126" i="4"/>
  <c r="B126" i="4" s="1"/>
  <c r="AD163" i="4"/>
  <c r="AF152" i="4"/>
  <c r="AF72" i="4"/>
  <c r="C72" i="4" s="1"/>
  <c r="AH104" i="4"/>
  <c r="E104" i="4" s="1"/>
  <c r="AH172" i="4"/>
  <c r="AH122" i="4"/>
  <c r="E122" i="4" s="1"/>
  <c r="AH144" i="4"/>
  <c r="AH7" i="4"/>
  <c r="E7" i="4" s="1"/>
  <c r="AD127" i="4"/>
  <c r="A127" i="4" s="1"/>
  <c r="AH136" i="4"/>
  <c r="AF182" i="4"/>
  <c r="AH50" i="4"/>
  <c r="E50" i="4" s="1"/>
  <c r="AH115" i="4"/>
  <c r="E115" i="4" s="1"/>
  <c r="AF124" i="4"/>
  <c r="C124" i="4" s="1"/>
  <c r="AE90" i="4"/>
  <c r="B90" i="4" s="1"/>
  <c r="AF97" i="4"/>
  <c r="C97" i="4" s="1"/>
  <c r="AH202" i="4"/>
  <c r="AH68" i="4"/>
  <c r="E68" i="4" s="1"/>
  <c r="AH98" i="4"/>
  <c r="E98" i="4" s="1"/>
  <c r="AH24" i="4"/>
  <c r="E24" i="4" s="1"/>
  <c r="AF24" i="4"/>
  <c r="C24" i="4" s="1"/>
  <c r="AF156" i="4"/>
  <c r="AD129" i="4"/>
  <c r="A129" i="4" s="1"/>
  <c r="AE54" i="4"/>
  <c r="B54" i="4" s="1"/>
  <c r="AD91" i="4"/>
  <c r="A91" i="4" s="1"/>
  <c r="AE124" i="4"/>
  <c r="B124" i="4" s="1"/>
  <c r="AH166" i="4"/>
  <c r="AH32" i="4"/>
  <c r="E32" i="4" s="1"/>
  <c r="AH100" i="4"/>
  <c r="E100" i="4" s="1"/>
  <c r="AH86" i="4"/>
  <c r="E86" i="4" s="1"/>
  <c r="AH179" i="4"/>
  <c r="AD179" i="4"/>
  <c r="AD19" i="4"/>
  <c r="A19" i="4" s="1"/>
  <c r="AH82" i="4"/>
  <c r="E82" i="4" s="1"/>
  <c r="AH43" i="4"/>
  <c r="E43" i="4" s="1"/>
  <c r="AE183" i="4"/>
  <c r="AG76" i="4"/>
  <c r="D76" i="4" s="1"/>
  <c r="AG158" i="4"/>
  <c r="AG57" i="4"/>
  <c r="D57" i="4" s="1"/>
  <c r="AG187" i="4"/>
  <c r="AG58" i="4"/>
  <c r="D58" i="4" s="1"/>
  <c r="AG189" i="4"/>
  <c r="AG92" i="4"/>
  <c r="D92" i="4" s="1"/>
  <c r="AG178" i="4"/>
  <c r="AG59" i="4"/>
  <c r="D59" i="4" s="1"/>
  <c r="AG32" i="4"/>
  <c r="D32" i="4" s="1"/>
  <c r="AG195" i="4"/>
  <c r="AG192" i="4"/>
  <c r="AG60" i="4"/>
  <c r="D60" i="4" s="1"/>
  <c r="AG194" i="4"/>
  <c r="AG193" i="4"/>
  <c r="AG70" i="4"/>
  <c r="D70" i="4" s="1"/>
  <c r="AG144" i="4"/>
  <c r="AG127" i="4"/>
  <c r="D127" i="4" s="1"/>
  <c r="AG104" i="4"/>
  <c r="D104" i="4" s="1"/>
  <c r="AG51" i="4"/>
  <c r="D51" i="4" s="1"/>
  <c r="AG176" i="4"/>
  <c r="AG179" i="4"/>
  <c r="AG94" i="4"/>
  <c r="D94" i="4" s="1"/>
  <c r="AG12" i="4"/>
  <c r="D12" i="4" s="1"/>
  <c r="AG84" i="4"/>
  <c r="D84" i="4" s="1"/>
  <c r="AG109" i="4"/>
  <c r="D109" i="4" s="1"/>
  <c r="AG21" i="4"/>
  <c r="D21" i="4" s="1"/>
  <c r="AG172" i="4"/>
  <c r="AG191" i="4"/>
  <c r="AG145" i="4"/>
  <c r="AG188" i="4"/>
  <c r="AG132" i="4"/>
  <c r="AG69" i="4"/>
  <c r="D69" i="4" s="1"/>
  <c r="AG156" i="4"/>
  <c r="AG4" i="4"/>
  <c r="D4" i="4" s="1"/>
  <c r="AG129" i="4"/>
  <c r="D129" i="4" s="1"/>
  <c r="AG167" i="4"/>
  <c r="AG20" i="4"/>
  <c r="D20" i="4" s="1"/>
  <c r="AG11" i="4"/>
  <c r="D11" i="4" s="1"/>
  <c r="AG13" i="4"/>
  <c r="D13" i="4" s="1"/>
  <c r="AG159" i="4"/>
  <c r="AG118" i="4"/>
  <c r="D118" i="4" s="1"/>
  <c r="AG53" i="4"/>
  <c r="D53" i="4" s="1"/>
  <c r="AG133" i="4"/>
  <c r="AG122" i="4"/>
  <c r="D122" i="4" s="1"/>
  <c r="AG150" i="4"/>
  <c r="AG125" i="4"/>
  <c r="D125" i="4" s="1"/>
  <c r="AG38" i="4"/>
  <c r="D38" i="4" s="1"/>
  <c r="AG85" i="4"/>
  <c r="D85" i="4" s="1"/>
  <c r="AG163" i="4"/>
  <c r="AG116" i="4"/>
  <c r="D116" i="4" s="1"/>
  <c r="AG175" i="4"/>
  <c r="AG46" i="4"/>
  <c r="D46" i="4" s="1"/>
  <c r="AG75" i="4"/>
  <c r="D75" i="4" s="1"/>
  <c r="AG135" i="4"/>
  <c r="AG138" i="4"/>
  <c r="AG111" i="4"/>
  <c r="D111" i="4" s="1"/>
  <c r="AG136" i="4"/>
  <c r="AG197" i="4"/>
  <c r="AG81" i="4"/>
  <c r="D81" i="4" s="1"/>
  <c r="AG10" i="4"/>
  <c r="D10" i="4" s="1"/>
  <c r="AG152" i="4"/>
  <c r="AG155" i="4"/>
  <c r="AG54" i="4"/>
  <c r="D54" i="4" s="1"/>
  <c r="AG173" i="4"/>
  <c r="AG91" i="4"/>
  <c r="D91" i="4" s="1"/>
  <c r="AG160" i="4"/>
  <c r="AG41" i="4"/>
  <c r="D41" i="4" s="1"/>
  <c r="AG33" i="4"/>
  <c r="D33" i="4" s="1"/>
  <c r="AG123" i="4"/>
  <c r="D123" i="4" s="1"/>
  <c r="AG184" i="4"/>
  <c r="AG77" i="4"/>
  <c r="D77" i="4" s="1"/>
  <c r="AG96" i="4"/>
  <c r="D96" i="4" s="1"/>
  <c r="AG198" i="4"/>
  <c r="AG73" i="4"/>
  <c r="D73" i="4" s="1"/>
  <c r="AG112" i="4"/>
  <c r="D112" i="4" s="1"/>
  <c r="AG37" i="4"/>
  <c r="D37" i="4" s="1"/>
  <c r="AG17" i="4"/>
  <c r="D17" i="4" s="1"/>
  <c r="AG83" i="4"/>
  <c r="D83" i="4" s="1"/>
  <c r="AG151" i="4"/>
  <c r="AG9" i="4"/>
  <c r="D9" i="4" s="1"/>
  <c r="AG196" i="4"/>
  <c r="AG124" i="4"/>
  <c r="D124" i="4" s="1"/>
  <c r="AG67" i="4"/>
  <c r="D67" i="4" s="1"/>
  <c r="AG105" i="4"/>
  <c r="D105" i="4" s="1"/>
  <c r="AG119" i="4"/>
  <c r="D119" i="4" s="1"/>
  <c r="AG43" i="4"/>
  <c r="D43" i="4" s="1"/>
  <c r="AG201" i="4"/>
  <c r="AG110" i="4"/>
  <c r="D110" i="4" s="1"/>
  <c r="AG139" i="4"/>
  <c r="AG185" i="4"/>
  <c r="AG80" i="4"/>
  <c r="D80" i="4" s="1"/>
  <c r="AG42" i="4"/>
  <c r="D42" i="4" s="1"/>
  <c r="AG65" i="4"/>
  <c r="D65" i="4" s="1"/>
  <c r="AG90" i="4"/>
  <c r="D90" i="4" s="1"/>
  <c r="AG120" i="4"/>
  <c r="D120" i="4" s="1"/>
  <c r="AG63" i="4"/>
  <c r="D63" i="4" s="1"/>
  <c r="AG149" i="4"/>
  <c r="AG134" i="4"/>
  <c r="AG153" i="4"/>
  <c r="AG14" i="4"/>
  <c r="D14" i="4" s="1"/>
  <c r="AG101" i="4"/>
  <c r="D101" i="4" s="1"/>
  <c r="AG102" i="4"/>
  <c r="D102" i="4" s="1"/>
  <c r="AG190" i="4"/>
  <c r="AG34" i="4"/>
  <c r="D34" i="4" s="1"/>
  <c r="AG39" i="4"/>
  <c r="D39" i="4" s="1"/>
  <c r="AG177" i="4"/>
  <c r="AG142" i="4"/>
  <c r="AG166" i="4"/>
  <c r="AG8" i="4"/>
  <c r="D8" i="4" s="1"/>
  <c r="AG87" i="4"/>
  <c r="D87" i="4" s="1"/>
  <c r="AG23" i="4"/>
  <c r="D23" i="4" s="1"/>
  <c r="AG130" i="4"/>
  <c r="D130" i="4" s="1"/>
  <c r="AG171" i="4"/>
  <c r="AG157" i="4"/>
  <c r="AG181" i="4"/>
  <c r="AG61" i="4"/>
  <c r="D61" i="4" s="1"/>
  <c r="AG100" i="4"/>
  <c r="D100" i="4" s="1"/>
  <c r="AG161" i="4"/>
  <c r="AG86" i="4"/>
  <c r="D86" i="4" s="1"/>
  <c r="AG5" i="4"/>
  <c r="D5" i="4" s="1"/>
  <c r="AG16" i="4"/>
  <c r="D16" i="4" s="1"/>
  <c r="AG174" i="4"/>
  <c r="AG19" i="4"/>
  <c r="D19" i="4" s="1"/>
  <c r="AG168" i="4"/>
  <c r="AG49" i="4"/>
  <c r="D49" i="4" s="1"/>
  <c r="AG141" i="4"/>
  <c r="AG50" i="4"/>
  <c r="D50" i="4" s="1"/>
  <c r="AG97" i="4"/>
  <c r="D97" i="4" s="1"/>
  <c r="AG115" i="4"/>
  <c r="D115" i="4" s="1"/>
  <c r="AG131" i="4"/>
  <c r="AG30" i="4"/>
  <c r="D30" i="4" s="1"/>
  <c r="AG82" i="4"/>
  <c r="D82" i="4" s="1"/>
  <c r="AG56" i="4"/>
  <c r="D56" i="4" s="1"/>
  <c r="AG140" i="4"/>
  <c r="AG106" i="4"/>
  <c r="D106" i="4" s="1"/>
  <c r="AG18" i="4"/>
  <c r="D18" i="4" s="1"/>
  <c r="AG36" i="4"/>
  <c r="D36" i="4" s="1"/>
  <c r="AG98" i="4"/>
  <c r="D98" i="4" s="1"/>
  <c r="AG66" i="4"/>
  <c r="D66" i="4" s="1"/>
  <c r="AG182" i="4"/>
  <c r="AG27" i="4"/>
  <c r="D27" i="4" s="1"/>
  <c r="AG15" i="4"/>
  <c r="D15" i="4" s="1"/>
  <c r="AG25" i="4"/>
  <c r="D25" i="4" s="1"/>
  <c r="AG154" i="4"/>
  <c r="AG28" i="4"/>
  <c r="D28" i="4" s="1"/>
  <c r="AG143" i="4"/>
  <c r="AG186" i="4"/>
  <c r="AG202" i="4"/>
  <c r="AG95" i="4"/>
  <c r="D95" i="4" s="1"/>
  <c r="AG31" i="4"/>
  <c r="D31" i="4" s="1"/>
  <c r="AG29" i="4"/>
  <c r="D29" i="4" s="1"/>
  <c r="AG148" i="4"/>
  <c r="AG72" i="4"/>
  <c r="D72" i="4" s="1"/>
  <c r="AG44" i="4"/>
  <c r="D44" i="4" s="1"/>
  <c r="AG147" i="4"/>
  <c r="AG180" i="4"/>
  <c r="AG117" i="4"/>
  <c r="D117" i="4" s="1"/>
  <c r="AG170" i="4"/>
  <c r="AG89" i="4"/>
  <c r="D89" i="4" s="1"/>
  <c r="AG88" i="4"/>
  <c r="D88" i="4" s="1"/>
  <c r="AG108" i="4"/>
  <c r="D108" i="4" s="1"/>
  <c r="AG48" i="4"/>
  <c r="D48" i="4" s="1"/>
  <c r="AG74" i="4"/>
  <c r="D74" i="4" s="1"/>
  <c r="AG62" i="4"/>
  <c r="D62" i="4" s="1"/>
  <c r="AG93" i="4"/>
  <c r="D93" i="4" s="1"/>
  <c r="AG3" i="4"/>
  <c r="D3" i="4" s="1"/>
  <c r="AG199" i="4"/>
  <c r="AG183" i="4"/>
  <c r="AG114" i="4"/>
  <c r="D114" i="4" s="1"/>
  <c r="AG162" i="4"/>
  <c r="AG165" i="4"/>
  <c r="AG6" i="4"/>
  <c r="D6" i="4" s="1"/>
  <c r="AG107" i="4"/>
  <c r="D107" i="4" s="1"/>
  <c r="AG128" i="4"/>
  <c r="D128" i="4" s="1"/>
  <c r="AG35" i="4"/>
  <c r="D35" i="4" s="1"/>
  <c r="AG126" i="4"/>
  <c r="D126" i="4" s="1"/>
  <c r="AG113" i="4"/>
  <c r="D113" i="4" s="1"/>
  <c r="AG137" i="4"/>
  <c r="AG52" i="4"/>
  <c r="D52" i="4" s="1"/>
  <c r="AG79" i="4"/>
  <c r="D79" i="4" s="1"/>
  <c r="AG45" i="4"/>
  <c r="D45" i="4" s="1"/>
  <c r="AG169" i="4"/>
  <c r="AG40" i="4"/>
  <c r="D40" i="4" s="1"/>
  <c r="AG99" i="4"/>
  <c r="D99" i="4" s="1"/>
  <c r="AG68" i="4"/>
  <c r="D68" i="4" s="1"/>
  <c r="AG22" i="4"/>
  <c r="D22" i="4" s="1"/>
  <c r="AG64" i="4"/>
  <c r="D64" i="4" s="1"/>
  <c r="AG200" i="4"/>
  <c r="AG78" i="4"/>
  <c r="D78" i="4" s="1"/>
  <c r="AG103" i="4"/>
  <c r="D103" i="4" s="1"/>
  <c r="AG24" i="4"/>
  <c r="D24" i="4" s="1"/>
  <c r="AG7" i="4"/>
  <c r="D7" i="4" s="1"/>
  <c r="AG121" i="4"/>
  <c r="D121" i="4" s="1"/>
  <c r="AG47" i="4"/>
  <c r="D47" i="4" s="1"/>
  <c r="AG164" i="4"/>
  <c r="AG146" i="4"/>
  <c r="AG55" i="4"/>
  <c r="D55" i="4" s="1"/>
  <c r="AG71" i="4"/>
  <c r="D71" i="4" s="1"/>
  <c r="AG26" i="4"/>
  <c r="D26" i="4" s="1"/>
  <c r="C2" i="6"/>
  <c r="C3" i="9" l="1" a="1"/>
  <c r="C3" i="9" s="1"/>
  <c r="K3" i="7" a="1"/>
  <c r="K3" i="7" s="1"/>
  <c r="H3" i="7" a="1"/>
  <c r="H3" i="7" s="1"/>
  <c r="J3" i="7" a="1"/>
  <c r="J3" i="7" s="1"/>
  <c r="I3" i="7" a="1"/>
  <c r="I3" i="7" s="1"/>
  <c r="F3" i="7" a="1"/>
  <c r="F3" i="7" s="1"/>
  <c r="G3" i="7" a="1"/>
  <c r="G3" i="7" s="1"/>
  <c r="E3" i="7" a="1"/>
  <c r="E3" i="7" s="1"/>
  <c r="D3" i="7" a="1"/>
  <c r="D3" i="7" s="1"/>
  <c r="M3" i="7" a="1"/>
  <c r="M3" i="7" s="1"/>
  <c r="L3" i="7" a="1"/>
  <c r="L3" i="7" s="1"/>
  <c r="Q2" i="9"/>
  <c r="O2" i="9"/>
  <c r="N2" i="9"/>
  <c r="X2" i="9"/>
  <c r="K2" i="9"/>
  <c r="J2" i="9"/>
  <c r="U2" i="9"/>
  <c r="T2" i="9"/>
  <c r="S2" i="9"/>
  <c r="P2" i="9"/>
  <c r="M2" i="9"/>
  <c r="L2" i="9"/>
  <c r="W2" i="9"/>
  <c r="V2" i="9"/>
  <c r="I2" i="9"/>
  <c r="R2" i="9"/>
  <c r="H2" i="9"/>
  <c r="A124" i="9" l="1"/>
  <c r="A112" i="9"/>
  <c r="A100" i="9"/>
  <c r="A88" i="9"/>
  <c r="A76" i="9"/>
  <c r="A64" i="9"/>
  <c r="A52" i="9"/>
  <c r="A40" i="9"/>
  <c r="A28" i="9"/>
  <c r="A16" i="9"/>
  <c r="A4" i="9"/>
  <c r="A123" i="9"/>
  <c r="A111" i="9"/>
  <c r="A99" i="9"/>
  <c r="A87" i="9"/>
  <c r="A75" i="9"/>
  <c r="A63" i="9"/>
  <c r="A51" i="9"/>
  <c r="A39" i="9"/>
  <c r="A27" i="9"/>
  <c r="A15" i="9"/>
  <c r="A3" i="9"/>
  <c r="A122" i="9"/>
  <c r="A110" i="9"/>
  <c r="A98" i="9"/>
  <c r="A86" i="9"/>
  <c r="A74" i="9"/>
  <c r="A62" i="9"/>
  <c r="A50" i="9"/>
  <c r="A38" i="9"/>
  <c r="A26" i="9"/>
  <c r="A14" i="9"/>
  <c r="A121" i="9"/>
  <c r="A109" i="9"/>
  <c r="A97" i="9"/>
  <c r="A85" i="9"/>
  <c r="A73" i="9"/>
  <c r="A61" i="9"/>
  <c r="A49" i="9"/>
  <c r="A37" i="9"/>
  <c r="A25" i="9"/>
  <c r="A13" i="9"/>
  <c r="A120" i="9"/>
  <c r="A108" i="9"/>
  <c r="A96" i="9"/>
  <c r="A84" i="9"/>
  <c r="A72" i="9"/>
  <c r="A60" i="9"/>
  <c r="A48" i="9"/>
  <c r="A36" i="9"/>
  <c r="A24" i="9"/>
  <c r="A12" i="9"/>
  <c r="A8" i="9"/>
  <c r="A115" i="9"/>
  <c r="A91" i="9"/>
  <c r="A67" i="9"/>
  <c r="A43" i="9"/>
  <c r="A19" i="9"/>
  <c r="A126" i="9"/>
  <c r="A102" i="9"/>
  <c r="A78" i="9"/>
  <c r="A54" i="9"/>
  <c r="A30" i="9"/>
  <c r="A125" i="9"/>
  <c r="A77" i="9"/>
  <c r="A65" i="9"/>
  <c r="A41" i="9"/>
  <c r="A17" i="9"/>
  <c r="A119" i="9"/>
  <c r="A107" i="9"/>
  <c r="A95" i="9"/>
  <c r="A83" i="9"/>
  <c r="A71" i="9"/>
  <c r="A59" i="9"/>
  <c r="A47" i="9"/>
  <c r="A35" i="9"/>
  <c r="A23" i="9"/>
  <c r="A11" i="9"/>
  <c r="A130" i="9"/>
  <c r="A118" i="9"/>
  <c r="A106" i="9"/>
  <c r="A94" i="9"/>
  <c r="A82" i="9"/>
  <c r="A70" i="9"/>
  <c r="A58" i="9"/>
  <c r="A46" i="9"/>
  <c r="A34" i="9"/>
  <c r="A22" i="9"/>
  <c r="A10" i="9"/>
  <c r="A129" i="9"/>
  <c r="A117" i="9"/>
  <c r="A105" i="9"/>
  <c r="A93" i="9"/>
  <c r="A81" i="9"/>
  <c r="A69" i="9"/>
  <c r="A57" i="9"/>
  <c r="A45" i="9"/>
  <c r="A33" i="9"/>
  <c r="A21" i="9"/>
  <c r="A9" i="9"/>
  <c r="A128" i="9"/>
  <c r="A116" i="9"/>
  <c r="A104" i="9"/>
  <c r="A92" i="9"/>
  <c r="A80" i="9"/>
  <c r="A68" i="9"/>
  <c r="A56" i="9"/>
  <c r="A44" i="9"/>
  <c r="A32" i="9"/>
  <c r="A20" i="9"/>
  <c r="A127" i="9"/>
  <c r="A103" i="9"/>
  <c r="A79" i="9"/>
  <c r="A55" i="9"/>
  <c r="A31" i="9"/>
  <c r="A7" i="9"/>
  <c r="A114" i="9"/>
  <c r="A90" i="9"/>
  <c r="A66" i="9"/>
  <c r="A42" i="9"/>
  <c r="A18" i="9"/>
  <c r="A6" i="9"/>
  <c r="A113" i="9"/>
  <c r="A101" i="9"/>
  <c r="A89" i="9"/>
  <c r="A53" i="9"/>
  <c r="A29" i="9"/>
  <c r="A5" i="9"/>
  <c r="C3" i="7"/>
  <c r="C5" i="7" s="1"/>
  <c r="AL5" i="9" s="1"/>
  <c r="AU3" i="9"/>
  <c r="L16" i="7" a="1"/>
  <c r="L16" i="7" s="1"/>
  <c r="AU16" i="9" s="1"/>
  <c r="L15" i="7" a="1"/>
  <c r="L15" i="7" s="1"/>
  <c r="AU15" i="9" s="1"/>
  <c r="L14" i="7" a="1"/>
  <c r="L14" i="7" s="1"/>
  <c r="AU14" i="9" s="1"/>
  <c r="L13" i="7" a="1"/>
  <c r="L13" i="7" s="1"/>
  <c r="AU13" i="9" s="1"/>
  <c r="L12" i="7" a="1"/>
  <c r="L12" i="7" s="1"/>
  <c r="AU12" i="9" s="1"/>
  <c r="L18" i="7" a="1"/>
  <c r="L18" i="7" s="1"/>
  <c r="AU18" i="9" s="1"/>
  <c r="L19" i="7" a="1"/>
  <c r="L19" i="7" s="1"/>
  <c r="AU19" i="9" s="1"/>
  <c r="L17" i="7" a="1"/>
  <c r="L17" i="7" s="1"/>
  <c r="AU17" i="9" s="1"/>
  <c r="AQ3" i="9"/>
  <c r="H13" i="7" a="1"/>
  <c r="H13" i="7" s="1"/>
  <c r="AQ13" i="9" s="1"/>
  <c r="H15" i="7" a="1"/>
  <c r="H15" i="7" s="1"/>
  <c r="AQ15" i="9" s="1"/>
  <c r="H12" i="7" a="1"/>
  <c r="H12" i="7" s="1"/>
  <c r="AQ12" i="9" s="1"/>
  <c r="H19" i="7" a="1"/>
  <c r="H19" i="7" s="1"/>
  <c r="AQ19" i="9" s="1"/>
  <c r="H18" i="7" a="1"/>
  <c r="H18" i="7" s="1"/>
  <c r="AQ18" i="9" s="1"/>
  <c r="H17" i="7" a="1"/>
  <c r="H17" i="7" s="1"/>
  <c r="AQ17" i="9" s="1"/>
  <c r="H16" i="7" a="1"/>
  <c r="H16" i="7" s="1"/>
  <c r="AQ16" i="9" s="1"/>
  <c r="H14" i="7" a="1"/>
  <c r="H14" i="7" s="1"/>
  <c r="AQ14" i="9" s="1"/>
  <c r="AN3" i="9"/>
  <c r="E18" i="7" a="1"/>
  <c r="E18" i="7" s="1"/>
  <c r="AN18" i="9" s="1"/>
  <c r="E17" i="7" a="1"/>
  <c r="E17" i="7" s="1"/>
  <c r="AN17" i="9" s="1"/>
  <c r="E16" i="7" a="1"/>
  <c r="E16" i="7" s="1"/>
  <c r="AN16" i="9" s="1"/>
  <c r="E15" i="7" a="1"/>
  <c r="E15" i="7" s="1"/>
  <c r="AN15" i="9" s="1"/>
  <c r="E14" i="7" a="1"/>
  <c r="E14" i="7" s="1"/>
  <c r="AN14" i="9" s="1"/>
  <c r="E13" i="7" a="1"/>
  <c r="E13" i="7" s="1"/>
  <c r="AN13" i="9" s="1"/>
  <c r="E12" i="7" a="1"/>
  <c r="E12" i="7" s="1"/>
  <c r="AN12" i="9" s="1"/>
  <c r="E19" i="7" a="1"/>
  <c r="E19" i="7" s="1"/>
  <c r="AN19" i="9" s="1"/>
  <c r="AT3" i="9"/>
  <c r="K13" i="7" a="1"/>
  <c r="K13" i="7" s="1"/>
  <c r="AT13" i="9" s="1"/>
  <c r="K17" i="7" a="1"/>
  <c r="K17" i="7" s="1"/>
  <c r="AT17" i="9" s="1"/>
  <c r="K19" i="7" a="1"/>
  <c r="K19" i="7" s="1"/>
  <c r="AT19" i="9" s="1"/>
  <c r="K15" i="7" a="1"/>
  <c r="K15" i="7" s="1"/>
  <c r="AT15" i="9" s="1"/>
  <c r="K12" i="7" a="1"/>
  <c r="K12" i="7" s="1"/>
  <c r="AT12" i="9" s="1"/>
  <c r="K14" i="7" a="1"/>
  <c r="K14" i="7" s="1"/>
  <c r="AT14" i="9" s="1"/>
  <c r="K16" i="7" a="1"/>
  <c r="K16" i="7" s="1"/>
  <c r="AT16" i="9" s="1"/>
  <c r="K18" i="7" a="1"/>
  <c r="K18" i="7" s="1"/>
  <c r="AT18" i="9" s="1"/>
  <c r="AV3" i="9"/>
  <c r="M19" i="7" a="1"/>
  <c r="M19" i="7" s="1"/>
  <c r="AV19" i="9" s="1"/>
  <c r="M18" i="7" a="1"/>
  <c r="M18" i="7" s="1"/>
  <c r="AV18" i="9" s="1"/>
  <c r="M17" i="7" a="1"/>
  <c r="M17" i="7" s="1"/>
  <c r="AV17" i="9" s="1"/>
  <c r="M16" i="7" a="1"/>
  <c r="M16" i="7" s="1"/>
  <c r="AV16" i="9" s="1"/>
  <c r="M15" i="7" a="1"/>
  <c r="M15" i="7" s="1"/>
  <c r="AV15" i="9" s="1"/>
  <c r="M14" i="7" a="1"/>
  <c r="M14" i="7" s="1"/>
  <c r="AV14" i="9" s="1"/>
  <c r="M13" i="7" a="1"/>
  <c r="M13" i="7" s="1"/>
  <c r="AV13" i="9" s="1"/>
  <c r="M12" i="7" a="1"/>
  <c r="M12" i="7" s="1"/>
  <c r="AV12" i="9" s="1"/>
  <c r="AM3" i="9"/>
  <c r="D16" i="7" a="1"/>
  <c r="D16" i="7" s="1"/>
  <c r="AM16" i="9" s="1"/>
  <c r="D15" i="7" a="1"/>
  <c r="D15" i="7" s="1"/>
  <c r="AM15" i="9" s="1"/>
  <c r="D14" i="7" a="1"/>
  <c r="D14" i="7" s="1"/>
  <c r="AM14" i="9" s="1"/>
  <c r="D13" i="7" a="1"/>
  <c r="D13" i="7" s="1"/>
  <c r="AM13" i="9" s="1"/>
  <c r="D12" i="7" a="1"/>
  <c r="D12" i="7" s="1"/>
  <c r="AM12" i="9" s="1"/>
  <c r="D18" i="7" a="1"/>
  <c r="D18" i="7" s="1"/>
  <c r="AM18" i="9" s="1"/>
  <c r="D19" i="7" a="1"/>
  <c r="D19" i="7" s="1"/>
  <c r="AM19" i="9" s="1"/>
  <c r="D17" i="7" a="1"/>
  <c r="D17" i="7" s="1"/>
  <c r="AM17" i="9" s="1"/>
  <c r="AP3" i="9"/>
  <c r="G16" i="7" a="1"/>
  <c r="G16" i="7" s="1"/>
  <c r="AP16" i="9" s="1"/>
  <c r="G14" i="7" a="1"/>
  <c r="G14" i="7" s="1"/>
  <c r="AP14" i="9" s="1"/>
  <c r="G13" i="7" a="1"/>
  <c r="G13" i="7" s="1"/>
  <c r="AP13" i="9" s="1"/>
  <c r="G12" i="7" a="1"/>
  <c r="G12" i="7" s="1"/>
  <c r="AP12" i="9" s="1"/>
  <c r="G19" i="7" a="1"/>
  <c r="G19" i="7" s="1"/>
  <c r="AP19" i="9" s="1"/>
  <c r="G18" i="7" a="1"/>
  <c r="G18" i="7" s="1"/>
  <c r="AP18" i="9" s="1"/>
  <c r="G17" i="7" a="1"/>
  <c r="G17" i="7" s="1"/>
  <c r="AP17" i="9" s="1"/>
  <c r="G15" i="7" a="1"/>
  <c r="G15" i="7" s="1"/>
  <c r="AP15" i="9" s="1"/>
  <c r="AO3" i="9"/>
  <c r="F16" i="7" a="1"/>
  <c r="F16" i="7" s="1"/>
  <c r="AO16" i="9" s="1"/>
  <c r="F15" i="7" a="1"/>
  <c r="F15" i="7" s="1"/>
  <c r="AO15" i="9" s="1"/>
  <c r="F14" i="7" a="1"/>
  <c r="F14" i="7" s="1"/>
  <c r="AO14" i="9" s="1"/>
  <c r="F13" i="7" a="1"/>
  <c r="F13" i="7" s="1"/>
  <c r="AO13" i="9" s="1"/>
  <c r="F12" i="7" a="1"/>
  <c r="F12" i="7" s="1"/>
  <c r="AO12" i="9" s="1"/>
  <c r="F19" i="7" a="1"/>
  <c r="F19" i="7" s="1"/>
  <c r="AO19" i="9" s="1"/>
  <c r="F17" i="7" a="1"/>
  <c r="F17" i="7" s="1"/>
  <c r="AO17" i="9" s="1"/>
  <c r="F18" i="7" a="1"/>
  <c r="F18" i="7" s="1"/>
  <c r="AO18" i="9" s="1"/>
  <c r="AR3" i="9"/>
  <c r="I12" i="7" a="1"/>
  <c r="I12" i="7" s="1"/>
  <c r="AR12" i="9" s="1"/>
  <c r="I19" i="7" a="1"/>
  <c r="I19" i="7" s="1"/>
  <c r="AR19" i="9" s="1"/>
  <c r="I17" i="7" a="1"/>
  <c r="I17" i="7" s="1"/>
  <c r="AR17" i="9" s="1"/>
  <c r="I14" i="7" a="1"/>
  <c r="I14" i="7" s="1"/>
  <c r="AR14" i="9" s="1"/>
  <c r="I18" i="7" a="1"/>
  <c r="I18" i="7" s="1"/>
  <c r="AR18" i="9" s="1"/>
  <c r="I16" i="7" a="1"/>
  <c r="I16" i="7" s="1"/>
  <c r="AR16" i="9" s="1"/>
  <c r="I15" i="7" a="1"/>
  <c r="I15" i="7" s="1"/>
  <c r="AR15" i="9" s="1"/>
  <c r="I13" i="7" a="1"/>
  <c r="I13" i="7" s="1"/>
  <c r="AR13" i="9" s="1"/>
  <c r="AS3" i="9"/>
  <c r="J19" i="7" a="1"/>
  <c r="J19" i="7" s="1"/>
  <c r="AS19" i="9" s="1"/>
  <c r="J15" i="7" a="1"/>
  <c r="J15" i="7" s="1"/>
  <c r="AS15" i="9" s="1"/>
  <c r="J18" i="7" a="1"/>
  <c r="J18" i="7" s="1"/>
  <c r="AS18" i="9" s="1"/>
  <c r="J16" i="7" a="1"/>
  <c r="J16" i="7" s="1"/>
  <c r="AS16" i="9" s="1"/>
  <c r="J17" i="7" a="1"/>
  <c r="J17" i="7" s="1"/>
  <c r="AS17" i="9" s="1"/>
  <c r="J12" i="7" a="1"/>
  <c r="J12" i="7" s="1"/>
  <c r="AS12" i="9" s="1"/>
  <c r="J13" i="7" a="1"/>
  <c r="J13" i="7" s="1"/>
  <c r="AS13" i="9" s="1"/>
  <c r="J14" i="7" a="1"/>
  <c r="J14" i="7" s="1"/>
  <c r="AS14" i="9" s="1"/>
  <c r="H11" i="7" a="1"/>
  <c r="H11" i="7" s="1"/>
  <c r="AQ11" i="9" s="1"/>
  <c r="H5" i="7"/>
  <c r="AQ5" i="9" s="1"/>
  <c r="H6" i="7"/>
  <c r="AQ6" i="9" s="1"/>
  <c r="H7" i="7"/>
  <c r="AQ7" i="9" s="1"/>
  <c r="H4" i="7"/>
  <c r="AQ4" i="9" s="1"/>
  <c r="H8" i="7"/>
  <c r="AQ8" i="9" s="1"/>
  <c r="L11" i="7" a="1"/>
  <c r="L11" i="7" s="1"/>
  <c r="AU11" i="9" s="1"/>
  <c r="L7" i="7"/>
  <c r="AU7" i="9" s="1"/>
  <c r="L4" i="7"/>
  <c r="AU4" i="9" s="1"/>
  <c r="L8" i="7"/>
  <c r="AU8" i="9" s="1"/>
  <c r="L6" i="7"/>
  <c r="AU6" i="9" s="1"/>
  <c r="L5" i="7"/>
  <c r="AU5" i="9" s="1"/>
  <c r="J11" i="7" a="1"/>
  <c r="J11" i="7" s="1"/>
  <c r="AS11" i="9" s="1"/>
  <c r="J4" i="7"/>
  <c r="AS4" i="9" s="1"/>
  <c r="J5" i="7"/>
  <c r="AS5" i="9" s="1"/>
  <c r="J6" i="7"/>
  <c r="AS6" i="9" s="1"/>
  <c r="J8" i="7"/>
  <c r="AS8" i="9" s="1"/>
  <c r="J7" i="7"/>
  <c r="AS7" i="9" s="1"/>
  <c r="M11" i="7" a="1"/>
  <c r="M11" i="7" s="1"/>
  <c r="AV11" i="9" s="1"/>
  <c r="M4" i="7"/>
  <c r="AV4" i="9" s="1"/>
  <c r="M8" i="7"/>
  <c r="AV8" i="9" s="1"/>
  <c r="M6" i="7"/>
  <c r="AV6" i="9" s="1"/>
  <c r="M5" i="7"/>
  <c r="AV5" i="9" s="1"/>
  <c r="M7" i="7"/>
  <c r="AV7" i="9" s="1"/>
  <c r="E11" i="7" a="1"/>
  <c r="E11" i="7" s="1"/>
  <c r="AN11" i="9" s="1"/>
  <c r="E8" i="7"/>
  <c r="AN8" i="9" s="1"/>
  <c r="E7" i="7"/>
  <c r="AN7" i="9" s="1"/>
  <c r="E4" i="7"/>
  <c r="AN4" i="9" s="1"/>
  <c r="E5" i="7"/>
  <c r="AN5" i="9" s="1"/>
  <c r="E6" i="7"/>
  <c r="AN6" i="9" s="1"/>
  <c r="K11" i="7" a="1"/>
  <c r="K11" i="7" s="1"/>
  <c r="AT11" i="9" s="1"/>
  <c r="K8" i="7"/>
  <c r="AT8" i="9" s="1"/>
  <c r="K4" i="7"/>
  <c r="AT4" i="9" s="1"/>
  <c r="K7" i="7"/>
  <c r="AT7" i="9" s="1"/>
  <c r="K5" i="7"/>
  <c r="AT5" i="9" s="1"/>
  <c r="K6" i="7"/>
  <c r="AT6" i="9" s="1"/>
  <c r="D11" i="7" a="1"/>
  <c r="D11" i="7" s="1"/>
  <c r="AM11" i="9" s="1"/>
  <c r="D5" i="7"/>
  <c r="AM5" i="9" s="1"/>
  <c r="D4" i="7"/>
  <c r="AM4" i="9" s="1"/>
  <c r="D6" i="7"/>
  <c r="AM6" i="9" s="1"/>
  <c r="D8" i="7"/>
  <c r="AM8" i="9" s="1"/>
  <c r="D7" i="7"/>
  <c r="AM7" i="9" s="1"/>
  <c r="G11" i="7" a="1"/>
  <c r="G11" i="7" s="1"/>
  <c r="AP11" i="9" s="1"/>
  <c r="G4" i="7"/>
  <c r="AP4" i="9" s="1"/>
  <c r="G8" i="7"/>
  <c r="AP8" i="9" s="1"/>
  <c r="G6" i="7"/>
  <c r="AP6" i="9" s="1"/>
  <c r="G5" i="7"/>
  <c r="AP5" i="9" s="1"/>
  <c r="G7" i="7"/>
  <c r="AP7" i="9" s="1"/>
  <c r="F11" i="7" a="1"/>
  <c r="F11" i="7" s="1"/>
  <c r="AO11" i="9" s="1"/>
  <c r="F6" i="7"/>
  <c r="AO6" i="9" s="1"/>
  <c r="F4" i="7"/>
  <c r="AO4" i="9" s="1"/>
  <c r="F7" i="7"/>
  <c r="AO7" i="9" s="1"/>
  <c r="F5" i="7"/>
  <c r="AO5" i="9" s="1"/>
  <c r="F8" i="7"/>
  <c r="AO8" i="9" s="1"/>
  <c r="I11" i="7" a="1"/>
  <c r="I11" i="7" s="1"/>
  <c r="AR11" i="9" s="1"/>
  <c r="I8" i="7"/>
  <c r="AR8" i="9" s="1"/>
  <c r="I4" i="7"/>
  <c r="AR4" i="9" s="1"/>
  <c r="I6" i="7"/>
  <c r="AR6" i="9" s="1"/>
  <c r="I7" i="7"/>
  <c r="AR7" i="9" s="1"/>
  <c r="I5" i="7"/>
  <c r="AR5" i="9" s="1"/>
  <c r="S205" i="4"/>
  <c r="S204" i="4"/>
  <c r="R205" i="4"/>
  <c r="R204" i="4"/>
  <c r="AL3" i="9" l="1"/>
  <c r="C8" i="7"/>
  <c r="AL8" i="9" s="1"/>
  <c r="C6" i="7"/>
  <c r="AL6" i="9" s="1"/>
  <c r="C4" i="7"/>
  <c r="AL4" i="9" s="1"/>
  <c r="C7" i="7"/>
  <c r="AL7" i="9" s="1"/>
  <c r="C11" i="7" a="1"/>
  <c r="C11" i="7" s="1"/>
  <c r="AL11" i="9" s="1"/>
  <c r="C9" i="7"/>
  <c r="C13" i="7" a="1"/>
  <c r="C13" i="7" s="1"/>
  <c r="AL13" i="9" s="1"/>
  <c r="C14" i="7" a="1"/>
  <c r="C14" i="7" s="1"/>
  <c r="AL14" i="9" s="1"/>
  <c r="C16" i="7" a="1"/>
  <c r="C16" i="7" s="1"/>
  <c r="AL16" i="9" s="1"/>
  <c r="C18" i="7" a="1"/>
  <c r="C18" i="7" s="1"/>
  <c r="AL18" i="9" s="1"/>
  <c r="C15" i="7" a="1"/>
  <c r="C15" i="7" s="1"/>
  <c r="AL15" i="9" s="1"/>
  <c r="C12" i="7" a="1"/>
  <c r="C12" i="7" s="1"/>
  <c r="AL12" i="9" s="1"/>
  <c r="C19" i="7" a="1"/>
  <c r="C19" i="7" s="1"/>
  <c r="AL19" i="9" s="1"/>
  <c r="C17" i="7" a="1"/>
  <c r="C17" i="7" s="1"/>
  <c r="AL17" i="9" s="1"/>
  <c r="B16" i="9" l="1"/>
  <c r="B3" i="9"/>
  <c r="B51" i="9"/>
  <c r="B49" i="9"/>
  <c r="B91" i="9"/>
  <c r="B78" i="9"/>
  <c r="B101" i="9"/>
  <c r="B17" i="9"/>
  <c r="B126" i="9"/>
  <c r="B114" i="9"/>
  <c r="B97" i="9"/>
  <c r="B30" i="9"/>
  <c r="B64" i="9"/>
  <c r="B90" i="9"/>
  <c r="B52" i="9"/>
  <c r="B32" i="9"/>
  <c r="B31" i="9"/>
  <c r="B18" i="9"/>
  <c r="B79" i="9"/>
  <c r="B83" i="9"/>
  <c r="B105" i="9"/>
  <c r="B46" i="9"/>
  <c r="B129" i="9"/>
  <c r="B67" i="9"/>
  <c r="B113" i="9"/>
  <c r="B7" i="9"/>
  <c r="B55" i="9"/>
  <c r="B4" i="9"/>
  <c r="B69" i="9"/>
  <c r="B40" i="9"/>
  <c r="B14" i="9"/>
  <c r="B88" i="9"/>
  <c r="B6" i="9"/>
  <c r="B106" i="9"/>
  <c r="B58" i="9"/>
  <c r="B70" i="9"/>
  <c r="B28" i="9"/>
  <c r="B116" i="9"/>
  <c r="B42" i="9"/>
  <c r="B56" i="9"/>
  <c r="B12" i="9"/>
  <c r="B8" i="9"/>
  <c r="B9" i="9"/>
  <c r="B94" i="9"/>
  <c r="B61" i="9"/>
  <c r="B43" i="9"/>
  <c r="B19" i="9"/>
  <c r="B73" i="9"/>
  <c r="B92" i="9"/>
  <c r="B77" i="9"/>
  <c r="B68" i="9"/>
  <c r="B54" i="9"/>
  <c r="B120" i="9"/>
  <c r="B34" i="9"/>
  <c r="B22" i="9"/>
  <c r="B81" i="9"/>
  <c r="B80" i="9"/>
  <c r="B95" i="9"/>
  <c r="B130" i="9"/>
  <c r="B104" i="9"/>
  <c r="B20" i="9"/>
  <c r="B103" i="9"/>
  <c r="B66" i="9"/>
  <c r="B100" i="9"/>
  <c r="B65" i="9"/>
  <c r="B29" i="9"/>
  <c r="B5" i="9"/>
  <c r="B112" i="9"/>
  <c r="B39" i="9"/>
  <c r="B26" i="9"/>
  <c r="B102" i="9"/>
  <c r="B13" i="9"/>
  <c r="B99" i="9"/>
  <c r="B62" i="9"/>
  <c r="B36" i="9"/>
  <c r="B84" i="9"/>
  <c r="B48" i="9"/>
  <c r="B121" i="9"/>
  <c r="B110" i="9"/>
  <c r="B59" i="9"/>
  <c r="B35" i="9"/>
  <c r="B23" i="9"/>
  <c r="B33" i="9"/>
  <c r="B21" i="9"/>
  <c r="B37" i="9"/>
  <c r="B82" i="9"/>
  <c r="B124" i="9"/>
  <c r="B89" i="9"/>
  <c r="B87" i="9"/>
  <c r="B75" i="9"/>
  <c r="B63" i="9"/>
  <c r="B38" i="9"/>
  <c r="B24" i="9"/>
  <c r="B53" i="9"/>
  <c r="B25" i="9"/>
  <c r="B125" i="9"/>
  <c r="B86" i="9"/>
  <c r="B74" i="9"/>
  <c r="B50" i="9"/>
  <c r="B118" i="9"/>
  <c r="B85" i="9"/>
  <c r="B109" i="9"/>
  <c r="B111" i="9"/>
  <c r="B98" i="9"/>
  <c r="B72" i="9"/>
  <c r="B60" i="9"/>
  <c r="B11" i="9"/>
  <c r="B128" i="9"/>
  <c r="B107" i="9"/>
  <c r="B123" i="9"/>
  <c r="B96" i="9"/>
  <c r="B47" i="9"/>
  <c r="B122" i="9"/>
  <c r="B108" i="9"/>
  <c r="B71" i="9"/>
  <c r="B10" i="9"/>
  <c r="B117" i="9"/>
  <c r="B93" i="9"/>
  <c r="B57" i="9"/>
  <c r="B45" i="9"/>
  <c r="B127" i="9"/>
  <c r="B15" i="9"/>
  <c r="B119" i="9"/>
  <c r="B44" i="9"/>
  <c r="B76" i="9"/>
  <c r="B27" i="9"/>
  <c r="B115" i="9"/>
  <c r="B41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<sst xmlns="http://schemas.openxmlformats.org/spreadsheetml/2006/main" count="5774" uniqueCount="3141">
  <si>
    <t>R#</t>
  </si>
  <si>
    <t>PLAYER</t>
  </si>
  <si>
    <t>POS</t>
  </si>
  <si>
    <t>TEAM</t>
  </si>
  <si>
    <t>GP</t>
  </si>
  <si>
    <t>MPG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</si>
  <si>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</si>
  <si>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</si>
  <si>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</si>
  <si>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</si>
  <si>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</si>
  <si>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</si>
  <si>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</si>
  <si>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</si>
  <si>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</si>
  <si>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</si>
  <si>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</si>
  <si>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</si>
  <si>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</si>
  <si>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</si>
  <si>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</si>
  <si>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</si>
  <si>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</si>
  <si>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</si>
  <si>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</si>
  <si>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</si>
  <si>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</si>
  <si>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</si>
  <si>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</si>
  <si>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</si>
  <si>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</si>
  <si>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</si>
  <si>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</si>
  <si>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</si>
  <si>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</si>
  <si>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</si>
  <si>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</si>
  <si>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</si>
  <si>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</si>
  <si>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</si>
  <si>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</si>
  <si>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</si>
  <si>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</si>
  <si>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</si>
  <si>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</si>
  <si>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</si>
  <si>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</si>
  <si>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</si>
  <si>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</si>
  <si>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</si>
  <si>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</si>
  <si>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</si>
  <si>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</si>
  <si>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</si>
  <si>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</si>
  <si>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</si>
  <si>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</si>
  <si>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</si>
  <si>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</si>
  <si>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</si>
  <si>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</si>
  <si>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</si>
  <si>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</si>
  <si>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</si>
  <si>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</si>
  <si>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</si>
  <si>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</si>
  <si>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</si>
  <si>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</si>
  <si>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</si>
  <si>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</si>
  <si>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</si>
  <si>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</si>
  <si>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</si>
  <si>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</si>
  <si>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</si>
  <si>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</si>
  <si>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</si>
  <si>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</si>
  <si>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</si>
  <si>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</si>
  <si>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</si>
  <si>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</si>
  <si>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</si>
  <si>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</si>
  <si>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</si>
  <si>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</si>
  <si>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</si>
  <si>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</si>
  <si>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</si>
  <si>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</si>
  <si>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</si>
  <si>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</si>
  <si>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</si>
  <si>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</si>
  <si>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</si>
  <si>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</si>
  <si>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</si>
  <si>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</si>
  <si>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</si>
  <si>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</si>
  <si>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</si>
  <si>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</si>
  <si>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</si>
  <si>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</si>
  <si>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</si>
  <si>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</si>
  <si>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Elfrid Payton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</si>
  <si>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</si>
  <si>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</si>
  <si>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</si>
  <si>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</si>
  <si>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</si>
  <si>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</si>
  <si>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</si>
  <si>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</si>
  <si>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Josh Richardson</t>
  </si>
  <si>
    <t>Delon Wright</t>
  </si>
  <si>
    <t>DET</t>
  </si>
  <si>
    <t>OG Anunoby</t>
  </si>
  <si>
    <t>Evan Fournier</t>
  </si>
  <si>
    <t>Serge Ibaka</t>
  </si>
  <si>
    <t>Nerlens Noel</t>
  </si>
  <si>
    <t>Maxi Kleber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</si>
  <si>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</si>
  <si>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</si>
  <si>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</si>
  <si>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</si>
  <si>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</si>
  <si>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</si>
  <si>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</si>
  <si>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Otto Porter Jr.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</si>
  <si>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</si>
  <si>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</si>
  <si>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</si>
  <si>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</si>
  <si>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</si>
  <si>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</si>
  <si>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</si>
  <si>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</si>
  <si>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</si>
  <si>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Davis Bertans</t>
  </si>
  <si>
    <t>Danilo Gallinari</t>
  </si>
  <si>
    <t>Killian Hayes</t>
  </si>
  <si>
    <t>Nemanja Bjelica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</si>
  <si>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</si>
  <si>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</si>
  <si>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</si>
  <si>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</si>
  <si>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</si>
  <si>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</si>
  <si>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</si>
  <si>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</si>
  <si>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</si>
  <si>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</si>
  <si>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</si>
  <si>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</si>
  <si>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</si>
  <si>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</si>
  <si>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</si>
  <si>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</si>
  <si>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</si>
  <si>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</si>
  <si>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</si>
  <si>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</si>
  <si>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</si>
  <si>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</si>
  <si>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Cody Zeller</t>
  </si>
  <si>
    <t>Derrick Jones Jr.</t>
  </si>
  <si>
    <t>Dwight Powell</t>
  </si>
  <si>
    <t>Joe Harris</t>
  </si>
  <si>
    <t>Joe Ingles</t>
  </si>
  <si>
    <t>Royce O'Neale</t>
  </si>
  <si>
    <t>Tim Hardaway Jr.</t>
  </si>
  <si>
    <t>Harrison Barnes</t>
  </si>
  <si>
    <t>Gary Harris</t>
  </si>
  <si>
    <t>Dennis Schroder</t>
  </si>
  <si>
    <t>Goran Dragic</t>
  </si>
  <si>
    <t>Troy Brown Jr.</t>
  </si>
  <si>
    <t>Dorian Finney-Smith</t>
  </si>
  <si>
    <t>Spencer Dinwiddie</t>
  </si>
  <si>
    <t>Danuel House Jr.</t>
  </si>
  <si>
    <t>SF</t>
  </si>
  <si>
    <t>Robert Williams</t>
  </si>
  <si>
    <t>Josh Okogie</t>
  </si>
  <si>
    <t>Cam Reddish</t>
  </si>
  <si>
    <t>Obi Toppin</t>
  </si>
  <si>
    <t>Svi Mykhailiuk</t>
  </si>
  <si>
    <t>Kendrick Nunn</t>
  </si>
  <si>
    <t>Danny Green</t>
  </si>
  <si>
    <t>Gary Trent Jr.</t>
  </si>
  <si>
    <t>Tomas Satoransky</t>
  </si>
  <si>
    <t>Dario Saric</t>
  </si>
  <si>
    <t>Derrick Favors</t>
  </si>
  <si>
    <t>Anthony Edwards</t>
  </si>
  <si>
    <t>Caris LeVert</t>
  </si>
  <si>
    <t>Kevin Huerter</t>
  </si>
  <si>
    <t>Dillon Brooks</t>
  </si>
  <si>
    <t>Shake Milton</t>
  </si>
  <si>
    <t>Frank Ntilikina</t>
  </si>
  <si>
    <t>De'Anthony Melton</t>
  </si>
  <si>
    <t>Michael Carter-Williams</t>
  </si>
  <si>
    <t>Enes Kanter</t>
  </si>
  <si>
    <t>Cameron Johnson</t>
  </si>
  <si>
    <t>RJ Barrett</t>
  </si>
  <si>
    <t>Moritz Wagner</t>
  </si>
  <si>
    <t>Mason Plumlee</t>
  </si>
  <si>
    <t>Monte Morris</t>
  </si>
  <si>
    <t>Jabari Parker</t>
  </si>
  <si>
    <t>Thaddeus Young</t>
  </si>
  <si>
    <t>Vincent Poirier</t>
  </si>
  <si>
    <t>_______</t>
  </si>
  <si>
    <t>Mod</t>
  </si>
  <si>
    <t>61 10</t>
  </si>
  <si>
    <t>88 7</t>
  </si>
  <si>
    <t>102 11</t>
  </si>
  <si>
    <t>103 11</t>
  </si>
  <si>
    <t>Chris Boucher</t>
  </si>
  <si>
    <t>Alec Burks</t>
  </si>
  <si>
    <t>Justin Holiday</t>
  </si>
  <si>
    <t>Gorgui Dieng</t>
  </si>
  <si>
    <t>Daniel Gafford</t>
  </si>
  <si>
    <t>Marquese Chriss</t>
  </si>
  <si>
    <t>Luke Kennard</t>
  </si>
  <si>
    <t>Luguentz Dort</t>
  </si>
  <si>
    <t>Patty Mills</t>
  </si>
  <si>
    <t>JaMychal Green</t>
  </si>
  <si>
    <t>George Hill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</si>
  <si>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</si>
  <si>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</si>
  <si>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</si>
  <si>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</si>
  <si>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</si>
  <si>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</si>
  <si>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</si>
  <si>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</si>
  <si>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</si>
  <si>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</si>
  <si>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</si>
  <si>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</si>
  <si>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</si>
  <si>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</si>
  <si>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</si>
  <si>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</si>
  <si>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</si>
  <si>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</si>
  <si>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</si>
  <si>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</si>
  <si>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</si>
  <si>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</si>
  <si>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</si>
  <si>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</si>
  <si>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</si>
  <si>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</si>
  <si>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</si>
  <si>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</si>
  <si>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</si>
  <si>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</si>
  <si>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</si>
  <si>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</si>
  <si>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</si>
  <si>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</si>
  <si>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</si>
  <si>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</si>
  <si>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</si>
  <si>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</si>
  <si>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</si>
  <si>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</si>
  <si>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</si>
  <si>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</si>
  <si>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</si>
  <si>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</si>
  <si>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</si>
  <si>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</si>
  <si>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</si>
  <si>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</si>
  <si>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</si>
  <si>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</si>
  <si>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</si>
  <si>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</si>
  <si>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</si>
  <si>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</si>
  <si>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</si>
  <si>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</si>
  <si>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</si>
  <si>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</si>
  <si>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</si>
  <si>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</si>
  <si>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</si>
  <si>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</si>
  <si>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</si>
  <si>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</si>
  <si>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</si>
  <si>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</si>
  <si>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</si>
  <si>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</si>
  <si>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</si>
  <si>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</si>
  <si>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</si>
  <si>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</si>
  <si>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</si>
  <si>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</si>
  <si>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</si>
  <si>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</si>
  <si>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</si>
  <si>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</si>
  <si>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</si>
  <si>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</si>
  <si>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</si>
  <si>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</si>
  <si>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</si>
  <si>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</si>
  <si>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</si>
  <si>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</si>
  <si>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</si>
  <si>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</si>
  <si>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</si>
  <si>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</si>
  <si>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</si>
  <si>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</si>
  <si>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</si>
  <si>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</si>
  <si>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</si>
  <si>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</si>
  <si>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</si>
  <si>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</si>
  <si>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</si>
  <si>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</si>
  <si>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</si>
  <si>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</si>
  <si>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</si>
  <si>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</si>
  <si>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</si>
  <si>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</si>
  <si>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</si>
  <si>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</si>
  <si>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</si>
  <si>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</si>
  <si>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</si>
  <si>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</si>
  <si>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</si>
  <si>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</si>
  <si>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</si>
  <si>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</si>
  <si>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</si>
  <si>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</si>
  <si>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</si>
  <si>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</si>
  <si>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</si>
  <si>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</si>
  <si>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</si>
  <si>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</si>
  <si>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</si>
  <si>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</si>
  <si>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</si>
  <si>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</si>
  <si>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</si>
  <si>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</si>
  <si>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</si>
  <si>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</si>
  <si>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</si>
  <si>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</si>
  <si>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</si>
  <si>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</si>
  <si>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</si>
  <si>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</si>
  <si>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</si>
  <si>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</si>
  <si>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</si>
  <si>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</si>
  <si>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</si>
  <si>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</si>
  <si>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</si>
  <si>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</si>
  <si>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</si>
  <si>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</si>
  <si>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</si>
  <si>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</si>
  <si>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</si>
  <si>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</si>
  <si>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</si>
  <si>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</si>
  <si>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</si>
  <si>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</si>
  <si>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</si>
  <si>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</si>
  <si>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</si>
  <si>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</si>
  <si>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</si>
  <si>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</si>
  <si>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</si>
  <si>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</si>
  <si>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</si>
  <si>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</si>
  <si>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</si>
  <si>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</si>
  <si>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</si>
  <si>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</si>
  <si>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</si>
  <si>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</si>
  <si>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</si>
  <si>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</si>
  <si>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</si>
  <si>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</si>
  <si>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</si>
  <si>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</si>
  <si>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</si>
  <si>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</si>
  <si>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</si>
  <si>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</si>
  <si>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</si>
  <si>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</si>
  <si>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</si>
  <si>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</si>
  <si>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</si>
  <si>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</si>
  <si>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</si>
  <si>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</si>
  <si>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</si>
  <si>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</si>
  <si>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</si>
  <si>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</si>
  <si>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</si>
  <si>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</si>
  <si>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</si>
  <si>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</si>
  <si>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</si>
  <si>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</si>
  <si>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</si>
  <si>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</si>
  <si>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</si>
  <si>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</si>
  <si>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</si>
  <si>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</si>
  <si>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</si>
  <si>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</si>
  <si>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</si>
  <si>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</si>
  <si>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</si>
  <si>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</si>
  <si>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</si>
  <si>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</si>
  <si>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</si>
  <si>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</si>
  <si>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</si>
  <si>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</si>
  <si>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</si>
  <si>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</si>
  <si>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</si>
  <si>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</si>
  <si>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</si>
  <si>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</si>
  <si>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</si>
  <si>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</si>
  <si>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</si>
  <si>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</si>
  <si>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</si>
  <si>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</si>
  <si>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</si>
  <si>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</si>
  <si>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</si>
  <si>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</si>
  <si>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</si>
  <si>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</si>
  <si>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</si>
  <si>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</si>
  <si>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</si>
  <si>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</si>
  <si>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</si>
  <si>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</si>
  <si>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</si>
  <si>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</si>
  <si>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</si>
  <si>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</si>
  <si>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</si>
  <si>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</si>
  <si>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</si>
  <si>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</si>
  <si>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</si>
  <si>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</si>
  <si>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</si>
  <si>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</si>
  <si>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</si>
  <si>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</si>
  <si>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</si>
  <si>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</si>
  <si>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</si>
  <si>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</si>
  <si>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</si>
  <si>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</si>
  <si>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</si>
  <si>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</si>
  <si>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</si>
  <si>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</si>
  <si>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</si>
  <si>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</si>
  <si>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</si>
  <si>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</si>
  <si>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</si>
  <si>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</si>
  <si>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</si>
  <si>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</si>
  <si>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</si>
  <si>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</si>
  <si>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</si>
  <si>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</si>
  <si>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</si>
  <si>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</si>
  <si>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</si>
  <si>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</si>
  <si>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</si>
  <si>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</si>
  <si>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</si>
  <si>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</si>
  <si>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</si>
  <si>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</si>
  <si>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</si>
  <si>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</si>
  <si>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</si>
  <si>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</si>
  <si>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</si>
  <si>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</si>
  <si>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</si>
  <si>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</si>
  <si>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</si>
  <si>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</si>
  <si>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</si>
  <si>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</si>
  <si>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</si>
  <si>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</si>
  <si>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</si>
  <si>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</si>
  <si>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</si>
  <si>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</si>
  <si>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</si>
  <si>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</si>
  <si>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</si>
  <si>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</si>
  <si>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</si>
  <si>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</si>
  <si>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</si>
  <si>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</si>
  <si>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</si>
  <si>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</si>
  <si>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</si>
  <si>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</si>
  <si>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</si>
  <si>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</si>
  <si>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</si>
  <si>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</si>
  <si>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</si>
  <si>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</si>
  <si>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</si>
  <si>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</si>
  <si>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</si>
  <si>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</si>
  <si>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</si>
  <si>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</si>
  <si>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</si>
  <si>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</si>
  <si>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</si>
  <si>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</si>
  <si>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</si>
  <si>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</si>
  <si>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</si>
  <si>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</si>
  <si>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</si>
  <si>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</si>
  <si>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</si>
  <si>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</si>
  <si>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</si>
  <si>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</si>
  <si>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</si>
  <si>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</si>
  <si>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</si>
  <si>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</si>
  <si>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</si>
  <si>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</si>
  <si>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</si>
  <si>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</si>
  <si>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</si>
  <si>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</si>
  <si>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</si>
  <si>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</si>
  <si>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</si>
  <si>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</si>
  <si>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</si>
  <si>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</si>
  <si>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</si>
  <si>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</si>
  <si>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</si>
  <si>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</si>
  <si>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</si>
  <si>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</si>
  <si>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</si>
  <si>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</si>
  <si>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</si>
  <si>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</si>
  <si>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</si>
  <si>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</si>
  <si>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</si>
  <si>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</si>
  <si>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</si>
  <si>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</si>
  <si>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</si>
  <si>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</si>
  <si>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</si>
  <si>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</si>
  <si>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</si>
  <si>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</si>
  <si>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</si>
  <si>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</si>
  <si>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</si>
  <si>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</si>
  <si>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</si>
  <si>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</si>
  <si>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</si>
  <si>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</si>
  <si>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</si>
  <si>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</si>
  <si>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</si>
  <si>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</si>
  <si>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</si>
  <si>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</si>
  <si>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</si>
  <si>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</si>
  <si>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</si>
  <si>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</si>
  <si>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</si>
  <si>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</si>
  <si>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</si>
  <si>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</si>
  <si>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</si>
  <si>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</si>
  <si>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</si>
  <si>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</si>
  <si>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</si>
  <si>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</si>
  <si>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</si>
  <si>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</si>
  <si>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</si>
  <si>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</si>
  <si>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PF, SF</t>
  </si>
  <si>
    <t>SG, PG</t>
  </si>
  <si>
    <t>PF, C</t>
  </si>
  <si>
    <t>SF, PF</t>
  </si>
  <si>
    <t>SF, SG</t>
  </si>
  <si>
    <t>C, PF</t>
  </si>
  <si>
    <t>PG, SG</t>
  </si>
  <si>
    <t>SG, SF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</si>
  <si>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</si>
  <si>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</si>
  <si>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</si>
  <si>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</si>
  <si>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</si>
  <si>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</si>
  <si>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</si>
  <si>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</si>
  <si>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</si>
  <si>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</si>
  <si>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</si>
  <si>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</si>
  <si>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</si>
  <si>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</si>
  <si>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Deni Avdija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</si>
  <si>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</si>
  <si>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</si>
  <si>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</si>
  <si>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</si>
  <si>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</si>
  <si>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</si>
  <si>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</si>
  <si>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</si>
  <si>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</si>
  <si>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Willie Cauley-Stein</t>
  </si>
  <si>
    <t>JR Smith</t>
  </si>
  <si>
    <t>Boban Marjanovic</t>
  </si>
  <si>
    <t>Dwyane Wade</t>
  </si>
  <si>
    <t>Nate Robinson</t>
  </si>
  <si>
    <t>Metta World Peace</t>
  </si>
  <si>
    <t>Paul Zipser</t>
  </si>
  <si>
    <t>Kostas Antetokounmpo</t>
  </si>
  <si>
    <t>Jeremy Lin</t>
  </si>
  <si>
    <t>Dirk Nowitzki</t>
  </si>
  <si>
    <t>Stephen Zimmerman</t>
  </si>
  <si>
    <t>Thanasis Antetokounmpo</t>
  </si>
  <si>
    <t>Tristan Thompson</t>
  </si>
  <si>
    <t>Vince Carter</t>
  </si>
  <si>
    <t>Tyrese Maxey</t>
  </si>
  <si>
    <t>Jared Dudley</t>
  </si>
  <si>
    <t>Cole Anthony</t>
  </si>
  <si>
    <t>Wang Zhelin</t>
  </si>
  <si>
    <t>Cassius Winston</t>
  </si>
  <si>
    <t>RJ Hampton</t>
  </si>
  <si>
    <t>Nico Mannion</t>
  </si>
  <si>
    <t>Paul Pierce</t>
  </si>
  <si>
    <t>Isaac Bonga</t>
  </si>
  <si>
    <t>Kevin Garnett</t>
  </si>
  <si>
    <t>Rade Zagorac</t>
  </si>
  <si>
    <t>Joe Young</t>
  </si>
  <si>
    <t>Kyle Korver</t>
  </si>
  <si>
    <t>Precious Achiuwa</t>
  </si>
  <si>
    <t>Chris Bosh</t>
  </si>
  <si>
    <t>Patric Young</t>
  </si>
  <si>
    <t>Al-Farouq Aminu</t>
  </si>
  <si>
    <t>Marcus Morris Sr.</t>
  </si>
  <si>
    <t>Meyers Leonard</t>
  </si>
  <si>
    <t>James Young</t>
  </si>
  <si>
    <t>Udoka Azubuike</t>
  </si>
  <si>
    <t>Joakim Noah</t>
  </si>
  <si>
    <t>Zhou Qi</t>
  </si>
  <si>
    <t>Brandan Wright</t>
  </si>
  <si>
    <t>Jordan Poole</t>
  </si>
  <si>
    <t>Tony Wroten</t>
  </si>
  <si>
    <t>Pau Gasol</t>
  </si>
  <si>
    <t>Tre Jones</t>
  </si>
  <si>
    <t>Admiral Schofield</t>
  </si>
  <si>
    <t>Immanuel Quickley</t>
  </si>
  <si>
    <t>Payton Pritchard</t>
  </si>
  <si>
    <t>Talen Horton-Tucker</t>
  </si>
  <si>
    <t>Nigel Williams-Goss</t>
  </si>
  <si>
    <t>Jonathan Isaac</t>
  </si>
  <si>
    <t>Sim Bhullar</t>
  </si>
  <si>
    <t>Justin Wright-Foreman</t>
  </si>
  <si>
    <t>Nate Wolters</t>
  </si>
  <si>
    <t>Grant Williams</t>
  </si>
  <si>
    <t>Thon Maker</t>
  </si>
  <si>
    <t>Robert Woodard II</t>
  </si>
  <si>
    <t>J.J. Barea</t>
  </si>
  <si>
    <t>Lance Stephenson</t>
  </si>
  <si>
    <t>Matthew Dellavedova</t>
  </si>
  <si>
    <t>Chris Silva</t>
  </si>
  <si>
    <t>Nick Young</t>
  </si>
  <si>
    <t>Jeff Withey</t>
  </si>
  <si>
    <t>Vernon Carey Jr.</t>
  </si>
  <si>
    <t>Quinndary Weatherspoon</t>
  </si>
  <si>
    <t>Xavier Tillman Sr.</t>
  </si>
  <si>
    <t xml:space="preserve"> PF</t>
  </si>
  <si>
    <t>Rudy Gay</t>
  </si>
  <si>
    <t>Satnam Singh Bhamara</t>
  </si>
  <si>
    <t>Jamal Crawford</t>
  </si>
  <si>
    <t>Desmond Bane</t>
  </si>
  <si>
    <t>Dragan Bender</t>
  </si>
  <si>
    <t>Udonis Haslem</t>
  </si>
  <si>
    <t>Pat Connaughton</t>
  </si>
  <si>
    <t>Beno Udrih</t>
  </si>
  <si>
    <t>Furkan Korkmaz</t>
  </si>
  <si>
    <t>Kyle Guy</t>
  </si>
  <si>
    <t>Manu Ginobili</t>
  </si>
  <si>
    <t>Trevor Booker</t>
  </si>
  <si>
    <t>Zaza Pachulia</t>
  </si>
  <si>
    <t>Quinn Cook</t>
  </si>
  <si>
    <t>Georgios Papagiannis</t>
  </si>
  <si>
    <t>Jimmer Fredette</t>
  </si>
  <si>
    <t>Kendrick Perkins</t>
  </si>
  <si>
    <t>Cassius Stanley</t>
  </si>
  <si>
    <t>Carsen Edwards</t>
  </si>
  <si>
    <t>Omer Asik</t>
  </si>
  <si>
    <t>Andre Iguodala</t>
  </si>
  <si>
    <t>Isaac Okoro</t>
  </si>
  <si>
    <t>Matt Thomas</t>
  </si>
  <si>
    <t>Elijah Hughes</t>
  </si>
  <si>
    <t>Iman Shumpert</t>
  </si>
  <si>
    <t>Malachi Flynn</t>
  </si>
  <si>
    <t>Kostas Papanikolaou</t>
  </si>
  <si>
    <t>Michael Beasley</t>
  </si>
  <si>
    <t>PJ Dozier</t>
  </si>
  <si>
    <t>Anderson Varejao</t>
  </si>
  <si>
    <t>Mo Williams</t>
  </si>
  <si>
    <t>Grayson Allen</t>
  </si>
  <si>
    <t>Tarik Black</t>
  </si>
  <si>
    <t>Nick Richards</t>
  </si>
  <si>
    <t>Frank Mason III</t>
  </si>
  <si>
    <t>Deron Williams</t>
  </si>
  <si>
    <t>CJ Elleby</t>
  </si>
  <si>
    <t>Andre Ingram</t>
  </si>
  <si>
    <t>Amar'e Stoudemire</t>
  </si>
  <si>
    <t>Jordan Nwora</t>
  </si>
  <si>
    <t>Steve Novak</t>
  </si>
  <si>
    <t>Mike Scott</t>
  </si>
  <si>
    <t>Kobi Simmons</t>
  </si>
  <si>
    <t>Semi Ojeleye</t>
  </si>
  <si>
    <t>Luke Babbitt</t>
  </si>
  <si>
    <t>Marial Shayok</t>
  </si>
  <si>
    <t>Isaiah Joe</t>
  </si>
  <si>
    <t>Elliot Williams</t>
  </si>
  <si>
    <t>Matt Williams Jr.</t>
  </si>
  <si>
    <t xml:space="preserve"> SG</t>
  </si>
  <si>
    <t>Brian Roberts</t>
  </si>
  <si>
    <t>Boris Diaw</t>
  </si>
  <si>
    <t>Jaden McDaniels</t>
  </si>
  <si>
    <t>Juan Toscano-Anderson</t>
  </si>
  <si>
    <t>Mario Chalmers</t>
  </si>
  <si>
    <t>Ty Lawson</t>
  </si>
  <si>
    <t>Derrick Williams</t>
  </si>
  <si>
    <t>Gerald Green</t>
  </si>
  <si>
    <t>Ron Baker</t>
  </si>
  <si>
    <t>Andrew Bogut</t>
  </si>
  <si>
    <t>Furkan Aldemir</t>
  </si>
  <si>
    <t>Monta Ellis</t>
  </si>
  <si>
    <t>Sasha Vujacic</t>
  </si>
  <si>
    <t>Brandon Paul</t>
  </si>
  <si>
    <t>Yuta Watanabe</t>
  </si>
  <si>
    <t>Charlie Villanueva</t>
  </si>
  <si>
    <t>Reggie Williams</t>
  </si>
  <si>
    <t>Aaron Craft</t>
  </si>
  <si>
    <t>Shabazz Muhammad</t>
  </si>
  <si>
    <t>Robin Lopez</t>
  </si>
  <si>
    <t>Jamil Wilson</t>
  </si>
  <si>
    <t>Nigel Hayes</t>
  </si>
  <si>
    <t>Tyler Hansbrough</t>
  </si>
  <si>
    <t>Ignas Brazdeikis</t>
  </si>
  <si>
    <t>Vlatko Cancar</t>
  </si>
  <si>
    <t>David Stockton</t>
  </si>
  <si>
    <t>Mindaugas Kuzminskas</t>
  </si>
  <si>
    <t>Chris Chiozza</t>
  </si>
  <si>
    <t>Brandon Rush</t>
  </si>
  <si>
    <t>Bruno Fernando</t>
  </si>
  <si>
    <t>Theo Maledon</t>
  </si>
  <si>
    <t>Russ Smith</t>
  </si>
  <si>
    <t>Joel Bolomboy</t>
  </si>
  <si>
    <t>Isaiah Taylor</t>
  </si>
  <si>
    <t>Jarrett Jack</t>
  </si>
  <si>
    <t>Tyson Chandler</t>
  </si>
  <si>
    <t>Aaron Brooks</t>
  </si>
  <si>
    <t>Romeo Langford</t>
  </si>
  <si>
    <t>Ben Moore</t>
  </si>
  <si>
    <t>Kevin Martin</t>
  </si>
  <si>
    <t>Mfiondu Kabengele</t>
  </si>
  <si>
    <t>Pablo Prigioni</t>
  </si>
  <si>
    <t>Kyle Wiltjer</t>
  </si>
  <si>
    <t>Mitchell Watt</t>
  </si>
  <si>
    <t>Kris Humphries</t>
  </si>
  <si>
    <t>KZ Okpala</t>
  </si>
  <si>
    <t>Marcelo Huertas</t>
  </si>
  <si>
    <t>Garrison Mathews</t>
  </si>
  <si>
    <t>Jahmi'us Ramsey</t>
  </si>
  <si>
    <t>Skylar Mays</t>
  </si>
  <si>
    <t>David West</t>
  </si>
  <si>
    <t>Ryan Kelly</t>
  </si>
  <si>
    <t>Kyle Singler</t>
  </si>
  <si>
    <t>O.J. Mayo</t>
  </si>
  <si>
    <t>Michael Gbinije</t>
  </si>
  <si>
    <t>Andrea Bargnani</t>
  </si>
  <si>
    <t>Matt Bonner</t>
  </si>
  <si>
    <t>Brandon Jennings</t>
  </si>
  <si>
    <t>Terance Mann</t>
  </si>
  <si>
    <t>Andrew White III</t>
  </si>
  <si>
    <t>Drew Gordon</t>
  </si>
  <si>
    <t>Mangok Mathiang</t>
  </si>
  <si>
    <t>Georges Niang</t>
  </si>
  <si>
    <t>Brice Johnson</t>
  </si>
  <si>
    <t>Damjan Rudez</t>
  </si>
  <si>
    <t>Bobby Brown</t>
  </si>
  <si>
    <t>Dante Exum</t>
  </si>
  <si>
    <t>Tyrell Terry</t>
  </si>
  <si>
    <t>Alan Williams</t>
  </si>
  <si>
    <t>Issuf Sanon</t>
  </si>
  <si>
    <t>Roy Hibbert</t>
  </si>
  <si>
    <t>Antonius Cleveland</t>
  </si>
  <si>
    <t>Cameron Bairstow</t>
  </si>
  <si>
    <t>Justin James</t>
  </si>
  <si>
    <t>Mike James</t>
  </si>
  <si>
    <t>Rashad Vaughn</t>
  </si>
  <si>
    <t>Jacob Wiley</t>
  </si>
  <si>
    <t>Daniel Ochefu</t>
  </si>
  <si>
    <t>Jordan Mickey</t>
  </si>
  <si>
    <t>Marcus Thornton</t>
  </si>
  <si>
    <t>Marshall Plumlee</t>
  </si>
  <si>
    <t>Reggie Bullock</t>
  </si>
  <si>
    <t>Cristiano Felicio</t>
  </si>
  <si>
    <t>Chuma Okeke</t>
  </si>
  <si>
    <t>Terrance Ferguson</t>
  </si>
  <si>
    <t>Timothe Luwawu-Cabarrot</t>
  </si>
  <si>
    <t>Sergio Rodriguez</t>
  </si>
  <si>
    <t>Jordan Crawford</t>
  </si>
  <si>
    <t>Sam Merrill</t>
  </si>
  <si>
    <t>Dylan Windler</t>
  </si>
  <si>
    <t>Rakeem Christmas</t>
  </si>
  <si>
    <t>Jordan Bone</t>
  </si>
  <si>
    <t>Tyler Ennis</t>
  </si>
  <si>
    <t>Timofey Mozgov</t>
  </si>
  <si>
    <t>Chinanu Onuaku</t>
  </si>
  <si>
    <t>Chris Clemons</t>
  </si>
  <si>
    <t>Ryan Arcidiacono</t>
  </si>
  <si>
    <t>Cameron Payne</t>
  </si>
  <si>
    <t>Shaquille Harrison</t>
  </si>
  <si>
    <t>Ryan Hollins</t>
  </si>
  <si>
    <t>Tony Carr</t>
  </si>
  <si>
    <t>Rodney Purvis</t>
  </si>
  <si>
    <t>Emeka Okafor</t>
  </si>
  <si>
    <t>Zoran Dragic</t>
  </si>
  <si>
    <t>Sonny Weems</t>
  </si>
  <si>
    <t>Marcos Louzada Silva</t>
  </si>
  <si>
    <t>Tyler Bey</t>
  </si>
  <si>
    <t>Cleanthony Early</t>
  </si>
  <si>
    <t>Briante Weber</t>
  </si>
  <si>
    <t>Jarrell Brantley</t>
  </si>
  <si>
    <t>Al Jefferson</t>
  </si>
  <si>
    <t>Jalen McDaniels</t>
  </si>
  <si>
    <t>Sterling Brown</t>
  </si>
  <si>
    <t>Carl Landry</t>
  </si>
  <si>
    <t>Ramon Sessions</t>
  </si>
  <si>
    <t>Thabo Sefolosha</t>
  </si>
  <si>
    <t>Jameel Warney</t>
  </si>
  <si>
    <t>Joel Berry II</t>
  </si>
  <si>
    <t>Omari Spellman</t>
  </si>
  <si>
    <t>Mychal Mulder</t>
  </si>
  <si>
    <t>Shawn Long</t>
  </si>
  <si>
    <t>James Webb III</t>
  </si>
  <si>
    <t>Jabari Brown</t>
  </si>
  <si>
    <t>Dwight Buycks</t>
  </si>
  <si>
    <t>Danuel House</t>
  </si>
  <si>
    <t>Matisse Thybulle</t>
  </si>
  <si>
    <t>Josh Hart</t>
  </si>
  <si>
    <t>Troy Brown</t>
  </si>
  <si>
    <t>PC, C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</si>
  <si>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</si>
  <si>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</si>
  <si>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</si>
  <si>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</si>
  <si>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</si>
  <si>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</si>
  <si>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</si>
  <si>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</si>
  <si>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</si>
  <si>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</si>
  <si>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</si>
  <si>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</si>
  <si>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</si>
  <si>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</si>
  <si>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</si>
  <si>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</si>
  <si>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</si>
  <si>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</si>
  <si>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</si>
  <si>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</si>
  <si>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</si>
  <si>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</si>
  <si>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</si>
  <si>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</si>
  <si>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</si>
  <si>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</si>
  <si>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</si>
  <si>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</si>
  <si>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</si>
  <si>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</si>
  <si>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</si>
  <si>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</si>
  <si>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</si>
  <si>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</si>
  <si>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</si>
  <si>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</si>
  <si>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</si>
  <si>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</si>
  <si>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</si>
  <si>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</si>
  <si>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</si>
  <si>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</si>
  <si>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</si>
  <si>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</si>
  <si>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</si>
  <si>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</si>
  <si>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</si>
  <si>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</si>
  <si>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</si>
  <si>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</si>
  <si>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</si>
  <si>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</si>
  <si>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</si>
  <si>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</si>
  <si>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</si>
  <si>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</si>
  <si>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</si>
  <si>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</si>
  <si>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</si>
  <si>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</si>
  <si>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</si>
  <si>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</si>
  <si>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</si>
  <si>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</si>
  <si>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</si>
  <si>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</si>
  <si>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</si>
  <si>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</si>
  <si>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</si>
  <si>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</si>
  <si>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</si>
  <si>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</si>
  <si>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</si>
  <si>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</si>
  <si>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</si>
  <si>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</si>
  <si>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</si>
  <si>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</si>
  <si>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</si>
  <si>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</si>
  <si>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</si>
  <si>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</si>
  <si>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</si>
  <si>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</si>
  <si>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</si>
  <si>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</si>
  <si>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</si>
  <si>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</si>
  <si>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</si>
  <si>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</si>
  <si>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</si>
  <si>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</si>
  <si>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</si>
  <si>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</si>
  <si>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</si>
  <si>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</si>
  <si>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</si>
  <si>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</si>
  <si>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</si>
  <si>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</si>
  <si>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</si>
  <si>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</si>
  <si>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</si>
  <si>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</si>
  <si>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</si>
  <si>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</si>
  <si>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</si>
  <si>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</si>
  <si>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</si>
  <si>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</si>
  <si>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</si>
  <si>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</si>
  <si>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</si>
  <si>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</si>
  <si>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</si>
  <si>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</si>
  <si>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</si>
  <si>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</si>
  <si>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</si>
  <si>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</si>
  <si>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</si>
  <si>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</si>
  <si>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</si>
  <si>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</si>
  <si>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</si>
  <si>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</si>
  <si>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</si>
  <si>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</si>
  <si>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</si>
  <si>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</si>
  <si>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</si>
  <si>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</si>
  <si>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</si>
  <si>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</si>
  <si>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</si>
  <si>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</si>
  <si>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</si>
  <si>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</si>
  <si>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</si>
  <si>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</si>
  <si>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</si>
  <si>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</si>
  <si>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</si>
  <si>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</si>
  <si>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</si>
  <si>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</si>
  <si>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</si>
  <si>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</si>
  <si>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</si>
  <si>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</si>
  <si>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</si>
  <si>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</si>
  <si>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</si>
  <si>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</si>
  <si>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</si>
  <si>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</si>
  <si>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</si>
  <si>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</si>
  <si>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</si>
  <si>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</si>
  <si>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</si>
  <si>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</si>
  <si>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</si>
  <si>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</si>
  <si>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</si>
  <si>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</si>
  <si>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</si>
  <si>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</si>
  <si>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</si>
  <si>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</si>
  <si>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</si>
  <si>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</si>
  <si>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</si>
  <si>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</si>
  <si>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</si>
  <si>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</si>
  <si>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</si>
  <si>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</si>
  <si>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</si>
  <si>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</si>
  <si>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</si>
  <si>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</si>
  <si>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</si>
  <si>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</si>
  <si>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</si>
  <si>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</si>
  <si>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</si>
  <si>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</si>
  <si>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</si>
  <si>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</si>
  <si>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</si>
  <si>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</si>
  <si>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</si>
  <si>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</si>
  <si>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</si>
  <si>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</si>
  <si>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</si>
  <si>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</si>
  <si>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</si>
  <si>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</si>
  <si>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</si>
  <si>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</si>
  <si>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</si>
  <si>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</si>
  <si>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</si>
  <si>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</si>
  <si>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</si>
  <si>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</si>
  <si>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</si>
  <si>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</si>
  <si>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</si>
  <si>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</si>
  <si>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</si>
  <si>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</si>
  <si>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</si>
  <si>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</si>
  <si>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</si>
  <si>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</si>
  <si>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</si>
  <si>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</si>
  <si>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</si>
  <si>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</si>
  <si>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</si>
  <si>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</si>
  <si>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</si>
  <si>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</si>
  <si>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</si>
  <si>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</si>
  <si>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</si>
  <si>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</si>
  <si>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</si>
  <si>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</si>
  <si>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</si>
  <si>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</si>
  <si>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</si>
  <si>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</si>
  <si>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</si>
  <si>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</si>
  <si>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</si>
  <si>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</si>
  <si>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</si>
  <si>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</si>
  <si>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</si>
  <si>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</si>
  <si>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</si>
  <si>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</si>
  <si>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</si>
  <si>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</si>
  <si>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</si>
  <si>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</si>
  <si>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</si>
  <si>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</si>
  <si>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</si>
  <si>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</si>
  <si>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</si>
  <si>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</si>
  <si>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</si>
  <si>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</si>
  <si>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</si>
  <si>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</si>
  <si>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</si>
  <si>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</si>
  <si>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</si>
  <si>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</si>
  <si>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</si>
  <si>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</si>
  <si>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</si>
  <si>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</si>
  <si>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</si>
  <si>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</si>
  <si>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</si>
  <si>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</si>
  <si>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</si>
  <si>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</si>
  <si>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</si>
  <si>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</si>
  <si>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</si>
  <si>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</si>
  <si>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</si>
  <si>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</si>
  <si>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</si>
  <si>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</si>
  <si>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</si>
  <si>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</si>
  <si>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</si>
  <si>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</si>
  <si>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</si>
  <si>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</si>
  <si>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</si>
  <si>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</si>
  <si>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</si>
  <si>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</si>
  <si>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</si>
  <si>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</si>
  <si>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</si>
  <si>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</si>
  <si>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</si>
  <si>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</si>
  <si>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</si>
  <si>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</si>
  <si>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</si>
  <si>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</si>
  <si>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</si>
  <si>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</si>
  <si>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</si>
  <si>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</si>
  <si>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</si>
  <si>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</si>
  <si>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</si>
  <si>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</si>
  <si>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</si>
  <si>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</si>
  <si>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</si>
  <si>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</si>
  <si>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</si>
  <si>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</si>
  <si>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</si>
  <si>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</si>
  <si>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</si>
  <si>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</si>
  <si>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</si>
  <si>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</si>
  <si>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</si>
  <si>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</si>
  <si>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</si>
  <si>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</si>
  <si>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</si>
  <si>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</si>
  <si>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</si>
  <si>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</si>
  <si>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</si>
  <si>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</si>
  <si>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</si>
  <si>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</si>
  <si>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</si>
  <si>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</si>
  <si>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</si>
  <si>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</si>
  <si>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</si>
  <si>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</si>
  <si>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</si>
  <si>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</si>
  <si>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</si>
  <si>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</si>
  <si>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</si>
  <si>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</si>
  <si>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</si>
  <si>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</si>
  <si>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</si>
  <si>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</si>
  <si>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</si>
  <si>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</si>
  <si>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</si>
  <si>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</si>
  <si>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</si>
  <si>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</si>
  <si>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</si>
  <si>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</si>
  <si>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</si>
  <si>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</si>
  <si>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</si>
  <si>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</si>
  <si>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</si>
  <si>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</si>
  <si>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</si>
  <si>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</si>
  <si>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</si>
  <si>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</si>
  <si>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</si>
  <si>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</si>
  <si>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</si>
  <si>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</si>
  <si>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</si>
  <si>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</si>
  <si>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</si>
  <si>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</si>
  <si>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</si>
  <si>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</si>
  <si>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</si>
  <si>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</si>
  <si>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</si>
  <si>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</si>
  <si>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</si>
  <si>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</si>
  <si>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</si>
  <si>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</si>
  <si>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</si>
  <si>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</si>
  <si>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</si>
  <si>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</si>
  <si>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</si>
  <si>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</si>
  <si>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</si>
  <si>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</si>
  <si>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</si>
  <si>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</si>
  <si>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</si>
  <si>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</si>
  <si>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</si>
  <si>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</si>
  <si>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</si>
  <si>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</si>
  <si>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</si>
  <si>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</si>
  <si>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</si>
  <si>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</si>
  <si>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</si>
  <si>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</si>
  <si>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</si>
  <si>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</si>
  <si>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</si>
  <si>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</si>
  <si>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</si>
  <si>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</si>
  <si>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</si>
  <si>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</si>
  <si>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</si>
  <si>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</si>
  <si>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</si>
  <si>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</si>
  <si>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</si>
  <si>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</si>
  <si>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</si>
  <si>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</si>
  <si>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</si>
  <si>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</si>
  <si>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</si>
  <si>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</si>
  <si>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</si>
  <si>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</si>
  <si>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</si>
  <si>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</si>
  <si>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</si>
  <si>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</si>
  <si>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</si>
  <si>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</si>
  <si>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</si>
  <si>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</si>
  <si>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</si>
  <si>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</si>
  <si>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</si>
  <si>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</si>
  <si>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</si>
  <si>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</si>
  <si>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</si>
  <si>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</si>
  <si>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</si>
  <si>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</si>
  <si>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</si>
  <si>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</si>
  <si>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</si>
  <si>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</si>
  <si>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</si>
  <si>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</si>
  <si>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</si>
  <si>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</si>
  <si>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</si>
  <si>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</si>
  <si>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</si>
  <si>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</si>
  <si>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</si>
  <si>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</si>
  <si>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</si>
  <si>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</si>
  <si>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</si>
  <si>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</si>
  <si>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</si>
  <si>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</si>
  <si>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</si>
  <si>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</si>
  <si>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</si>
  <si>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</si>
  <si>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</si>
  <si>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</si>
  <si>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</si>
  <si>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</si>
  <si>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</si>
  <si>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</si>
  <si>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</si>
  <si>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</si>
  <si>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</si>
  <si>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</si>
  <si>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</si>
  <si>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</si>
  <si>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</si>
  <si>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</si>
  <si>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</si>
  <si>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</si>
  <si>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</si>
  <si>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</si>
  <si>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</si>
  <si>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</si>
  <si>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</si>
  <si>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</si>
  <si>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</si>
  <si>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</si>
  <si>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</si>
  <si>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</si>
  <si>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</si>
  <si>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</si>
  <si>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</si>
  <si>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</si>
  <si>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</si>
  <si>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</si>
  <si>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</si>
  <si>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</si>
  <si>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</si>
  <si>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</si>
  <si>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</si>
  <si>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</si>
  <si>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</si>
  <si>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</si>
  <si>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</si>
  <si>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</si>
  <si>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</si>
  <si>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</si>
  <si>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</si>
  <si>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</si>
  <si>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</si>
  <si>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</si>
  <si>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</si>
  <si>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</si>
  <si>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</si>
  <si>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</si>
  <si>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</si>
  <si>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</si>
  <si>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</si>
  <si>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</si>
  <si>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</si>
  <si>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</si>
  <si>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</si>
  <si>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</si>
  <si>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</si>
  <si>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</si>
  <si>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</si>
  <si>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</si>
  <si>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</si>
  <si>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</si>
  <si>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</si>
  <si>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</si>
  <si>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</si>
  <si>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</si>
  <si>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</si>
  <si>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</si>
  <si>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</si>
  <si>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</si>
  <si>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</si>
  <si>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</si>
  <si>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</si>
  <si>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</si>
  <si>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</si>
  <si>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</si>
  <si>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</si>
  <si>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</si>
  <si>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</si>
  <si>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</si>
  <si>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</si>
  <si>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</si>
  <si>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</si>
  <si>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</si>
  <si>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</si>
  <si>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</si>
  <si>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</si>
  <si>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</si>
  <si>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</si>
  <si>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</si>
  <si>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</si>
  <si>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</si>
  <si>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</si>
  <si>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</si>
  <si>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</si>
  <si>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</si>
  <si>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</si>
  <si>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</si>
  <si>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</si>
  <si>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</si>
  <si>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</si>
  <si>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</si>
  <si>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</si>
  <si>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</si>
  <si>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</si>
  <si>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</si>
  <si>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</si>
  <si>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</si>
  <si>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</si>
  <si>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</si>
  <si>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</si>
  <si>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</si>
  <si>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</si>
  <si>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</si>
  <si>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</si>
  <si>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</si>
  <si>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</si>
  <si>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</si>
  <si>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</si>
  <si>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</si>
  <si>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</si>
  <si>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</si>
  <si>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</si>
  <si>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</si>
  <si>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</si>
  <si>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</si>
  <si>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</si>
  <si>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</si>
  <si>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</si>
  <si>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</si>
  <si>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</si>
  <si>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</si>
  <si>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</si>
  <si>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</si>
  <si>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</si>
  <si>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</si>
  <si>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</si>
  <si>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</si>
  <si>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</si>
  <si>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</si>
  <si>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</si>
  <si>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</si>
  <si>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</si>
  <si>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</si>
  <si>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</si>
  <si>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</si>
  <si>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</si>
  <si>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</si>
  <si>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</si>
  <si>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</si>
  <si>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</si>
  <si>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</si>
  <si>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</si>
  <si>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</si>
  <si>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</si>
  <si>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</si>
  <si>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</si>
  <si>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</si>
  <si>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</si>
  <si>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</si>
  <si>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</si>
  <si>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</si>
  <si>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</si>
  <si>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</si>
  <si>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</si>
  <si>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</si>
  <si>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</si>
  <si>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</si>
  <si>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</si>
  <si>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</si>
  <si>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</si>
  <si>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</si>
  <si>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</si>
  <si>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</si>
  <si>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</si>
  <si>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</si>
  <si>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</si>
  <si>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</si>
  <si>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</si>
  <si>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</si>
  <si>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</si>
  <si>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</si>
  <si>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</si>
  <si>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</si>
  <si>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</si>
  <si>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</si>
  <si>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</si>
  <si>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</si>
  <si>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</si>
  <si>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</si>
  <si>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</si>
  <si>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</si>
  <si>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</si>
  <si>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</si>
  <si>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</si>
  <si>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</si>
  <si>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</si>
  <si>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</si>
  <si>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</si>
  <si>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</si>
  <si>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</si>
  <si>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</si>
  <si>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</si>
  <si>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</si>
  <si>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</si>
  <si>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</si>
  <si>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</si>
  <si>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</si>
  <si>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</si>
  <si>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</si>
  <si>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</si>
  <si>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</si>
  <si>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</si>
  <si>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</si>
  <si>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</si>
  <si>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</si>
  <si>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</si>
  <si>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</si>
  <si>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</si>
  <si>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</si>
  <si>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</si>
  <si>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</si>
  <si>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</si>
  <si>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</si>
  <si>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</si>
  <si>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</si>
  <si>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</si>
  <si>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</si>
  <si>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</si>
  <si>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</si>
  <si>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</si>
  <si>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</si>
  <si>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</si>
  <si>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</si>
  <si>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</si>
  <si>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</si>
  <si>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</si>
  <si>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</si>
  <si>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</si>
  <si>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</si>
  <si>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</si>
  <si>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</si>
  <si>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</si>
  <si>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</si>
  <si>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</si>
  <si>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</si>
  <si>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</si>
  <si>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</si>
  <si>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</si>
  <si>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</si>
  <si>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</si>
  <si>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</si>
  <si>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</si>
  <si>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</si>
  <si>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</si>
  <si>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</si>
  <si>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</si>
  <si>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</si>
  <si>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</si>
  <si>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</si>
  <si>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</si>
  <si>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</si>
  <si>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</si>
  <si>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</si>
  <si>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</si>
  <si>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</si>
  <si>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</si>
  <si>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</si>
  <si>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</si>
  <si>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</si>
  <si>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</si>
  <si>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</si>
  <si>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</si>
  <si>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</si>
  <si>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</si>
  <si>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</si>
  <si>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</si>
  <si>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</si>
  <si>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</si>
  <si>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</si>
  <si>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</si>
  <si>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</si>
  <si>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</si>
  <si>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</si>
  <si>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</si>
  <si>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</si>
  <si>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</si>
  <si>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</si>
  <si>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</si>
  <si>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</si>
  <si>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</si>
  <si>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</si>
  <si>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</si>
  <si>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</si>
  <si>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</si>
  <si>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</si>
  <si>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</si>
  <si>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</si>
  <si>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</si>
  <si>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</si>
  <si>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</si>
  <si>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</si>
  <si>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</si>
  <si>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</si>
  <si>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</si>
  <si>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</si>
  <si>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</si>
  <si>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</si>
  <si>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</si>
  <si>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</si>
  <si>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</si>
  <si>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</si>
  <si>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</si>
  <si>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</si>
  <si>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</si>
  <si>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</si>
  <si>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</si>
  <si>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</si>
  <si>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</si>
  <si>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</si>
  <si>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</si>
  <si>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</si>
  <si>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</si>
  <si>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</si>
  <si>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</si>
  <si>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</si>
  <si>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</si>
  <si>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</si>
  <si>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</si>
  <si>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</si>
  <si>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</si>
  <si>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</si>
  <si>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</si>
  <si>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</si>
  <si>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</si>
  <si>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</si>
  <si>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</si>
  <si>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</si>
  <si>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</si>
  <si>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</si>
  <si>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</si>
  <si>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</si>
  <si>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</si>
  <si>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</si>
  <si>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</si>
  <si>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</si>
  <si>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</si>
  <si>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</si>
  <si>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</si>
  <si>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</si>
  <si>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</si>
  <si>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</si>
  <si>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</si>
  <si>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</si>
  <si>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</si>
  <si>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</si>
  <si>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</si>
  <si>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</si>
  <si>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</si>
  <si>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</si>
  <si>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</si>
  <si>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</si>
  <si>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</si>
  <si>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</si>
  <si>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</si>
  <si>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</si>
  <si>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</si>
  <si>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</si>
  <si>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</si>
  <si>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</si>
  <si>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</si>
  <si>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</si>
  <si>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</si>
  <si>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</si>
  <si>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</si>
  <si>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</si>
  <si>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</si>
  <si>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</si>
  <si>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</si>
  <si>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</si>
  <si>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</si>
  <si>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</si>
  <si>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</si>
  <si>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</si>
  <si>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</si>
  <si>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</si>
  <si>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</si>
  <si>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</si>
  <si>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</si>
  <si>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</si>
  <si>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</si>
  <si>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</si>
  <si>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</si>
  <si>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</si>
  <si>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</si>
  <si>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</si>
  <si>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</si>
  <si>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</si>
  <si>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</si>
  <si>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</si>
  <si>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</si>
  <si>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</si>
  <si>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</si>
  <si>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</si>
  <si>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</si>
  <si>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</si>
  <si>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</si>
  <si>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</si>
  <si>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</si>
  <si>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</si>
  <si>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</si>
  <si>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</si>
  <si>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</si>
  <si>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</si>
  <si>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</si>
  <si>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</si>
  <si>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</si>
  <si>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</si>
  <si>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</si>
  <si>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</si>
  <si>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</si>
  <si>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</si>
  <si>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</si>
  <si>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</si>
  <si>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</si>
  <si>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</si>
  <si>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</si>
  <si>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</si>
  <si>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</si>
  <si>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</si>
  <si>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</si>
  <si>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</si>
  <si>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</si>
  <si>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</si>
  <si>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</si>
  <si>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</si>
  <si>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</si>
  <si>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</si>
  <si>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</si>
  <si>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</si>
  <si>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</si>
  <si>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</si>
  <si>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</si>
  <si>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</si>
  <si>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</si>
  <si>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</si>
  <si>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</si>
  <si>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</si>
  <si>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</si>
  <si>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</si>
  <si>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</si>
  <si>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</si>
  <si>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</si>
  <si>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</si>
  <si>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</si>
  <si>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</si>
  <si>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</si>
  <si>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</si>
  <si>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</si>
  <si>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</si>
  <si>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</si>
  <si>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</si>
  <si>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</si>
  <si>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</si>
  <si>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</si>
  <si>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</si>
  <si>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</si>
  <si>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</si>
  <si>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</si>
  <si>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</si>
  <si>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</si>
  <si>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</si>
  <si>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</si>
  <si>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</si>
  <si>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</si>
  <si>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</si>
  <si>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</si>
  <si>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</si>
  <si>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</si>
  <si>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</si>
  <si>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</si>
  <si>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</si>
  <si>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</si>
  <si>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</si>
  <si>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</si>
  <si>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</si>
  <si>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</si>
  <si>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</si>
  <si>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</si>
  <si>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</si>
  <si>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</si>
  <si>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</si>
  <si>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</si>
  <si>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</si>
  <si>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</si>
  <si>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</si>
  <si>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</si>
  <si>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</si>
  <si>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</si>
  <si>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</si>
  <si>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</si>
  <si>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</si>
  <si>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</si>
  <si>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</si>
  <si>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</si>
  <si>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</si>
  <si>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</si>
  <si>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</si>
  <si>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</si>
  <si>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</si>
  <si>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</si>
  <si>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</si>
  <si>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</si>
  <si>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</si>
  <si>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</si>
  <si>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</si>
  <si>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</si>
  <si>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</si>
  <si>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</si>
  <si>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</si>
  <si>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</si>
  <si>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</si>
  <si>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</si>
  <si>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</si>
  <si>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</si>
  <si>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</si>
  <si>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</si>
  <si>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</si>
  <si>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</si>
  <si>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</si>
  <si>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</si>
  <si>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</si>
  <si>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</si>
  <si>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</si>
  <si>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</si>
  <si>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</si>
  <si>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</si>
  <si>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</si>
  <si>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</si>
  <si>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</si>
  <si>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</si>
  <si>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</si>
  <si>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</si>
  <si>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</si>
  <si>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</si>
  <si>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</si>
  <si>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</si>
  <si>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</si>
  <si>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</si>
  <si>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</si>
  <si>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</si>
  <si>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</si>
  <si>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</si>
  <si>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</si>
  <si>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</si>
  <si>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</si>
  <si>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</si>
  <si>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</si>
  <si>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</si>
  <si>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</si>
  <si>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</si>
  <si>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</si>
  <si>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</si>
  <si>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</si>
  <si>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</si>
  <si>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</si>
  <si>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</si>
  <si>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</si>
  <si>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</si>
  <si>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</si>
  <si>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</si>
  <si>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</si>
  <si>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</si>
  <si>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</si>
  <si>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</si>
  <si>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</si>
  <si>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</si>
  <si>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</si>
  <si>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</si>
  <si>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</si>
  <si>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</si>
  <si>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</si>
  <si>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</si>
  <si>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</si>
  <si>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</si>
  <si>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</si>
  <si>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</si>
  <si>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</si>
  <si>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</si>
  <si>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</si>
  <si>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</si>
  <si>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</si>
  <si>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</si>
  <si>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</si>
  <si>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</si>
  <si>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</si>
  <si>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</si>
  <si>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</si>
  <si>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</si>
  <si>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</si>
  <si>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</si>
  <si>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</si>
  <si>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</si>
  <si>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</si>
  <si>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</si>
  <si>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</si>
  <si>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</si>
  <si>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</si>
  <si>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</si>
  <si>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</si>
  <si>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</si>
  <si>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</si>
  <si>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</si>
  <si>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</si>
  <si>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</si>
  <si>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</si>
  <si>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</si>
  <si>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</si>
  <si>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</si>
  <si>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</si>
  <si>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</si>
  <si>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</si>
  <si>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</si>
  <si>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</si>
  <si>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</si>
  <si>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</si>
  <si>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</si>
  <si>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</si>
  <si>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</si>
  <si>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</si>
  <si>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</si>
  <si>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</si>
  <si>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</si>
  <si>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</si>
  <si>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</si>
  <si>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</si>
  <si>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</si>
  <si>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</si>
  <si>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</si>
  <si>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</si>
  <si>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</si>
  <si>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</si>
  <si>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</si>
  <si>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</si>
  <si>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</si>
  <si>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</si>
  <si>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</si>
  <si>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</si>
  <si>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</si>
  <si>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</si>
  <si>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</si>
  <si>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</si>
  <si>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</si>
  <si>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</si>
  <si>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</si>
  <si>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</si>
  <si>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</si>
  <si>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</si>
  <si>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</si>
  <si>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</si>
  <si>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</si>
  <si>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</si>
  <si>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</si>
  <si>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</si>
  <si>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</si>
  <si>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</si>
  <si>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</si>
  <si>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</si>
  <si>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</si>
  <si>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</si>
  <si>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</si>
  <si>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</si>
  <si>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</si>
  <si>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</si>
  <si>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</si>
  <si>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</si>
  <si>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</si>
  <si>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</si>
  <si>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</si>
  <si>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</si>
  <si>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</si>
  <si>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</si>
  <si>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</si>
  <si>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</si>
  <si>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</si>
  <si>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</si>
  <si>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</si>
  <si>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</si>
  <si>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</si>
  <si>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</si>
  <si>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</si>
  <si>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</si>
  <si>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</si>
  <si>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</si>
  <si>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</si>
  <si>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</si>
  <si>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</si>
  <si>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</si>
  <si>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</si>
  <si>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</si>
  <si>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</si>
  <si>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</si>
  <si>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</si>
  <si>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</si>
  <si>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</si>
  <si>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</si>
  <si>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</si>
  <si>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</si>
  <si>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</si>
  <si>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</si>
  <si>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</si>
  <si>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</si>
  <si>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</si>
  <si>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</si>
  <si>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</si>
  <si>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</si>
  <si>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</si>
  <si>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</si>
  <si>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</si>
  <si>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</si>
  <si>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</si>
  <si>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</si>
  <si>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</si>
  <si>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</si>
  <si>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</si>
  <si>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</si>
  <si>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</si>
  <si>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</si>
  <si>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</si>
  <si>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</si>
  <si>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</si>
  <si>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</si>
  <si>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</si>
  <si>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</si>
  <si>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</si>
  <si>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</si>
  <si>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</si>
  <si>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</si>
  <si>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</si>
  <si>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</si>
  <si>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</si>
  <si>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</si>
  <si>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</si>
  <si>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</si>
  <si>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</si>
  <si>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</si>
  <si>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</si>
  <si>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</si>
  <si>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</si>
  <si>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</si>
  <si>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</si>
  <si>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</si>
  <si>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</si>
  <si>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</si>
  <si>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</si>
  <si>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</si>
  <si>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</si>
  <si>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</si>
  <si>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</si>
  <si>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</si>
  <si>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</si>
  <si>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</si>
  <si>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</si>
  <si>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</si>
  <si>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</si>
  <si>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</si>
  <si>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</si>
  <si>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</si>
  <si>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</si>
  <si>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</si>
  <si>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</si>
  <si>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</si>
  <si>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</si>
  <si>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</si>
  <si>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</si>
  <si>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</si>
  <si>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</si>
  <si>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</si>
  <si>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</si>
  <si>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</si>
  <si>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</si>
  <si>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</si>
  <si>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</si>
  <si>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</si>
  <si>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</si>
  <si>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</si>
  <si>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</si>
  <si>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</si>
  <si>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</si>
  <si>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</si>
  <si>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</si>
  <si>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</si>
  <si>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</si>
  <si>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</si>
  <si>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</si>
  <si>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</si>
  <si>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</si>
  <si>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</si>
  <si>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</si>
  <si>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</si>
  <si>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</si>
  <si>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</si>
  <si>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</si>
  <si>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</si>
  <si>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</si>
  <si>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</si>
  <si>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</si>
  <si>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</si>
  <si>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</si>
  <si>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</si>
  <si>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</si>
  <si>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</si>
  <si>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</si>
  <si>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</si>
  <si>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</si>
  <si>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</si>
  <si>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</si>
  <si>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</si>
  <si>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</si>
  <si>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</si>
  <si>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</si>
  <si>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</si>
  <si>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</si>
  <si>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</si>
  <si>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</si>
  <si>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</si>
  <si>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</si>
  <si>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</si>
  <si>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</si>
  <si>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</si>
  <si>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</si>
  <si>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</si>
  <si>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</si>
  <si>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</si>
  <si>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</si>
  <si>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</si>
  <si>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</si>
  <si>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</si>
  <si>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</si>
  <si>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</si>
  <si>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</si>
  <si>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</si>
  <si>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</si>
  <si>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</si>
  <si>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</si>
  <si>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</si>
  <si>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</si>
  <si>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</si>
  <si>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</si>
  <si>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</si>
  <si>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</si>
  <si>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</si>
  <si>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</si>
  <si>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</si>
  <si>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</si>
  <si>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</si>
  <si>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</si>
  <si>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</si>
  <si>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</si>
  <si>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</si>
  <si>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</si>
  <si>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</si>
  <si>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</si>
  <si>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</si>
  <si>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</si>
  <si>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</si>
  <si>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</si>
  <si>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</si>
  <si>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</si>
  <si>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</si>
  <si>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</si>
  <si>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</si>
  <si>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</si>
  <si>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</si>
  <si>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</si>
  <si>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</si>
  <si>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</si>
  <si>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</si>
  <si>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</si>
  <si>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</si>
  <si>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</si>
  <si>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</si>
  <si>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</si>
  <si>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</si>
  <si>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</si>
  <si>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</si>
  <si>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</si>
  <si>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</si>
  <si>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</si>
  <si>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</si>
  <si>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</si>
  <si>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</si>
  <si>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</si>
  <si>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</si>
  <si>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</si>
  <si>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</si>
  <si>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</si>
  <si>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</si>
  <si>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</si>
  <si>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</si>
  <si>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</si>
  <si>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</si>
  <si>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</si>
  <si>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</si>
  <si>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</si>
  <si>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</si>
  <si>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</si>
  <si>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</si>
  <si>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</si>
  <si>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</si>
  <si>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</si>
  <si>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</si>
  <si>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</si>
  <si>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</si>
  <si>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</si>
  <si>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</si>
  <si>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</si>
  <si>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</si>
  <si>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</si>
  <si>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</si>
  <si>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</si>
  <si>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</si>
  <si>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</si>
  <si>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</si>
  <si>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</si>
  <si>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</si>
  <si>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</si>
  <si>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</si>
  <si>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</si>
  <si>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</si>
  <si>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</si>
  <si>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</si>
  <si>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</si>
  <si>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</si>
  <si>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</si>
  <si>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</si>
  <si>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</si>
  <si>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</si>
  <si>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</si>
  <si>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</si>
  <si>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</si>
  <si>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</si>
  <si>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</si>
  <si>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</si>
  <si>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</si>
  <si>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</si>
  <si>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</si>
  <si>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</si>
  <si>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</si>
  <si>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</si>
  <si>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</si>
  <si>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</si>
  <si>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</si>
  <si>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</si>
  <si>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</si>
  <si>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</si>
  <si>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</si>
  <si>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</si>
  <si>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</si>
  <si>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</si>
  <si>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</si>
  <si>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</si>
  <si>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</si>
  <si>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</si>
  <si>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</si>
  <si>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</si>
  <si>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</si>
  <si>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</si>
  <si>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</si>
  <si>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</si>
  <si>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</si>
  <si>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</si>
  <si>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</si>
  <si>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</si>
  <si>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</si>
  <si>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</si>
  <si>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</si>
  <si>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</si>
  <si>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</si>
  <si>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</si>
  <si>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</si>
  <si>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</si>
  <si>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</si>
  <si>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</si>
  <si>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</si>
  <si>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</si>
  <si>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</si>
  <si>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</si>
  <si>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</si>
  <si>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</si>
  <si>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</si>
  <si>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</si>
  <si>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</si>
  <si>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</si>
  <si>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</si>
  <si>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</si>
  <si>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</si>
  <si>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</si>
  <si>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</si>
  <si>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</si>
  <si>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</si>
  <si>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</si>
  <si>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</si>
  <si>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</si>
  <si>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</si>
  <si>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</si>
  <si>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</si>
  <si>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</si>
  <si>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</si>
  <si>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</si>
  <si>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</si>
  <si>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</si>
  <si>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</si>
  <si>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</si>
  <si>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</si>
  <si>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</si>
  <si>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</si>
  <si>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</si>
  <si>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</si>
  <si>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</si>
  <si>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</si>
  <si>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</si>
  <si>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</si>
  <si>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</si>
  <si>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</si>
  <si>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</si>
  <si>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</si>
  <si>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</si>
  <si>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</si>
  <si>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</si>
  <si>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</si>
  <si>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</si>
  <si>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</si>
  <si>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</si>
  <si>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</si>
  <si>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</si>
  <si>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</si>
  <si>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</si>
  <si>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</si>
  <si>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</si>
  <si>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</si>
  <si>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</si>
  <si>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</si>
  <si>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</si>
  <si>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</si>
  <si>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</si>
  <si>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</si>
  <si>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</si>
  <si>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</si>
  <si>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</si>
  <si>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</si>
  <si>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</si>
  <si>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</si>
  <si>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</si>
  <si>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</si>
  <si>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</si>
  <si>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</si>
  <si>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</si>
  <si>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</si>
  <si>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</si>
  <si>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</si>
  <si>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</si>
  <si>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</si>
  <si>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</si>
  <si>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</si>
  <si>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</si>
  <si>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</si>
  <si>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</si>
  <si>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</si>
  <si>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</si>
  <si>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</si>
  <si>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</si>
  <si>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</si>
  <si>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</si>
  <si>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</si>
  <si>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</si>
  <si>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</si>
  <si>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</si>
  <si>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</si>
  <si>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</si>
  <si>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</si>
  <si>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</si>
  <si>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</si>
  <si>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</si>
  <si>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</si>
  <si>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</si>
  <si>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</si>
  <si>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</si>
  <si>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</si>
  <si>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</si>
  <si>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</si>
  <si>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</si>
  <si>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</si>
  <si>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</si>
  <si>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</si>
  <si>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</si>
  <si>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</si>
  <si>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</si>
  <si>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</si>
  <si>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</si>
  <si>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</si>
  <si>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</si>
  <si>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</si>
  <si>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</si>
  <si>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</si>
  <si>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</si>
  <si>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</si>
  <si>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</si>
  <si>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</si>
  <si>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</si>
  <si>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</si>
  <si>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</si>
  <si>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</si>
  <si>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</si>
  <si>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</si>
  <si>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</si>
  <si>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</si>
  <si>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</si>
  <si>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</si>
  <si>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</si>
  <si>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</si>
  <si>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</si>
  <si>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</si>
  <si>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</si>
  <si>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</si>
  <si>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</si>
  <si>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</si>
  <si>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</si>
  <si>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</si>
  <si>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</si>
  <si>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</si>
  <si>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</si>
  <si>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</si>
  <si>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</si>
  <si>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</si>
  <si>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</si>
  <si>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</si>
  <si>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</si>
  <si>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</si>
  <si>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</si>
  <si>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</si>
  <si>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</si>
  <si>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</si>
  <si>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</si>
  <si>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</si>
  <si>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</si>
  <si>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</si>
  <si>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</si>
  <si>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</si>
  <si>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</si>
  <si>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</si>
  <si>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</si>
  <si>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</si>
  <si>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</si>
  <si>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</si>
  <si>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</si>
  <si>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</si>
  <si>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</si>
  <si>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</si>
  <si>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</si>
  <si>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</si>
  <si>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</si>
  <si>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Jeff Teague</t>
  </si>
  <si>
    <t>Onyeka Okongwu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</si>
  <si>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</si>
  <si>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</si>
  <si>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</si>
  <si>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</si>
  <si>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</si>
  <si>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</si>
  <si>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</si>
  <si>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</si>
  <si>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</si>
  <si>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</si>
  <si>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</si>
  <si>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23 6</t>
  </si>
  <si>
    <t>56 14</t>
  </si>
  <si>
    <t>105 14</t>
  </si>
  <si>
    <t>stat/$</t>
  </si>
  <si>
    <t>strat/$</t>
  </si>
  <si>
    <t>$/z</t>
  </si>
  <si>
    <t>Dyn</t>
  </si>
  <si>
    <t>AV/1.1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</si>
  <si>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</si>
  <si>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</si>
  <si>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</si>
  <si>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</si>
  <si>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</si>
  <si>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</si>
  <si>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</si>
  <si>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</si>
  <si>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</si>
  <si>
    <t>PF,C</t>
  </si>
  <si>
    <t>2 1</t>
  </si>
  <si>
    <t>PG,SG</t>
  </si>
  <si>
    <t>3 1</t>
  </si>
  <si>
    <t>SF,PF</t>
  </si>
  <si>
    <t>SG,SF</t>
  </si>
  <si>
    <t>10 3</t>
  </si>
  <si>
    <t>11 1</t>
  </si>
  <si>
    <t>12 5</t>
  </si>
  <si>
    <t>13 2</t>
  </si>
  <si>
    <t>15 4</t>
  </si>
  <si>
    <t>16 5</t>
  </si>
  <si>
    <t>17 10</t>
  </si>
  <si>
    <t>18 12</t>
  </si>
  <si>
    <t>19 16</t>
  </si>
  <si>
    <t>20 4</t>
  </si>
  <si>
    <t>21 13</t>
  </si>
  <si>
    <t>22 1</t>
  </si>
  <si>
    <t>24 7</t>
  </si>
  <si>
    <t>25 7</t>
  </si>
  <si>
    <t>26 14</t>
  </si>
  <si>
    <t>27 1</t>
  </si>
  <si>
    <t>28 11</t>
  </si>
  <si>
    <t>29 9</t>
  </si>
  <si>
    <t>30 18</t>
  </si>
  <si>
    <t>31 13</t>
  </si>
  <si>
    <t>32 17</t>
  </si>
  <si>
    <t>33 12</t>
  </si>
  <si>
    <t>34 8</t>
  </si>
  <si>
    <t>35 11</t>
  </si>
  <si>
    <t>36 13</t>
  </si>
  <si>
    <t>38 14</t>
  </si>
  <si>
    <t>39 14</t>
  </si>
  <si>
    <t>40 3</t>
  </si>
  <si>
    <t>41 5</t>
  </si>
  <si>
    <t>42 9</t>
  </si>
  <si>
    <t>43 1</t>
  </si>
  <si>
    <t>44 9</t>
  </si>
  <si>
    <t>45 15</t>
  </si>
  <si>
    <t>46 24</t>
  </si>
  <si>
    <t>PG,SG,SF</t>
  </si>
  <si>
    <t>47 6</t>
  </si>
  <si>
    <t>48 7</t>
  </si>
  <si>
    <t>49 9</t>
  </si>
  <si>
    <t>Jakob Poeltl</t>
  </si>
  <si>
    <t>50 1</t>
  </si>
  <si>
    <t>51 13</t>
  </si>
  <si>
    <t>52 12</t>
  </si>
  <si>
    <t>53 1</t>
  </si>
  <si>
    <t>54 6</t>
  </si>
  <si>
    <t>55 1</t>
  </si>
  <si>
    <t>57 10</t>
  </si>
  <si>
    <t>58 5</t>
  </si>
  <si>
    <t>60 3</t>
  </si>
  <si>
    <t>Isaiah Stewart</t>
  </si>
  <si>
    <t>62 15</t>
  </si>
  <si>
    <t>63 2</t>
  </si>
  <si>
    <t>64 16</t>
  </si>
  <si>
    <t>65 14</t>
  </si>
  <si>
    <t>66 16</t>
  </si>
  <si>
    <t>67 15</t>
  </si>
  <si>
    <t>68 14</t>
  </si>
  <si>
    <t>69 1</t>
  </si>
  <si>
    <t>71 9</t>
  </si>
  <si>
    <t>72 1</t>
  </si>
  <si>
    <t>73 12</t>
  </si>
  <si>
    <t>Kyle Anderson</t>
  </si>
  <si>
    <t>74 22</t>
  </si>
  <si>
    <t>75 13</t>
  </si>
  <si>
    <t>76 1</t>
  </si>
  <si>
    <t>77 3</t>
  </si>
  <si>
    <t>79 7</t>
  </si>
  <si>
    <t>80 4</t>
  </si>
  <si>
    <t>81 13</t>
  </si>
  <si>
    <t>82 19</t>
  </si>
  <si>
    <t>83 4</t>
  </si>
  <si>
    <t>84 7</t>
  </si>
  <si>
    <t>85 20</t>
  </si>
  <si>
    <t>86 4</t>
  </si>
  <si>
    <t>87 18</t>
  </si>
  <si>
    <t>89 4</t>
  </si>
  <si>
    <t>90 12</t>
  </si>
  <si>
    <t>Saddiq Bey</t>
  </si>
  <si>
    <t>91 7</t>
  </si>
  <si>
    <t>Nickeil Alexander-Walker</t>
  </si>
  <si>
    <t>92 16</t>
  </si>
  <si>
    <t>Bobby Portis</t>
  </si>
  <si>
    <t>93 2</t>
  </si>
  <si>
    <t>T.J. McConnell</t>
  </si>
  <si>
    <t>94 3</t>
  </si>
  <si>
    <t>Kelly Olynyk</t>
  </si>
  <si>
    <t>95 16</t>
  </si>
  <si>
    <t>96 29</t>
  </si>
  <si>
    <t>97 2</t>
  </si>
  <si>
    <t>98 6</t>
  </si>
  <si>
    <t>De'Andre Hunter</t>
  </si>
  <si>
    <t>99 8</t>
  </si>
  <si>
    <t>Reggie Jackson</t>
  </si>
  <si>
    <t>101 11</t>
  </si>
  <si>
    <t>104 24</t>
  </si>
  <si>
    <t>106 15</t>
  </si>
  <si>
    <t>Khem Birch</t>
  </si>
  <si>
    <t>107 3</t>
  </si>
  <si>
    <t>108 1</t>
  </si>
  <si>
    <t>109 23</t>
  </si>
  <si>
    <t>110 44</t>
  </si>
  <si>
    <t>111 6</t>
  </si>
  <si>
    <t>112 29</t>
  </si>
  <si>
    <t>113 13</t>
  </si>
  <si>
    <t>114 9</t>
  </si>
  <si>
    <t>Jae'Sean Tate</t>
  </si>
  <si>
    <t>116 4</t>
  </si>
  <si>
    <t>117 1</t>
  </si>
  <si>
    <t>118 12</t>
  </si>
  <si>
    <t>Evan Mobley</t>
  </si>
  <si>
    <t>119 2</t>
  </si>
  <si>
    <t>120 10</t>
  </si>
  <si>
    <t>121 26</t>
  </si>
  <si>
    <t>122 4</t>
  </si>
  <si>
    <t>123 31</t>
  </si>
  <si>
    <t>124 19</t>
  </si>
  <si>
    <t>125 3</t>
  </si>
  <si>
    <t>126 7</t>
  </si>
  <si>
    <t>128 3</t>
  </si>
  <si>
    <t>129 40</t>
  </si>
  <si>
    <t>Cade Cunningham</t>
  </si>
  <si>
    <t>130 32</t>
  </si>
  <si>
    <t>131 14</t>
  </si>
  <si>
    <t>132 12</t>
  </si>
  <si>
    <t>133 22</t>
  </si>
  <si>
    <t>134 16</t>
  </si>
  <si>
    <t>135 11</t>
  </si>
  <si>
    <t>136 33</t>
  </si>
  <si>
    <t>Jalen Suggs</t>
  </si>
  <si>
    <t>137 4</t>
  </si>
  <si>
    <t>138 11</t>
  </si>
  <si>
    <t>139 2</t>
  </si>
  <si>
    <t>Facundo Campazzo</t>
  </si>
  <si>
    <t>141 25</t>
  </si>
  <si>
    <t>142 11</t>
  </si>
  <si>
    <t>143 11</t>
  </si>
  <si>
    <t>144 12</t>
  </si>
  <si>
    <t>145 15</t>
  </si>
  <si>
    <t>146 5</t>
  </si>
  <si>
    <t>147 18</t>
  </si>
  <si>
    <t>Nicolas Batum</t>
  </si>
  <si>
    <t>148 10</t>
  </si>
  <si>
    <t>149 14</t>
  </si>
  <si>
    <t>150 7</t>
  </si>
  <si>
    <t>151 19</t>
  </si>
  <si>
    <t>152 16</t>
  </si>
  <si>
    <t>153 9</t>
  </si>
  <si>
    <t>154 2</t>
  </si>
  <si>
    <t>155 13</t>
  </si>
  <si>
    <t>156 17</t>
  </si>
  <si>
    <t>157 10</t>
  </si>
  <si>
    <t>158 31</t>
  </si>
  <si>
    <t>Oshae Brissett</t>
  </si>
  <si>
    <t>159 35</t>
  </si>
  <si>
    <t>160 24</t>
  </si>
  <si>
    <t>Devin Vassell</t>
  </si>
  <si>
    <t>161 2</t>
  </si>
  <si>
    <t>162 20</t>
  </si>
  <si>
    <t>163 15</t>
  </si>
  <si>
    <t>Alperen Sengun</t>
  </si>
  <si>
    <t>165 16</t>
  </si>
  <si>
    <t>166 13</t>
  </si>
  <si>
    <t>167 20</t>
  </si>
  <si>
    <t>168 9</t>
  </si>
  <si>
    <t>169 24</t>
  </si>
  <si>
    <t>170 41</t>
  </si>
  <si>
    <t>Jalen Green</t>
  </si>
  <si>
    <t>171 37</t>
  </si>
  <si>
    <t>Aleksej Pokusevski</t>
  </si>
  <si>
    <t>172 23</t>
  </si>
  <si>
    <t>173 23</t>
  </si>
  <si>
    <t>Nicolas Claxton</t>
  </si>
  <si>
    <t>174 16</t>
  </si>
  <si>
    <t>175 6</t>
  </si>
  <si>
    <t>176 26</t>
  </si>
  <si>
    <t>177 14</t>
  </si>
  <si>
    <t>178 8</t>
  </si>
  <si>
    <t>179 4</t>
  </si>
  <si>
    <t>Jalen Brunson</t>
  </si>
  <si>
    <t>180 8</t>
  </si>
  <si>
    <t>181 24</t>
  </si>
  <si>
    <t>182 15</t>
  </si>
  <si>
    <t>183 1</t>
  </si>
  <si>
    <t>184 15</t>
  </si>
  <si>
    <t>185 7</t>
  </si>
  <si>
    <t>186 1</t>
  </si>
  <si>
    <t>187 26</t>
  </si>
  <si>
    <t>Isaiah Roby</t>
  </si>
  <si>
    <t>188 9</t>
  </si>
  <si>
    <t>189 5</t>
  </si>
  <si>
    <t>190 13</t>
  </si>
  <si>
    <t>Doug McDermott</t>
  </si>
  <si>
    <t>191 22</t>
  </si>
  <si>
    <t>192 4</t>
  </si>
  <si>
    <t>193 18</t>
  </si>
  <si>
    <t>194 13</t>
  </si>
  <si>
    <t>195 20</t>
  </si>
  <si>
    <t>196 12</t>
  </si>
  <si>
    <t>Xavier Tillman</t>
  </si>
  <si>
    <t>197 20</t>
  </si>
  <si>
    <t>198 40</t>
  </si>
  <si>
    <t>199 11</t>
  </si>
  <si>
    <t>200 4</t>
  </si>
  <si>
    <t>201 13</t>
  </si>
  <si>
    <t>Bruce Brown</t>
  </si>
  <si>
    <t>202 23</t>
  </si>
  <si>
    <t>Gabe Vincent</t>
  </si>
  <si>
    <t>203 5</t>
  </si>
  <si>
    <t>Lonnie Walker IV</t>
  </si>
  <si>
    <t>204 34</t>
  </si>
  <si>
    <t>205 4</t>
  </si>
  <si>
    <t>206 6</t>
  </si>
  <si>
    <t>Naz Reid</t>
  </si>
  <si>
    <t>207 32</t>
  </si>
  <si>
    <t>208 10</t>
  </si>
  <si>
    <t>Jeff Green</t>
  </si>
  <si>
    <t>209 33</t>
  </si>
  <si>
    <t>210 13</t>
  </si>
  <si>
    <t>211 6</t>
  </si>
  <si>
    <t>Trey Murphy III</t>
  </si>
  <si>
    <t>212 4</t>
  </si>
  <si>
    <t>213 13</t>
  </si>
  <si>
    <t>214 41</t>
  </si>
  <si>
    <t>215 5</t>
  </si>
  <si>
    <t>216 45</t>
  </si>
  <si>
    <t>217 7</t>
  </si>
  <si>
    <t>KJ Martin Jr.</t>
  </si>
  <si>
    <t>218 12</t>
  </si>
  <si>
    <t>219 3</t>
  </si>
  <si>
    <t>Wayne Ellington</t>
  </si>
  <si>
    <t>220 9</t>
  </si>
  <si>
    <t>Jaxson Hayes</t>
  </si>
  <si>
    <t>221 41</t>
  </si>
  <si>
    <t>222 8</t>
  </si>
  <si>
    <t>Jarred Vanderbilt</t>
  </si>
  <si>
    <t>223 14</t>
  </si>
  <si>
    <t>Raul Neto</t>
  </si>
  <si>
    <t>224 5</t>
  </si>
  <si>
    <t>Kenrich Williams</t>
  </si>
  <si>
    <t>225 16</t>
  </si>
  <si>
    <t>226 10</t>
  </si>
  <si>
    <t>Tony Bradley</t>
  </si>
  <si>
    <t>227 14</t>
  </si>
  <si>
    <t>228 4</t>
  </si>
  <si>
    <t>229 10</t>
  </si>
  <si>
    <t>230 3</t>
  </si>
  <si>
    <t>231 12</t>
  </si>
  <si>
    <t>232 3</t>
  </si>
  <si>
    <t>Taurean Prince</t>
  </si>
  <si>
    <t>233 59</t>
  </si>
  <si>
    <t>Josh Giddey</t>
  </si>
  <si>
    <t>234 7</t>
  </si>
  <si>
    <t>235 14</t>
  </si>
  <si>
    <t>236 10</t>
  </si>
  <si>
    <t>237 9</t>
  </si>
  <si>
    <t>238 12</t>
  </si>
  <si>
    <t>FA</t>
  </si>
  <si>
    <t>239 8</t>
  </si>
  <si>
    <t>240 12</t>
  </si>
  <si>
    <t>Dewayne Dedmon</t>
  </si>
  <si>
    <t>241 15</t>
  </si>
  <si>
    <t>242 7</t>
  </si>
  <si>
    <t>243 7</t>
  </si>
  <si>
    <t>244 1</t>
  </si>
  <si>
    <t>Ty Jerome</t>
  </si>
  <si>
    <t>245 5</t>
  </si>
  <si>
    <t>Alex Caruso</t>
  </si>
  <si>
    <t>246 8</t>
  </si>
  <si>
    <t>247 6</t>
  </si>
  <si>
    <t>Jordan McLaughlin</t>
  </si>
  <si>
    <t>248 11</t>
  </si>
  <si>
    <t>Kira Lewis Jr</t>
  </si>
  <si>
    <t>249 2</t>
  </si>
  <si>
    <t>Franz Wagner</t>
  </si>
  <si>
    <t>250 11</t>
  </si>
  <si>
    <t>251 4</t>
  </si>
  <si>
    <t>Cory Joseph</t>
  </si>
  <si>
    <t>252 16</t>
  </si>
  <si>
    <t>Khyri Thomas</t>
  </si>
  <si>
    <t>253 11</t>
  </si>
  <si>
    <t>254 22</t>
  </si>
  <si>
    <t>Taj Gibson</t>
  </si>
  <si>
    <t>255 20</t>
  </si>
  <si>
    <t>Goga Bitadze</t>
  </si>
  <si>
    <t>256 8</t>
  </si>
  <si>
    <t>Cedi Osman</t>
  </si>
  <si>
    <t>257 1</t>
  </si>
  <si>
    <t>258 27</t>
  </si>
  <si>
    <t>Davion Mitchell</t>
  </si>
  <si>
    <t>259 10</t>
  </si>
  <si>
    <t>260 26</t>
  </si>
  <si>
    <t>Scottie Barnes</t>
  </si>
  <si>
    <t>261 4</t>
  </si>
  <si>
    <t>262 18</t>
  </si>
  <si>
    <t>263 1</t>
  </si>
  <si>
    <t>Anfernee Simons</t>
  </si>
  <si>
    <t>264 86</t>
  </si>
  <si>
    <t>265 5</t>
  </si>
  <si>
    <t>266 12</t>
  </si>
  <si>
    <t>267 6</t>
  </si>
  <si>
    <t>268 14</t>
  </si>
  <si>
    <t>Mike Muscala</t>
  </si>
  <si>
    <t>269 11</t>
  </si>
  <si>
    <t>270 4</t>
  </si>
  <si>
    <t>271 5</t>
  </si>
  <si>
    <t>Moses Moody</t>
  </si>
  <si>
    <t>272 16</t>
  </si>
  <si>
    <t>David Nwaba</t>
  </si>
  <si>
    <t>273 10</t>
  </si>
  <si>
    <t>Malik Monk</t>
  </si>
  <si>
    <t>274 2</t>
  </si>
  <si>
    <t>Austin Rivers</t>
  </si>
  <si>
    <t>275 15</t>
  </si>
  <si>
    <t>Tyus Jones</t>
  </si>
  <si>
    <t>276 1</t>
  </si>
  <si>
    <t>Ish Smith</t>
  </si>
  <si>
    <t>277 8</t>
  </si>
  <si>
    <t>Landry Shamet</t>
  </si>
  <si>
    <t>278 7</t>
  </si>
  <si>
    <t>279 17</t>
  </si>
  <si>
    <t>Torrey Craig</t>
  </si>
  <si>
    <t>280 11</t>
  </si>
  <si>
    <t>281 11</t>
  </si>
  <si>
    <t>Aaron Nesmith</t>
  </si>
  <si>
    <t>282 12</t>
  </si>
  <si>
    <t>Moe Harkless</t>
  </si>
  <si>
    <t>Kent Bazemore</t>
  </si>
  <si>
    <t>284 3</t>
  </si>
  <si>
    <t>D.J. Augustin</t>
  </si>
  <si>
    <t>285 4</t>
  </si>
  <si>
    <t>286 12</t>
  </si>
  <si>
    <t>287 30</t>
  </si>
  <si>
    <t>Chris Duarte</t>
  </si>
  <si>
    <t>288 21</t>
  </si>
  <si>
    <t>Jonathan Kuminga</t>
  </si>
  <si>
    <t>289 3</t>
  </si>
  <si>
    <t>Naji Marshall</t>
  </si>
  <si>
    <t>290 36</t>
  </si>
  <si>
    <t>291 12</t>
  </si>
  <si>
    <t>292 30</t>
  </si>
  <si>
    <t>Tre Mann</t>
  </si>
  <si>
    <t>293 11</t>
  </si>
  <si>
    <t>Nassir Little</t>
  </si>
  <si>
    <t>294 6</t>
  </si>
  <si>
    <t>Alex Len</t>
  </si>
  <si>
    <t>295 17</t>
  </si>
  <si>
    <t>Max Strus</t>
  </si>
  <si>
    <t>296 36</t>
  </si>
  <si>
    <t>297 9</t>
  </si>
  <si>
    <t>298 11</t>
  </si>
  <si>
    <t>299 2</t>
  </si>
  <si>
    <t>Isaiah Hartenstein</t>
  </si>
  <si>
    <t>300 1</t>
  </si>
  <si>
    <t>Terence Davis</t>
  </si>
  <si>
    <t>301 1</t>
  </si>
  <si>
    <t>Markieff Morris</t>
  </si>
  <si>
    <t>302 9</t>
  </si>
  <si>
    <t>Hamidou Diallo</t>
  </si>
  <si>
    <t>303 20</t>
  </si>
  <si>
    <t>Tony Snell</t>
  </si>
  <si>
    <t>304 5</t>
  </si>
  <si>
    <t>305 9</t>
  </si>
  <si>
    <t>Moses Brown</t>
  </si>
  <si>
    <t>306 23</t>
  </si>
  <si>
    <t>Yogi Ferrell</t>
  </si>
  <si>
    <t>307 18</t>
  </si>
  <si>
    <t>Dean Wade</t>
  </si>
  <si>
    <t>308 24</t>
  </si>
  <si>
    <t>Josh Jackson</t>
  </si>
  <si>
    <t>309 15</t>
  </si>
  <si>
    <t>Frank Kaminsky</t>
  </si>
  <si>
    <t>310 11</t>
  </si>
  <si>
    <t>Trey Burke</t>
  </si>
  <si>
    <t>311 6</t>
  </si>
  <si>
    <t>Denzel Valentine</t>
  </si>
  <si>
    <t>312 5</t>
  </si>
  <si>
    <t>313 18</t>
  </si>
  <si>
    <t>R.J. Hampton</t>
  </si>
  <si>
    <t>314 11</t>
  </si>
  <si>
    <t>Saben Lee</t>
  </si>
  <si>
    <t>315 28</t>
  </si>
  <si>
    <t>316 1</t>
  </si>
  <si>
    <t>317 4</t>
  </si>
  <si>
    <t>318 7</t>
  </si>
  <si>
    <t>319 14</t>
  </si>
  <si>
    <t>320 2</t>
  </si>
  <si>
    <t>321 9</t>
  </si>
  <si>
    <t>322 11</t>
  </si>
  <si>
    <t>Freddie Gillespie</t>
  </si>
  <si>
    <t>323 15</t>
  </si>
  <si>
    <t>Bismack Biyombo</t>
  </si>
  <si>
    <t>324 4</t>
  </si>
  <si>
    <t>325 6</t>
  </si>
  <si>
    <t>326 6</t>
  </si>
  <si>
    <t>Paul Reed</t>
  </si>
  <si>
    <t>327 5</t>
  </si>
  <si>
    <t>328 13</t>
  </si>
  <si>
    <t>Damion Lee</t>
  </si>
  <si>
    <t>329 3</t>
  </si>
  <si>
    <t>Abdel Nader</t>
  </si>
  <si>
    <t>330 5</t>
  </si>
  <si>
    <t>Jaylen Nowell</t>
  </si>
  <si>
    <t>331 14</t>
  </si>
  <si>
    <t>Killian Tillie</t>
  </si>
  <si>
    <t>332 5</t>
  </si>
  <si>
    <t>333 2</t>
  </si>
  <si>
    <t>334 18</t>
  </si>
  <si>
    <t>Eric Paschall</t>
  </si>
  <si>
    <t>335 2</t>
  </si>
  <si>
    <t>Bryn Forbes</t>
  </si>
  <si>
    <t>Chimezie Metu</t>
  </si>
  <si>
    <t>337 7</t>
  </si>
  <si>
    <t>Willy Hernangomez</t>
  </si>
  <si>
    <t>338 4</t>
  </si>
  <si>
    <t>Drew Eubanks</t>
  </si>
  <si>
    <t>340 12</t>
  </si>
  <si>
    <t>Ziaire Williams</t>
  </si>
  <si>
    <t>341 31</t>
  </si>
  <si>
    <t>James Bouknight</t>
  </si>
  <si>
    <t>Kai Jones</t>
  </si>
  <si>
    <t>343 5</t>
  </si>
  <si>
    <t>DeAndre' Bembry</t>
  </si>
  <si>
    <t>344 9</t>
  </si>
  <si>
    <t>Jevon Carter</t>
  </si>
  <si>
    <t>345 7</t>
  </si>
  <si>
    <t>Tyler Johnson</t>
  </si>
  <si>
    <t>346 12</t>
  </si>
  <si>
    <t>Grant Riller</t>
  </si>
  <si>
    <t>347 7</t>
  </si>
  <si>
    <t>348 1</t>
  </si>
  <si>
    <t>350 2</t>
  </si>
  <si>
    <t>Ben McLemore</t>
  </si>
  <si>
    <t>351 8</t>
  </si>
  <si>
    <t>Aaron Holiday</t>
  </si>
  <si>
    <t>352 14</t>
  </si>
  <si>
    <t>353 2</t>
  </si>
  <si>
    <t>354 4</t>
  </si>
  <si>
    <t>Cody Martin</t>
  </si>
  <si>
    <t>355 5</t>
  </si>
  <si>
    <t>356 10</t>
  </si>
  <si>
    <t>Bones Hyland</t>
  </si>
  <si>
    <t>358 3</t>
  </si>
  <si>
    <t>359 6</t>
  </si>
  <si>
    <t>Garrett Temple</t>
  </si>
  <si>
    <t>360 4</t>
  </si>
  <si>
    <t>Frank Jackson</t>
  </si>
  <si>
    <t>361 2</t>
  </si>
  <si>
    <t>Edmond Sumner</t>
  </si>
  <si>
    <t>362 3</t>
  </si>
  <si>
    <t>Rodney Hood</t>
  </si>
  <si>
    <t>363 5</t>
  </si>
  <si>
    <t>364 2</t>
  </si>
  <si>
    <t>365 1</t>
  </si>
  <si>
    <t>Jarrett Culver</t>
  </si>
  <si>
    <t>366 9</t>
  </si>
  <si>
    <t>Miye Oni</t>
  </si>
  <si>
    <t>367 11</t>
  </si>
  <si>
    <t>Solomon Hill</t>
  </si>
  <si>
    <t>368 1</t>
  </si>
  <si>
    <t>Corey Kispert</t>
  </si>
  <si>
    <t>369 7</t>
  </si>
  <si>
    <t>James Johnson</t>
  </si>
  <si>
    <t>370 1</t>
  </si>
  <si>
    <t>Jahlil Okafor</t>
  </si>
  <si>
    <t>371 17</t>
  </si>
  <si>
    <t>372 8</t>
  </si>
  <si>
    <t>373 18</t>
  </si>
  <si>
    <t>Justise Winslow</t>
  </si>
  <si>
    <t>374 5</t>
  </si>
  <si>
    <t>Zach Collins</t>
  </si>
  <si>
    <t>375 2</t>
  </si>
  <si>
    <t>Marko Simonovic</t>
  </si>
  <si>
    <t>376 3</t>
  </si>
  <si>
    <t>375 1</t>
  </si>
  <si>
    <t>376 2</t>
  </si>
  <si>
    <t>377 7</t>
  </si>
  <si>
    <t>Jalen Johnson</t>
  </si>
  <si>
    <t>378 6</t>
  </si>
  <si>
    <t>Jock Landale</t>
  </si>
  <si>
    <t>379 3</t>
  </si>
  <si>
    <t>Jake Layman</t>
  </si>
  <si>
    <t>380 1</t>
  </si>
  <si>
    <t>Lamar Stevens</t>
  </si>
  <si>
    <t>381 2</t>
  </si>
  <si>
    <t>382 3</t>
  </si>
  <si>
    <t>Anthony Tolliver</t>
  </si>
  <si>
    <t>383 8</t>
  </si>
  <si>
    <t>Trey Lyles</t>
  </si>
  <si>
    <t>384 8</t>
  </si>
  <si>
    <t>Rodney McGruder</t>
  </si>
  <si>
    <t>385 8</t>
  </si>
  <si>
    <t>Rondae Hollis-Jefferson</t>
  </si>
  <si>
    <t>386 8</t>
  </si>
  <si>
    <t>Juancho Hernangomez</t>
  </si>
  <si>
    <t>387 3</t>
  </si>
  <si>
    <t>Josh Green</t>
  </si>
  <si>
    <t>388 10</t>
  </si>
  <si>
    <t>Wes Iwundu</t>
  </si>
  <si>
    <t>389 20</t>
  </si>
  <si>
    <t>Leandro Bolmaro</t>
  </si>
  <si>
    <t>390 3</t>
  </si>
  <si>
    <t>391 4</t>
  </si>
  <si>
    <t>Sekou Doumbouya</t>
  </si>
  <si>
    <t>392 10</t>
  </si>
  <si>
    <t>Kevin Knox II</t>
  </si>
  <si>
    <t>393 16</t>
  </si>
  <si>
    <t>Cameron Thomas</t>
  </si>
  <si>
    <t>394 2</t>
  </si>
  <si>
    <t>Damyean Dotson</t>
  </si>
  <si>
    <t>395 9</t>
  </si>
  <si>
    <t>Jared Butler</t>
  </si>
  <si>
    <t>396 4</t>
  </si>
  <si>
    <t>397 13</t>
  </si>
  <si>
    <t>Jaden Springer</t>
  </si>
  <si>
    <t>398 9</t>
  </si>
  <si>
    <t>Luka Garza</t>
  </si>
  <si>
    <t>399 2</t>
  </si>
  <si>
    <t>Miles McBride</t>
  </si>
  <si>
    <t>400 1</t>
  </si>
  <si>
    <t>Luka Samanic</t>
  </si>
  <si>
    <t>401 13</t>
  </si>
  <si>
    <t>Keon Johnson</t>
  </si>
  <si>
    <t>402 1</t>
  </si>
  <si>
    <t>Ayo Dosunmu</t>
  </si>
  <si>
    <t>403 7</t>
  </si>
  <si>
    <t>404 3</t>
  </si>
  <si>
    <t>Usman Garuba</t>
  </si>
  <si>
    <t>405 1</t>
  </si>
  <si>
    <t>406 6</t>
  </si>
  <si>
    <t>407 2</t>
  </si>
  <si>
    <t>Jalen Smith</t>
  </si>
  <si>
    <t>408 3</t>
  </si>
  <si>
    <t>Vernon Carey Jr</t>
  </si>
  <si>
    <t>409 5</t>
  </si>
  <si>
    <t>Joshua Primo</t>
  </si>
  <si>
    <t>410 5</t>
  </si>
  <si>
    <t>Sharife Cooper</t>
  </si>
  <si>
    <t>411 4</t>
  </si>
  <si>
    <t>Sam Dekker</t>
  </si>
  <si>
    <t>412 4</t>
  </si>
  <si>
    <t>Kris Dunn</t>
  </si>
  <si>
    <t>Dennis Smith Jr.</t>
  </si>
  <si>
    <t>zFG%</t>
  </si>
  <si>
    <t>zFT%</t>
  </si>
  <si>
    <t>z3PM</t>
  </si>
  <si>
    <t>zPTS</t>
  </si>
  <si>
    <t>zREB</t>
  </si>
  <si>
    <t>zAST</t>
  </si>
  <si>
    <t>zSTL</t>
  </si>
  <si>
    <t>zBLK</t>
  </si>
  <si>
    <t>zTO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</si>
</sst>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V791"/>
  <sheetViews>
    <sheetView workbookViewId="0"/>
    <sheetView workbookViewId="1">
      <selection activeCell="G7" sqref="G7"/>
    </sheetView>
    <sheetView tabSelected="1" workbookViewId="2">
      <selection activeCell="H46" sqref="H46"/>
    </sheetView>
  </sheetViews>
  <sheetFormatPr defaultRowHeight="14.4" x14ac:dyDescent="0.3"/>
  <cols>
    <col min="2" max="2" width="15.77734375" customWidth="1"/>
    <col min="21" max="21" width="23.33203125" bestFit="1" customWidth="1"/>
    <col min="24" max="24" width="23.33203125" bestFit="1" customWidth="1"/>
    <col min="28" max="28" width="25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3132</v>
      </c>
      <c r="H1" t="s">
        <v>3133</v>
      </c>
      <c r="I1" t="s">
        <v>3134</v>
      </c>
      <c r="J1" t="s">
        <v>3135</v>
      </c>
      <c r="K1" t="s">
        <v>3136</v>
      </c>
      <c r="L1" t="s">
        <v>3137</v>
      </c>
      <c r="M1" t="s">
        <v>3138</v>
      </c>
      <c r="N1" t="s">
        <v>3139</v>
      </c>
      <c r="O1" t="s">
        <v>3140</v>
      </c>
      <c r="U1" t="s">
        <v>2540</v>
      </c>
      <c r="V1" t="s">
        <v>643</v>
      </c>
    </row>
    <row r="2" spans="1:22" x14ac:dyDescent="0.3">
      <c r="A2">
        <v>1</v>
      </c>
      <c r="B2" t="s">
        <v>17</v>
      </c>
      <c r="C2" t="s">
        <v>2585</v>
      </c>
      <c r="D2" t="s">
        <v>18</v>
      </c>
      <c r="E2">
        <v>77</v>
      </c>
      <c r="F2">
        <v>35.1</v>
      </c>
      <c r="G2">
        <v>3.9</v>
      </c>
      <c r="H2">
        <v>2.2999999999999998</v>
      </c>
      <c r="I2">
        <v>-0.35</v>
      </c>
      <c r="J2">
        <v>2.31</v>
      </c>
      <c r="K2">
        <v>2.58</v>
      </c>
      <c r="L2">
        <v>2.8</v>
      </c>
      <c r="M2">
        <v>1.26</v>
      </c>
      <c r="N2">
        <v>0.46</v>
      </c>
      <c r="O2">
        <v>-1.95</v>
      </c>
      <c r="U2" t="s">
        <v>2541</v>
      </c>
      <c r="V2" t="s">
        <v>644</v>
      </c>
    </row>
    <row r="3" spans="1:22" x14ac:dyDescent="0.3">
      <c r="A3" t="s">
        <v>2586</v>
      </c>
      <c r="B3" t="s">
        <v>10</v>
      </c>
      <c r="C3" t="s">
        <v>2587</v>
      </c>
      <c r="D3" t="s">
        <v>11</v>
      </c>
      <c r="E3">
        <v>73</v>
      </c>
      <c r="F3">
        <v>34</v>
      </c>
      <c r="G3">
        <v>0.53</v>
      </c>
      <c r="H3">
        <v>3.61</v>
      </c>
      <c r="I3">
        <v>3.67</v>
      </c>
      <c r="J3">
        <v>2.76</v>
      </c>
      <c r="K3">
        <v>0.26</v>
      </c>
      <c r="L3">
        <v>1.64</v>
      </c>
      <c r="M3">
        <v>0.9</v>
      </c>
      <c r="N3">
        <v>-1</v>
      </c>
      <c r="O3">
        <v>-2.2400000000000002</v>
      </c>
      <c r="U3" t="s">
        <v>2543</v>
      </c>
      <c r="V3" t="s">
        <v>8</v>
      </c>
    </row>
    <row r="4" spans="1:22" x14ac:dyDescent="0.3">
      <c r="A4" t="s">
        <v>2588</v>
      </c>
      <c r="B4" t="s">
        <v>2540</v>
      </c>
      <c r="C4" t="s">
        <v>2587</v>
      </c>
      <c r="D4" t="s">
        <v>28</v>
      </c>
      <c r="E4">
        <v>75</v>
      </c>
      <c r="F4">
        <v>35.5</v>
      </c>
      <c r="G4">
        <v>0.2</v>
      </c>
      <c r="H4">
        <v>2.63</v>
      </c>
      <c r="I4">
        <v>1.17</v>
      </c>
      <c r="J4">
        <v>1.68</v>
      </c>
      <c r="K4">
        <v>1.32</v>
      </c>
      <c r="L4">
        <v>4.17</v>
      </c>
      <c r="M4">
        <v>0.81</v>
      </c>
      <c r="N4">
        <v>0.55000000000000004</v>
      </c>
      <c r="O4">
        <v>-2.85</v>
      </c>
      <c r="U4" t="s">
        <v>12</v>
      </c>
      <c r="V4" t="s">
        <v>13</v>
      </c>
    </row>
    <row r="5" spans="1:22" x14ac:dyDescent="0.3">
      <c r="A5">
        <v>4</v>
      </c>
      <c r="B5" t="s">
        <v>38</v>
      </c>
      <c r="C5" t="s">
        <v>2589</v>
      </c>
      <c r="D5" t="s">
        <v>28</v>
      </c>
      <c r="E5">
        <v>68</v>
      </c>
      <c r="F5">
        <v>33.1</v>
      </c>
      <c r="G5">
        <v>2.2999999999999998</v>
      </c>
      <c r="H5">
        <v>3.02</v>
      </c>
      <c r="I5">
        <v>0.72</v>
      </c>
      <c r="J5">
        <v>2.0699999999999998</v>
      </c>
      <c r="K5">
        <v>0.94</v>
      </c>
      <c r="L5">
        <v>1.23</v>
      </c>
      <c r="M5">
        <v>-0.48</v>
      </c>
      <c r="N5">
        <v>1.62</v>
      </c>
      <c r="O5">
        <v>-2.25</v>
      </c>
      <c r="U5" t="s">
        <v>15</v>
      </c>
      <c r="V5" t="s">
        <v>182</v>
      </c>
    </row>
    <row r="6" spans="1:22" x14ac:dyDescent="0.3">
      <c r="A6">
        <v>5</v>
      </c>
      <c r="B6" t="s">
        <v>12</v>
      </c>
      <c r="C6" t="s">
        <v>13</v>
      </c>
      <c r="D6" t="s">
        <v>14</v>
      </c>
      <c r="E6">
        <v>76</v>
      </c>
      <c r="F6">
        <v>34.799999999999997</v>
      </c>
      <c r="G6">
        <v>-0.44</v>
      </c>
      <c r="H6">
        <v>4.58</v>
      </c>
      <c r="I6">
        <v>2.54</v>
      </c>
      <c r="J6">
        <v>2.3199999999999998</v>
      </c>
      <c r="K6">
        <v>-0.33</v>
      </c>
      <c r="L6">
        <v>2.4500000000000002</v>
      </c>
      <c r="M6">
        <v>0</v>
      </c>
      <c r="N6">
        <v>-0.56999999999999995</v>
      </c>
      <c r="O6">
        <v>-1.68</v>
      </c>
      <c r="U6" t="s">
        <v>10</v>
      </c>
      <c r="V6" t="s">
        <v>13</v>
      </c>
    </row>
    <row r="7" spans="1:22" x14ac:dyDescent="0.3">
      <c r="A7">
        <v>6</v>
      </c>
      <c r="B7" t="s">
        <v>2543</v>
      </c>
      <c r="C7" t="s">
        <v>8</v>
      </c>
      <c r="D7" t="s">
        <v>9</v>
      </c>
      <c r="E7">
        <v>72</v>
      </c>
      <c r="F7">
        <v>33.9</v>
      </c>
      <c r="G7">
        <v>0.81</v>
      </c>
      <c r="H7">
        <v>2.0499999999999998</v>
      </c>
      <c r="I7">
        <v>0.83</v>
      </c>
      <c r="J7">
        <v>1.83</v>
      </c>
      <c r="K7">
        <v>2.44</v>
      </c>
      <c r="L7">
        <v>0.96</v>
      </c>
      <c r="M7">
        <v>-0.2</v>
      </c>
      <c r="N7">
        <v>1.76</v>
      </c>
      <c r="O7">
        <v>-2.0299999999999998</v>
      </c>
      <c r="U7" t="s">
        <v>17</v>
      </c>
      <c r="V7" t="s">
        <v>8</v>
      </c>
    </row>
    <row r="8" spans="1:22" x14ac:dyDescent="0.3">
      <c r="A8">
        <v>7</v>
      </c>
      <c r="B8" t="s">
        <v>42</v>
      </c>
      <c r="C8" t="s">
        <v>2590</v>
      </c>
      <c r="D8" t="s">
        <v>43</v>
      </c>
      <c r="E8">
        <v>73</v>
      </c>
      <c r="F8">
        <v>34.6</v>
      </c>
      <c r="G8">
        <v>0.12</v>
      </c>
      <c r="H8">
        <v>3.34</v>
      </c>
      <c r="I8">
        <v>1.06</v>
      </c>
      <c r="J8">
        <v>2.97</v>
      </c>
      <c r="K8">
        <v>-0.06</v>
      </c>
      <c r="L8">
        <v>1.68</v>
      </c>
      <c r="M8">
        <v>0.95</v>
      </c>
      <c r="N8">
        <v>-0.3</v>
      </c>
      <c r="O8">
        <v>-1.92</v>
      </c>
      <c r="U8" t="s">
        <v>27</v>
      </c>
      <c r="V8" t="s">
        <v>13</v>
      </c>
    </row>
    <row r="9" spans="1:22" x14ac:dyDescent="0.3">
      <c r="A9">
        <v>8</v>
      </c>
      <c r="B9" t="s">
        <v>35</v>
      </c>
      <c r="C9" t="s">
        <v>2589</v>
      </c>
      <c r="D9" t="s">
        <v>36</v>
      </c>
      <c r="E9">
        <v>76</v>
      </c>
      <c r="F9">
        <v>35.1</v>
      </c>
      <c r="G9">
        <v>0.14000000000000001</v>
      </c>
      <c r="H9">
        <v>2.04</v>
      </c>
      <c r="I9">
        <v>1.48</v>
      </c>
      <c r="J9">
        <v>2.2000000000000002</v>
      </c>
      <c r="K9">
        <v>1.08</v>
      </c>
      <c r="L9">
        <v>1.02</v>
      </c>
      <c r="M9">
        <v>0.92</v>
      </c>
      <c r="N9">
        <v>-0.09</v>
      </c>
      <c r="O9">
        <v>-1.42</v>
      </c>
      <c r="U9" t="s">
        <v>25</v>
      </c>
      <c r="V9" t="s">
        <v>8</v>
      </c>
    </row>
    <row r="10" spans="1:22" x14ac:dyDescent="0.3">
      <c r="A10">
        <v>9</v>
      </c>
      <c r="B10" t="s">
        <v>25</v>
      </c>
      <c r="C10" t="s">
        <v>2585</v>
      </c>
      <c r="D10" t="s">
        <v>26</v>
      </c>
      <c r="E10">
        <v>65</v>
      </c>
      <c r="F10">
        <v>30.4</v>
      </c>
      <c r="G10">
        <v>1.21</v>
      </c>
      <c r="H10">
        <v>1.85</v>
      </c>
      <c r="I10">
        <v>-0.63</v>
      </c>
      <c r="J10">
        <v>2.0499999999999998</v>
      </c>
      <c r="K10">
        <v>2.2000000000000002</v>
      </c>
      <c r="L10">
        <v>-0.02</v>
      </c>
      <c r="M10">
        <v>0.25</v>
      </c>
      <c r="N10">
        <v>1.83</v>
      </c>
      <c r="O10">
        <v>-1.74</v>
      </c>
      <c r="U10" t="s">
        <v>19</v>
      </c>
      <c r="V10" t="s">
        <v>13</v>
      </c>
    </row>
    <row r="11" spans="1:22" x14ac:dyDescent="0.3">
      <c r="A11" t="s">
        <v>2591</v>
      </c>
      <c r="B11" t="s">
        <v>2541</v>
      </c>
      <c r="C11" t="s">
        <v>2585</v>
      </c>
      <c r="D11" t="s">
        <v>7</v>
      </c>
      <c r="E11">
        <v>69</v>
      </c>
      <c r="F11">
        <v>32.6</v>
      </c>
      <c r="G11">
        <v>1.31</v>
      </c>
      <c r="H11">
        <v>-0.2</v>
      </c>
      <c r="I11">
        <v>-0.78</v>
      </c>
      <c r="J11">
        <v>1.57</v>
      </c>
      <c r="K11">
        <v>1.64</v>
      </c>
      <c r="L11">
        <v>-0.38</v>
      </c>
      <c r="M11">
        <v>1.06</v>
      </c>
      <c r="N11">
        <v>3.24</v>
      </c>
      <c r="O11">
        <v>-0.56999999999999995</v>
      </c>
      <c r="U11" t="s">
        <v>32</v>
      </c>
      <c r="V11" t="s">
        <v>8</v>
      </c>
    </row>
    <row r="12" spans="1:22" x14ac:dyDescent="0.3">
      <c r="A12" t="s">
        <v>2592</v>
      </c>
      <c r="B12" t="s">
        <v>29</v>
      </c>
      <c r="C12" t="s">
        <v>2585</v>
      </c>
      <c r="D12" t="s">
        <v>30</v>
      </c>
      <c r="E12">
        <v>74</v>
      </c>
      <c r="F12">
        <v>33</v>
      </c>
      <c r="G12">
        <v>3.98</v>
      </c>
      <c r="H12">
        <v>-3.91</v>
      </c>
      <c r="I12">
        <v>-0.57999999999999996</v>
      </c>
      <c r="J12">
        <v>2.34</v>
      </c>
      <c r="K12">
        <v>2.58</v>
      </c>
      <c r="L12">
        <v>1.7</v>
      </c>
      <c r="M12">
        <v>0.92</v>
      </c>
      <c r="N12">
        <v>1.51</v>
      </c>
      <c r="O12">
        <v>-2.25</v>
      </c>
      <c r="U12" t="s">
        <v>23</v>
      </c>
      <c r="V12" t="s">
        <v>643</v>
      </c>
    </row>
    <row r="13" spans="1:22" x14ac:dyDescent="0.3">
      <c r="A13" t="s">
        <v>2593</v>
      </c>
      <c r="B13" t="s">
        <v>56</v>
      </c>
      <c r="C13" t="s">
        <v>2587</v>
      </c>
      <c r="D13" t="s">
        <v>52</v>
      </c>
      <c r="E13">
        <v>70</v>
      </c>
      <c r="F13">
        <v>34.799999999999997</v>
      </c>
      <c r="G13">
        <v>-2.09</v>
      </c>
      <c r="H13">
        <v>1.71</v>
      </c>
      <c r="I13">
        <v>1.92</v>
      </c>
      <c r="J13">
        <v>1.1000000000000001</v>
      </c>
      <c r="K13">
        <v>-0.37</v>
      </c>
      <c r="L13">
        <v>1.76</v>
      </c>
      <c r="M13">
        <v>2.1</v>
      </c>
      <c r="N13">
        <v>0.3</v>
      </c>
      <c r="O13">
        <v>-0.21</v>
      </c>
      <c r="U13" t="s">
        <v>31</v>
      </c>
      <c r="V13" t="s">
        <v>182</v>
      </c>
    </row>
    <row r="14" spans="1:22" x14ac:dyDescent="0.3">
      <c r="A14" t="s">
        <v>2594</v>
      </c>
      <c r="B14" t="s">
        <v>31</v>
      </c>
      <c r="C14" t="s">
        <v>2589</v>
      </c>
      <c r="D14" t="s">
        <v>16</v>
      </c>
      <c r="E14">
        <v>74</v>
      </c>
      <c r="F14">
        <v>34</v>
      </c>
      <c r="G14">
        <v>-0.1</v>
      </c>
      <c r="H14">
        <v>1.94</v>
      </c>
      <c r="I14">
        <v>2.0499999999999998</v>
      </c>
      <c r="J14">
        <v>1.88</v>
      </c>
      <c r="K14">
        <v>0.83</v>
      </c>
      <c r="L14">
        <v>1.43</v>
      </c>
      <c r="M14">
        <v>0.76</v>
      </c>
      <c r="N14">
        <v>-0.3</v>
      </c>
      <c r="O14">
        <v>-2.29</v>
      </c>
      <c r="U14" t="s">
        <v>21</v>
      </c>
      <c r="V14" t="s">
        <v>13</v>
      </c>
    </row>
    <row r="15" spans="1:22" x14ac:dyDescent="0.3">
      <c r="A15">
        <v>14</v>
      </c>
      <c r="B15" t="s">
        <v>27</v>
      </c>
      <c r="C15" t="s">
        <v>2587</v>
      </c>
      <c r="D15" t="s">
        <v>28</v>
      </c>
      <c r="E15">
        <v>65</v>
      </c>
      <c r="F15">
        <v>34.1</v>
      </c>
      <c r="G15">
        <v>1.1000000000000001</v>
      </c>
      <c r="H15">
        <v>1.55</v>
      </c>
      <c r="I15">
        <v>1.19</v>
      </c>
      <c r="J15">
        <v>1.67</v>
      </c>
      <c r="K15">
        <v>-0.43</v>
      </c>
      <c r="L15">
        <v>1.43</v>
      </c>
      <c r="M15">
        <v>1.06</v>
      </c>
      <c r="N15">
        <v>-0.16</v>
      </c>
      <c r="O15">
        <v>-1.33</v>
      </c>
      <c r="U15" t="s">
        <v>2545</v>
      </c>
      <c r="V15" t="s">
        <v>644</v>
      </c>
    </row>
    <row r="16" spans="1:22" x14ac:dyDescent="0.3">
      <c r="A16" t="s">
        <v>2595</v>
      </c>
      <c r="B16" t="s">
        <v>33</v>
      </c>
      <c r="C16" t="s">
        <v>2589</v>
      </c>
      <c r="D16" t="s">
        <v>34</v>
      </c>
      <c r="E16">
        <v>72</v>
      </c>
      <c r="F16">
        <v>32.799999999999997</v>
      </c>
      <c r="G16">
        <v>0.84</v>
      </c>
      <c r="H16">
        <v>2.78</v>
      </c>
      <c r="I16">
        <v>-1.25</v>
      </c>
      <c r="J16">
        <v>1.1499999999999999</v>
      </c>
      <c r="K16">
        <v>0.24</v>
      </c>
      <c r="L16">
        <v>0.85</v>
      </c>
      <c r="M16">
        <v>2.35</v>
      </c>
      <c r="N16">
        <v>-0.59</v>
      </c>
      <c r="O16">
        <v>-0.56000000000000005</v>
      </c>
      <c r="U16" t="s">
        <v>33</v>
      </c>
      <c r="V16" t="s">
        <v>646</v>
      </c>
    </row>
    <row r="17" spans="1:22" x14ac:dyDescent="0.3">
      <c r="A17" t="s">
        <v>2596</v>
      </c>
      <c r="B17" t="s">
        <v>39</v>
      </c>
      <c r="C17" t="s">
        <v>8</v>
      </c>
      <c r="D17" t="s">
        <v>46</v>
      </c>
      <c r="E17">
        <v>76</v>
      </c>
      <c r="F17">
        <v>32.799999999999997</v>
      </c>
      <c r="G17">
        <v>0.3</v>
      </c>
      <c r="H17">
        <v>0.75</v>
      </c>
      <c r="I17">
        <v>0.43</v>
      </c>
      <c r="J17">
        <v>1.18</v>
      </c>
      <c r="K17">
        <v>2.62</v>
      </c>
      <c r="L17">
        <v>0.1</v>
      </c>
      <c r="M17">
        <v>0.03</v>
      </c>
      <c r="N17">
        <v>0.64</v>
      </c>
      <c r="O17">
        <v>-0.27</v>
      </c>
      <c r="U17" t="s">
        <v>35</v>
      </c>
      <c r="V17" t="s">
        <v>642</v>
      </c>
    </row>
    <row r="18" spans="1:22" x14ac:dyDescent="0.3">
      <c r="A18" t="s">
        <v>2597</v>
      </c>
      <c r="B18" t="s">
        <v>110</v>
      </c>
      <c r="C18" t="s">
        <v>2589</v>
      </c>
      <c r="D18" t="s">
        <v>18</v>
      </c>
      <c r="E18">
        <v>67</v>
      </c>
      <c r="F18">
        <v>32.5</v>
      </c>
      <c r="G18">
        <v>1.66</v>
      </c>
      <c r="H18">
        <v>0.37</v>
      </c>
      <c r="I18">
        <v>1.5</v>
      </c>
      <c r="J18">
        <v>1.21</v>
      </c>
      <c r="K18">
        <v>1.28</v>
      </c>
      <c r="L18">
        <v>-0.82</v>
      </c>
      <c r="M18">
        <v>-0.45</v>
      </c>
      <c r="N18">
        <v>0.82</v>
      </c>
      <c r="O18">
        <v>0.16</v>
      </c>
      <c r="U18" t="s">
        <v>29</v>
      </c>
      <c r="V18" t="s">
        <v>642</v>
      </c>
    </row>
    <row r="19" spans="1:22" x14ac:dyDescent="0.3">
      <c r="A19" t="s">
        <v>2598</v>
      </c>
      <c r="B19" t="s">
        <v>99</v>
      </c>
      <c r="C19" t="s">
        <v>2585</v>
      </c>
      <c r="D19" t="s">
        <v>74</v>
      </c>
      <c r="E19">
        <v>72</v>
      </c>
      <c r="F19">
        <v>31.2</v>
      </c>
      <c r="G19">
        <v>3.59</v>
      </c>
      <c r="H19">
        <v>0.06</v>
      </c>
      <c r="I19">
        <v>-1.77</v>
      </c>
      <c r="J19">
        <v>0.28999999999999998</v>
      </c>
      <c r="K19">
        <v>1.66</v>
      </c>
      <c r="L19">
        <v>-0.49</v>
      </c>
      <c r="M19">
        <v>-0.64</v>
      </c>
      <c r="N19">
        <v>2.63</v>
      </c>
      <c r="O19">
        <v>0.33</v>
      </c>
      <c r="U19" t="s">
        <v>39</v>
      </c>
      <c r="V19" t="s">
        <v>8</v>
      </c>
    </row>
    <row r="20" spans="1:22" x14ac:dyDescent="0.3">
      <c r="A20" t="s">
        <v>2599</v>
      </c>
      <c r="B20" t="s">
        <v>2545</v>
      </c>
      <c r="C20" t="s">
        <v>2585</v>
      </c>
      <c r="D20" t="s">
        <v>22</v>
      </c>
      <c r="E20">
        <v>69</v>
      </c>
      <c r="F20">
        <v>30.9</v>
      </c>
      <c r="G20">
        <v>-0.44</v>
      </c>
      <c r="H20">
        <v>1.08</v>
      </c>
      <c r="I20">
        <v>0.81</v>
      </c>
      <c r="J20">
        <v>1.23</v>
      </c>
      <c r="K20">
        <v>1.85</v>
      </c>
      <c r="L20">
        <v>-0.56999999999999995</v>
      </c>
      <c r="M20">
        <v>-0.98</v>
      </c>
      <c r="N20">
        <v>2.08</v>
      </c>
      <c r="O20">
        <v>0.36</v>
      </c>
      <c r="U20" t="s">
        <v>37</v>
      </c>
      <c r="V20" t="s">
        <v>647</v>
      </c>
    </row>
    <row r="21" spans="1:22" x14ac:dyDescent="0.3">
      <c r="A21" t="s">
        <v>2600</v>
      </c>
      <c r="B21" t="s">
        <v>37</v>
      </c>
      <c r="C21" t="s">
        <v>2585</v>
      </c>
      <c r="D21" t="s">
        <v>34</v>
      </c>
      <c r="E21">
        <v>76</v>
      </c>
      <c r="F21">
        <v>33.6</v>
      </c>
      <c r="G21">
        <v>2.71</v>
      </c>
      <c r="H21">
        <v>0.46</v>
      </c>
      <c r="I21">
        <v>-1.77</v>
      </c>
      <c r="J21">
        <v>0.86</v>
      </c>
      <c r="K21">
        <v>1.72</v>
      </c>
      <c r="L21">
        <v>0.76</v>
      </c>
      <c r="M21">
        <v>0.92</v>
      </c>
      <c r="N21">
        <v>1.05</v>
      </c>
      <c r="O21">
        <v>-1.3</v>
      </c>
      <c r="U21" t="s">
        <v>2544</v>
      </c>
      <c r="V21" t="s">
        <v>8</v>
      </c>
    </row>
    <row r="22" spans="1:22" x14ac:dyDescent="0.3">
      <c r="A22" t="s">
        <v>2601</v>
      </c>
      <c r="B22" t="s">
        <v>75</v>
      </c>
      <c r="C22" t="s">
        <v>2585</v>
      </c>
      <c r="D22" t="s">
        <v>66</v>
      </c>
      <c r="E22">
        <v>72</v>
      </c>
      <c r="F22">
        <v>30.6</v>
      </c>
      <c r="G22">
        <v>0.35</v>
      </c>
      <c r="H22">
        <v>-0.27</v>
      </c>
      <c r="I22">
        <v>-0.17</v>
      </c>
      <c r="J22">
        <v>-0.13</v>
      </c>
      <c r="K22">
        <v>0.65</v>
      </c>
      <c r="L22">
        <v>-0.93</v>
      </c>
      <c r="M22">
        <v>0.06</v>
      </c>
      <c r="N22">
        <v>5.62</v>
      </c>
      <c r="O22">
        <v>0.19</v>
      </c>
      <c r="U22" t="s">
        <v>44</v>
      </c>
      <c r="V22" t="s">
        <v>644</v>
      </c>
    </row>
    <row r="23" spans="1:22" x14ac:dyDescent="0.3">
      <c r="A23" t="s">
        <v>2602</v>
      </c>
      <c r="B23" t="s">
        <v>53</v>
      </c>
      <c r="C23" t="s">
        <v>13</v>
      </c>
      <c r="D23" t="s">
        <v>24</v>
      </c>
      <c r="E23">
        <v>72</v>
      </c>
      <c r="F23">
        <v>30.4</v>
      </c>
      <c r="G23">
        <v>0.62</v>
      </c>
      <c r="H23">
        <v>1.57</v>
      </c>
      <c r="I23">
        <v>-0.17</v>
      </c>
      <c r="J23">
        <v>0.43</v>
      </c>
      <c r="K23">
        <v>-0.18</v>
      </c>
      <c r="L23">
        <v>3.14</v>
      </c>
      <c r="M23">
        <v>1.1499999999999999</v>
      </c>
      <c r="N23">
        <v>-0.56999999999999995</v>
      </c>
      <c r="O23">
        <v>-0.75</v>
      </c>
      <c r="U23" t="s">
        <v>2542</v>
      </c>
      <c r="V23" t="s">
        <v>645</v>
      </c>
    </row>
    <row r="24" spans="1:22" x14ac:dyDescent="0.3">
      <c r="A24" t="s">
        <v>2568</v>
      </c>
      <c r="B24" t="s">
        <v>2550</v>
      </c>
      <c r="C24" t="s">
        <v>2585</v>
      </c>
      <c r="D24" t="s">
        <v>71</v>
      </c>
      <c r="E24">
        <v>70</v>
      </c>
      <c r="F24">
        <v>31.4</v>
      </c>
      <c r="G24">
        <v>0.16</v>
      </c>
      <c r="H24">
        <v>0.66</v>
      </c>
      <c r="I24">
        <v>0.4</v>
      </c>
      <c r="J24">
        <v>0.73</v>
      </c>
      <c r="K24">
        <v>0.87</v>
      </c>
      <c r="L24">
        <v>-0.73</v>
      </c>
      <c r="M24">
        <v>0.64</v>
      </c>
      <c r="N24">
        <v>2.9</v>
      </c>
      <c r="O24">
        <v>-0.4</v>
      </c>
      <c r="U24" t="s">
        <v>47</v>
      </c>
      <c r="V24" t="s">
        <v>8</v>
      </c>
    </row>
    <row r="25" spans="1:22" x14ac:dyDescent="0.3">
      <c r="A25" t="s">
        <v>2603</v>
      </c>
      <c r="B25" t="s">
        <v>47</v>
      </c>
      <c r="C25" t="s">
        <v>8</v>
      </c>
      <c r="D25" t="s">
        <v>48</v>
      </c>
      <c r="E25">
        <v>76</v>
      </c>
      <c r="F25">
        <v>30.9</v>
      </c>
      <c r="G25">
        <v>3.55</v>
      </c>
      <c r="H25">
        <v>-3.64</v>
      </c>
      <c r="I25">
        <v>-1.77</v>
      </c>
      <c r="J25">
        <v>0.18</v>
      </c>
      <c r="K25">
        <v>3.66</v>
      </c>
      <c r="L25">
        <v>-0.76</v>
      </c>
      <c r="M25">
        <v>-0.76</v>
      </c>
      <c r="N25">
        <v>4.95</v>
      </c>
      <c r="O25">
        <v>-0.21</v>
      </c>
      <c r="U25" t="s">
        <v>41</v>
      </c>
      <c r="V25" t="s">
        <v>646</v>
      </c>
    </row>
    <row r="26" spans="1:22" x14ac:dyDescent="0.3">
      <c r="A26" t="s">
        <v>2604</v>
      </c>
      <c r="B26" t="s">
        <v>82</v>
      </c>
      <c r="C26" t="s">
        <v>2589</v>
      </c>
      <c r="D26" t="s">
        <v>26</v>
      </c>
      <c r="E26">
        <v>75</v>
      </c>
      <c r="F26">
        <v>32.5</v>
      </c>
      <c r="G26">
        <v>1.45</v>
      </c>
      <c r="H26">
        <v>1.41</v>
      </c>
      <c r="I26">
        <v>-0.37</v>
      </c>
      <c r="J26">
        <v>0.99</v>
      </c>
      <c r="K26">
        <v>0.81</v>
      </c>
      <c r="L26">
        <v>0.41</v>
      </c>
      <c r="M26">
        <v>0.08</v>
      </c>
      <c r="N26">
        <v>0.59</v>
      </c>
      <c r="O26">
        <v>-0.18</v>
      </c>
      <c r="U26" t="s">
        <v>53</v>
      </c>
      <c r="V26" t="s">
        <v>13</v>
      </c>
    </row>
    <row r="27" spans="1:22" x14ac:dyDescent="0.3">
      <c r="A27" t="s">
        <v>2605</v>
      </c>
      <c r="B27" t="s">
        <v>102</v>
      </c>
      <c r="C27" t="s">
        <v>8</v>
      </c>
      <c r="D27" t="s">
        <v>20</v>
      </c>
      <c r="E27">
        <v>75</v>
      </c>
      <c r="F27">
        <v>31.5</v>
      </c>
      <c r="G27">
        <v>2.8</v>
      </c>
      <c r="H27">
        <v>-2.92</v>
      </c>
      <c r="I27">
        <v>-1.77</v>
      </c>
      <c r="J27">
        <v>0.27</v>
      </c>
      <c r="K27">
        <v>4.24</v>
      </c>
      <c r="L27">
        <v>-1.02</v>
      </c>
      <c r="M27">
        <v>-0.39</v>
      </c>
      <c r="N27">
        <v>3.54</v>
      </c>
      <c r="O27">
        <v>0.35</v>
      </c>
      <c r="U27" t="s">
        <v>54</v>
      </c>
      <c r="V27" t="s">
        <v>643</v>
      </c>
    </row>
    <row r="28" spans="1:22" x14ac:dyDescent="0.3">
      <c r="A28" t="s">
        <v>2606</v>
      </c>
      <c r="B28" t="s">
        <v>77</v>
      </c>
      <c r="C28" t="s">
        <v>2587</v>
      </c>
      <c r="D28" t="s">
        <v>30</v>
      </c>
      <c r="E28">
        <v>72</v>
      </c>
      <c r="F28">
        <v>32.1</v>
      </c>
      <c r="G28">
        <v>1.08</v>
      </c>
      <c r="H28">
        <v>0</v>
      </c>
      <c r="I28">
        <v>0.26</v>
      </c>
      <c r="J28">
        <v>0.69</v>
      </c>
      <c r="K28">
        <v>-0.17</v>
      </c>
      <c r="L28">
        <v>1.78</v>
      </c>
      <c r="M28">
        <v>2.0099999999999998</v>
      </c>
      <c r="N28">
        <v>0.11</v>
      </c>
      <c r="O28">
        <v>-0.78</v>
      </c>
      <c r="U28" t="s">
        <v>56</v>
      </c>
      <c r="V28" t="s">
        <v>643</v>
      </c>
    </row>
    <row r="29" spans="1:22" x14ac:dyDescent="0.3">
      <c r="A29" t="s">
        <v>2607</v>
      </c>
      <c r="B29" t="s">
        <v>32</v>
      </c>
      <c r="C29" t="s">
        <v>8</v>
      </c>
      <c r="D29" t="s">
        <v>24</v>
      </c>
      <c r="E29">
        <v>76</v>
      </c>
      <c r="F29">
        <v>31.8</v>
      </c>
      <c r="G29">
        <v>3.48</v>
      </c>
      <c r="H29">
        <v>-0.09</v>
      </c>
      <c r="I29">
        <v>-1.61</v>
      </c>
      <c r="J29">
        <v>0.39</v>
      </c>
      <c r="K29">
        <v>2.54</v>
      </c>
      <c r="L29">
        <v>-0.68</v>
      </c>
      <c r="M29">
        <v>-0.7</v>
      </c>
      <c r="N29">
        <v>1.6</v>
      </c>
      <c r="O29">
        <v>-0.01</v>
      </c>
      <c r="U29" t="s">
        <v>68</v>
      </c>
      <c r="V29" t="s">
        <v>8</v>
      </c>
    </row>
    <row r="30" spans="1:22" x14ac:dyDescent="0.3">
      <c r="A30" t="s">
        <v>2608</v>
      </c>
      <c r="B30" t="s">
        <v>54</v>
      </c>
      <c r="C30" t="s">
        <v>2587</v>
      </c>
      <c r="D30" t="s">
        <v>55</v>
      </c>
      <c r="E30">
        <v>70</v>
      </c>
      <c r="F30">
        <v>34.1</v>
      </c>
      <c r="G30">
        <v>1.55</v>
      </c>
      <c r="H30">
        <v>1</v>
      </c>
      <c r="I30">
        <v>0.41</v>
      </c>
      <c r="J30">
        <v>1.7</v>
      </c>
      <c r="K30">
        <v>0</v>
      </c>
      <c r="L30">
        <v>1.75</v>
      </c>
      <c r="M30">
        <v>-0.17</v>
      </c>
      <c r="N30">
        <v>0.39</v>
      </c>
      <c r="O30">
        <v>-1.82</v>
      </c>
      <c r="U30" t="s">
        <v>38</v>
      </c>
      <c r="V30" t="s">
        <v>645</v>
      </c>
    </row>
    <row r="31" spans="1:22" x14ac:dyDescent="0.3">
      <c r="A31" t="s">
        <v>2609</v>
      </c>
      <c r="B31" t="s">
        <v>21</v>
      </c>
      <c r="C31" t="s">
        <v>2587</v>
      </c>
      <c r="D31" t="s">
        <v>22</v>
      </c>
      <c r="E31">
        <v>75</v>
      </c>
      <c r="F31">
        <v>34.1</v>
      </c>
      <c r="G31">
        <v>0.6</v>
      </c>
      <c r="H31">
        <v>-1.18</v>
      </c>
      <c r="I31">
        <v>1.42</v>
      </c>
      <c r="J31">
        <v>2.38</v>
      </c>
      <c r="K31">
        <v>1.4</v>
      </c>
      <c r="L31">
        <v>3.25</v>
      </c>
      <c r="M31">
        <v>0.42</v>
      </c>
      <c r="N31">
        <v>-7.0000000000000007E-2</v>
      </c>
      <c r="O31">
        <v>-3.45</v>
      </c>
      <c r="U31" t="s">
        <v>42</v>
      </c>
      <c r="V31" t="s">
        <v>91</v>
      </c>
    </row>
    <row r="32" spans="1:22" x14ac:dyDescent="0.3">
      <c r="A32" t="s">
        <v>2610</v>
      </c>
      <c r="B32" t="s">
        <v>65</v>
      </c>
      <c r="C32" t="s">
        <v>2585</v>
      </c>
      <c r="D32" t="s">
        <v>66</v>
      </c>
      <c r="E32">
        <v>72</v>
      </c>
      <c r="F32">
        <v>35.299999999999997</v>
      </c>
      <c r="G32">
        <v>2.09</v>
      </c>
      <c r="H32">
        <v>-0.99</v>
      </c>
      <c r="I32">
        <v>-0.93</v>
      </c>
      <c r="J32">
        <v>1.05</v>
      </c>
      <c r="K32">
        <v>2.86</v>
      </c>
      <c r="L32">
        <v>1.99</v>
      </c>
      <c r="M32">
        <v>0.84</v>
      </c>
      <c r="N32">
        <v>-0.11</v>
      </c>
      <c r="O32">
        <v>-2.17</v>
      </c>
      <c r="U32" t="s">
        <v>51</v>
      </c>
      <c r="V32" t="s">
        <v>13</v>
      </c>
    </row>
    <row r="33" spans="1:22" x14ac:dyDescent="0.3">
      <c r="A33" t="s">
        <v>2611</v>
      </c>
      <c r="B33" t="s">
        <v>19</v>
      </c>
      <c r="C33" t="s">
        <v>13</v>
      </c>
      <c r="D33" t="s">
        <v>20</v>
      </c>
      <c r="E33">
        <v>78</v>
      </c>
      <c r="F33">
        <v>33.200000000000003</v>
      </c>
      <c r="G33">
        <v>-0.83</v>
      </c>
      <c r="H33">
        <v>3.55</v>
      </c>
      <c r="I33">
        <v>0.84</v>
      </c>
      <c r="J33">
        <v>1.82</v>
      </c>
      <c r="K33">
        <v>-0.43</v>
      </c>
      <c r="L33">
        <v>3.65</v>
      </c>
      <c r="M33">
        <v>-0.22</v>
      </c>
      <c r="N33">
        <v>-0.78</v>
      </c>
      <c r="O33">
        <v>-3.03</v>
      </c>
      <c r="U33" t="s">
        <v>2548</v>
      </c>
      <c r="V33" t="s">
        <v>644</v>
      </c>
    </row>
    <row r="34" spans="1:22" x14ac:dyDescent="0.3">
      <c r="A34" t="s">
        <v>2612</v>
      </c>
      <c r="B34" t="s">
        <v>183</v>
      </c>
      <c r="C34" t="s">
        <v>8</v>
      </c>
      <c r="D34" t="s">
        <v>36</v>
      </c>
      <c r="E34">
        <v>68</v>
      </c>
      <c r="F34">
        <v>23.5</v>
      </c>
      <c r="G34">
        <v>2.93</v>
      </c>
      <c r="H34">
        <v>-1.0900000000000001</v>
      </c>
      <c r="I34">
        <v>-1.77</v>
      </c>
      <c r="J34">
        <v>-0.59</v>
      </c>
      <c r="K34">
        <v>1.33</v>
      </c>
      <c r="L34">
        <v>-0.33</v>
      </c>
      <c r="M34">
        <v>0.2</v>
      </c>
      <c r="N34">
        <v>3.4</v>
      </c>
      <c r="O34">
        <v>0.46</v>
      </c>
      <c r="U34" t="s">
        <v>45</v>
      </c>
      <c r="V34" t="s">
        <v>91</v>
      </c>
    </row>
    <row r="35" spans="1:22" x14ac:dyDescent="0.3">
      <c r="A35" t="s">
        <v>2613</v>
      </c>
      <c r="B35" t="s">
        <v>104</v>
      </c>
      <c r="C35" t="s">
        <v>105</v>
      </c>
      <c r="D35" t="s">
        <v>70</v>
      </c>
      <c r="E35">
        <v>72</v>
      </c>
      <c r="F35">
        <v>33.799999999999997</v>
      </c>
      <c r="G35">
        <v>5.45</v>
      </c>
      <c r="H35">
        <v>-3.1</v>
      </c>
      <c r="I35">
        <v>-1.54</v>
      </c>
      <c r="J35">
        <v>2.4300000000000002</v>
      </c>
      <c r="K35">
        <v>1.1399999999999999</v>
      </c>
      <c r="L35">
        <v>0.86</v>
      </c>
      <c r="M35">
        <v>0.39</v>
      </c>
      <c r="N35">
        <v>0.41</v>
      </c>
      <c r="O35">
        <v>-1.58</v>
      </c>
      <c r="U35" t="s">
        <v>60</v>
      </c>
      <c r="V35" t="s">
        <v>649</v>
      </c>
    </row>
    <row r="36" spans="1:22" x14ac:dyDescent="0.3">
      <c r="A36" t="s">
        <v>2614</v>
      </c>
      <c r="B36" t="s">
        <v>81</v>
      </c>
      <c r="C36" t="s">
        <v>2587</v>
      </c>
      <c r="D36" t="s">
        <v>14</v>
      </c>
      <c r="E36">
        <v>72</v>
      </c>
      <c r="F36">
        <v>33.5</v>
      </c>
      <c r="G36">
        <v>-0.22</v>
      </c>
      <c r="H36">
        <v>0.5</v>
      </c>
      <c r="I36">
        <v>2.0499999999999998</v>
      </c>
      <c r="J36">
        <v>1.5</v>
      </c>
      <c r="K36">
        <v>-0.43</v>
      </c>
      <c r="L36">
        <v>1.02</v>
      </c>
      <c r="M36">
        <v>0.03</v>
      </c>
      <c r="N36">
        <v>-0.34</v>
      </c>
      <c r="O36">
        <v>0.19</v>
      </c>
      <c r="U36" t="s">
        <v>57</v>
      </c>
      <c r="V36" t="s">
        <v>91</v>
      </c>
    </row>
    <row r="37" spans="1:22" x14ac:dyDescent="0.3">
      <c r="A37" t="s">
        <v>2615</v>
      </c>
      <c r="B37" t="s">
        <v>44</v>
      </c>
      <c r="C37" t="s">
        <v>2585</v>
      </c>
      <c r="D37" t="s">
        <v>20</v>
      </c>
      <c r="E37">
        <v>75</v>
      </c>
      <c r="F37">
        <v>30.2</v>
      </c>
      <c r="G37">
        <v>2.7</v>
      </c>
      <c r="H37">
        <v>0.75</v>
      </c>
      <c r="I37">
        <v>-0.38</v>
      </c>
      <c r="J37">
        <v>0.67</v>
      </c>
      <c r="K37">
        <v>1.04</v>
      </c>
      <c r="L37">
        <v>-0.82</v>
      </c>
      <c r="M37">
        <v>-1.04</v>
      </c>
      <c r="N37">
        <v>1.03</v>
      </c>
      <c r="O37">
        <v>0.3</v>
      </c>
      <c r="U37" t="s">
        <v>50</v>
      </c>
      <c r="V37" t="s">
        <v>13</v>
      </c>
    </row>
    <row r="38" spans="1:22" x14ac:dyDescent="0.3">
      <c r="A38">
        <v>37</v>
      </c>
      <c r="B38" t="s">
        <v>69</v>
      </c>
      <c r="C38" t="s">
        <v>2589</v>
      </c>
      <c r="D38" t="s">
        <v>70</v>
      </c>
      <c r="E38">
        <v>73</v>
      </c>
      <c r="F38">
        <v>34.5</v>
      </c>
      <c r="G38">
        <v>0.02</v>
      </c>
      <c r="H38">
        <v>2.06</v>
      </c>
      <c r="I38">
        <v>0.72</v>
      </c>
      <c r="J38">
        <v>1.7</v>
      </c>
      <c r="K38">
        <v>0.03</v>
      </c>
      <c r="L38">
        <v>1.19</v>
      </c>
      <c r="M38">
        <v>-0.48</v>
      </c>
      <c r="N38">
        <v>0.14000000000000001</v>
      </c>
      <c r="O38">
        <v>-1.18</v>
      </c>
      <c r="U38" t="s">
        <v>75</v>
      </c>
      <c r="V38" t="s">
        <v>8</v>
      </c>
    </row>
    <row r="39" spans="1:22" x14ac:dyDescent="0.3">
      <c r="A39" t="s">
        <v>2616</v>
      </c>
      <c r="B39" t="s">
        <v>45</v>
      </c>
      <c r="C39" t="s">
        <v>2590</v>
      </c>
      <c r="D39" t="s">
        <v>46</v>
      </c>
      <c r="E39">
        <v>72</v>
      </c>
      <c r="F39">
        <v>34</v>
      </c>
      <c r="G39">
        <v>1.07</v>
      </c>
      <c r="H39">
        <v>1.33</v>
      </c>
      <c r="I39">
        <v>1.78</v>
      </c>
      <c r="J39">
        <v>2.02</v>
      </c>
      <c r="K39">
        <v>-0.12</v>
      </c>
      <c r="L39">
        <v>0.75</v>
      </c>
      <c r="M39">
        <v>-0.34</v>
      </c>
      <c r="N39">
        <v>-0.16</v>
      </c>
      <c r="O39">
        <v>-2.13</v>
      </c>
      <c r="U39" t="s">
        <v>78</v>
      </c>
      <c r="V39" t="s">
        <v>105</v>
      </c>
    </row>
    <row r="40" spans="1:22" x14ac:dyDescent="0.3">
      <c r="A40" t="s">
        <v>2617</v>
      </c>
      <c r="B40" t="s">
        <v>162</v>
      </c>
      <c r="C40" t="s">
        <v>2587</v>
      </c>
      <c r="D40" t="s">
        <v>86</v>
      </c>
      <c r="E40">
        <v>73</v>
      </c>
      <c r="F40">
        <v>32.799999999999997</v>
      </c>
      <c r="G40">
        <v>-0.54</v>
      </c>
      <c r="H40">
        <v>-0.09</v>
      </c>
      <c r="I40">
        <v>0.44</v>
      </c>
      <c r="J40">
        <v>0.86</v>
      </c>
      <c r="K40">
        <v>0.79</v>
      </c>
      <c r="L40">
        <v>2.27</v>
      </c>
      <c r="M40">
        <v>2.66</v>
      </c>
      <c r="N40">
        <v>-0.18</v>
      </c>
      <c r="O40">
        <v>-2.0099999999999998</v>
      </c>
      <c r="U40" t="s">
        <v>72</v>
      </c>
      <c r="V40" t="s">
        <v>647</v>
      </c>
    </row>
    <row r="41" spans="1:22" x14ac:dyDescent="0.3">
      <c r="A41" t="s">
        <v>2618</v>
      </c>
      <c r="B41" t="s">
        <v>161</v>
      </c>
      <c r="C41" t="s">
        <v>2587</v>
      </c>
      <c r="D41" t="s">
        <v>74</v>
      </c>
      <c r="E41">
        <v>72</v>
      </c>
      <c r="F41">
        <v>32.1</v>
      </c>
      <c r="G41">
        <v>0.27</v>
      </c>
      <c r="H41">
        <v>0.49</v>
      </c>
      <c r="I41">
        <v>0.95</v>
      </c>
      <c r="J41">
        <v>0.4</v>
      </c>
      <c r="K41">
        <v>-0.71</v>
      </c>
      <c r="L41">
        <v>1.56</v>
      </c>
      <c r="M41">
        <v>1.43</v>
      </c>
      <c r="N41">
        <v>-0.02</v>
      </c>
      <c r="O41">
        <v>-0.19</v>
      </c>
      <c r="U41" t="s">
        <v>2550</v>
      </c>
      <c r="V41" t="s">
        <v>652</v>
      </c>
    </row>
    <row r="42" spans="1:22" x14ac:dyDescent="0.3">
      <c r="A42" t="s">
        <v>2619</v>
      </c>
      <c r="B42" t="s">
        <v>83</v>
      </c>
      <c r="C42" t="s">
        <v>2590</v>
      </c>
      <c r="D42" t="s">
        <v>36</v>
      </c>
      <c r="E42">
        <v>72</v>
      </c>
      <c r="F42">
        <v>34.1</v>
      </c>
      <c r="G42">
        <v>0.77</v>
      </c>
      <c r="H42">
        <v>-0.23</v>
      </c>
      <c r="I42">
        <v>1.32</v>
      </c>
      <c r="J42">
        <v>1.85</v>
      </c>
      <c r="K42">
        <v>0.44</v>
      </c>
      <c r="L42">
        <v>0.34</v>
      </c>
      <c r="M42">
        <v>0.87</v>
      </c>
      <c r="N42">
        <v>0.11</v>
      </c>
      <c r="O42">
        <v>-1.36</v>
      </c>
      <c r="U42" t="s">
        <v>62</v>
      </c>
      <c r="V42" t="s">
        <v>105</v>
      </c>
    </row>
    <row r="43" spans="1:22" x14ac:dyDescent="0.3">
      <c r="A43" t="s">
        <v>2620</v>
      </c>
      <c r="B43" t="s">
        <v>57</v>
      </c>
      <c r="C43" t="s">
        <v>2587</v>
      </c>
      <c r="D43" t="s">
        <v>48</v>
      </c>
      <c r="E43">
        <v>72</v>
      </c>
      <c r="F43">
        <v>33.4</v>
      </c>
      <c r="G43">
        <v>-0.95</v>
      </c>
      <c r="H43">
        <v>1.43</v>
      </c>
      <c r="I43">
        <v>1.89</v>
      </c>
      <c r="J43">
        <v>2.12</v>
      </c>
      <c r="K43">
        <v>-0.2</v>
      </c>
      <c r="L43">
        <v>1.51</v>
      </c>
      <c r="M43">
        <v>0.36</v>
      </c>
      <c r="N43">
        <v>-0.55000000000000004</v>
      </c>
      <c r="O43">
        <v>-1.52</v>
      </c>
      <c r="U43" t="s">
        <v>63</v>
      </c>
      <c r="V43" t="s">
        <v>642</v>
      </c>
    </row>
    <row r="44" spans="1:22" x14ac:dyDescent="0.3">
      <c r="A44" t="s">
        <v>2621</v>
      </c>
      <c r="B44" t="s">
        <v>119</v>
      </c>
      <c r="C44" t="s">
        <v>2589</v>
      </c>
      <c r="D44" t="s">
        <v>52</v>
      </c>
      <c r="E44">
        <v>70</v>
      </c>
      <c r="F44">
        <v>33.9</v>
      </c>
      <c r="G44">
        <v>0.28000000000000003</v>
      </c>
      <c r="H44">
        <v>0.1</v>
      </c>
      <c r="I44">
        <v>1.0900000000000001</v>
      </c>
      <c r="J44">
        <v>0.63</v>
      </c>
      <c r="K44">
        <v>0.32</v>
      </c>
      <c r="L44">
        <v>-0.27</v>
      </c>
      <c r="M44">
        <v>1.76</v>
      </c>
      <c r="N44">
        <v>0.37</v>
      </c>
      <c r="O44">
        <v>-0.21</v>
      </c>
      <c r="U44" t="s">
        <v>92</v>
      </c>
      <c r="V44" t="s">
        <v>8</v>
      </c>
    </row>
    <row r="45" spans="1:22" x14ac:dyDescent="0.3">
      <c r="A45" t="s">
        <v>2622</v>
      </c>
      <c r="B45" t="s">
        <v>669</v>
      </c>
      <c r="C45" t="s">
        <v>2587</v>
      </c>
      <c r="D45" t="s">
        <v>61</v>
      </c>
      <c r="E45">
        <v>69</v>
      </c>
      <c r="F45">
        <v>33</v>
      </c>
      <c r="G45">
        <v>-0.71</v>
      </c>
      <c r="H45">
        <v>0.98</v>
      </c>
      <c r="I45">
        <v>0.99</v>
      </c>
      <c r="J45">
        <v>0.92</v>
      </c>
      <c r="K45">
        <v>-0.64</v>
      </c>
      <c r="L45">
        <v>0.9</v>
      </c>
      <c r="M45">
        <v>0.39</v>
      </c>
      <c r="N45">
        <v>1.07</v>
      </c>
      <c r="O45">
        <v>0.11</v>
      </c>
      <c r="U45" t="s">
        <v>64</v>
      </c>
      <c r="V45" t="s">
        <v>648</v>
      </c>
    </row>
    <row r="46" spans="1:22" x14ac:dyDescent="0.3">
      <c r="A46" t="s">
        <v>2623</v>
      </c>
      <c r="B46" t="s">
        <v>100</v>
      </c>
      <c r="C46" t="s">
        <v>2590</v>
      </c>
      <c r="D46" t="s">
        <v>24</v>
      </c>
      <c r="E46">
        <v>78</v>
      </c>
      <c r="F46">
        <v>32.799999999999997</v>
      </c>
      <c r="G46">
        <v>1.48</v>
      </c>
      <c r="H46">
        <v>0.38</v>
      </c>
      <c r="I46">
        <v>0.28999999999999998</v>
      </c>
      <c r="J46">
        <v>0.05</v>
      </c>
      <c r="K46">
        <v>-0.23</v>
      </c>
      <c r="L46">
        <v>-0.33</v>
      </c>
      <c r="M46">
        <v>0.64</v>
      </c>
      <c r="N46">
        <v>0.82</v>
      </c>
      <c r="O46">
        <v>0.9</v>
      </c>
      <c r="U46" t="s">
        <v>49</v>
      </c>
      <c r="V46" t="s">
        <v>13</v>
      </c>
    </row>
    <row r="47" spans="1:22" x14ac:dyDescent="0.3">
      <c r="A47" t="s">
        <v>2624</v>
      </c>
      <c r="B47" t="s">
        <v>2542</v>
      </c>
      <c r="C47" t="s">
        <v>2625</v>
      </c>
      <c r="D47" t="s">
        <v>7</v>
      </c>
      <c r="E47">
        <v>74</v>
      </c>
      <c r="F47">
        <v>32.4</v>
      </c>
      <c r="G47">
        <v>1.81</v>
      </c>
      <c r="H47">
        <v>-1.85</v>
      </c>
      <c r="I47">
        <v>0.63</v>
      </c>
      <c r="J47">
        <v>1.75</v>
      </c>
      <c r="K47">
        <v>1.05</v>
      </c>
      <c r="L47">
        <v>2.4700000000000002</v>
      </c>
      <c r="M47">
        <v>0.53</v>
      </c>
      <c r="N47">
        <v>0.09</v>
      </c>
      <c r="O47">
        <v>-2.48</v>
      </c>
      <c r="U47" t="s">
        <v>65</v>
      </c>
      <c r="V47" t="s">
        <v>644</v>
      </c>
    </row>
    <row r="48" spans="1:22" x14ac:dyDescent="0.3">
      <c r="A48" t="s">
        <v>2626</v>
      </c>
      <c r="B48" t="s">
        <v>41</v>
      </c>
      <c r="C48" t="s">
        <v>2589</v>
      </c>
      <c r="D48" t="s">
        <v>30</v>
      </c>
      <c r="E48">
        <v>75</v>
      </c>
      <c r="F48">
        <v>33.1</v>
      </c>
      <c r="G48">
        <v>0.37</v>
      </c>
      <c r="H48">
        <v>1.58</v>
      </c>
      <c r="I48">
        <v>0.57999999999999996</v>
      </c>
      <c r="J48">
        <v>1.1100000000000001</v>
      </c>
      <c r="K48">
        <v>0.46</v>
      </c>
      <c r="L48">
        <v>1.41</v>
      </c>
      <c r="M48">
        <v>0.62</v>
      </c>
      <c r="N48">
        <v>-1</v>
      </c>
      <c r="O48">
        <v>-1.27</v>
      </c>
      <c r="U48" t="s">
        <v>82</v>
      </c>
      <c r="V48" t="s">
        <v>182</v>
      </c>
    </row>
    <row r="49" spans="1:22" x14ac:dyDescent="0.3">
      <c r="A49" t="s">
        <v>2627</v>
      </c>
      <c r="B49" t="s">
        <v>84</v>
      </c>
      <c r="C49" t="s">
        <v>2587</v>
      </c>
      <c r="D49" t="s">
        <v>61</v>
      </c>
      <c r="E49">
        <v>74</v>
      </c>
      <c r="F49">
        <v>33.4</v>
      </c>
      <c r="G49">
        <v>-0.22</v>
      </c>
      <c r="H49">
        <v>0.17</v>
      </c>
      <c r="I49">
        <v>-0.76</v>
      </c>
      <c r="J49">
        <v>0.5</v>
      </c>
      <c r="K49">
        <v>1.08</v>
      </c>
      <c r="L49">
        <v>2.17</v>
      </c>
      <c r="M49">
        <v>1.96</v>
      </c>
      <c r="N49">
        <v>-1</v>
      </c>
      <c r="O49">
        <v>-0.28000000000000003</v>
      </c>
      <c r="U49" t="s">
        <v>88</v>
      </c>
      <c r="V49" t="s">
        <v>8</v>
      </c>
    </row>
    <row r="50" spans="1:22" x14ac:dyDescent="0.3">
      <c r="A50" t="s">
        <v>2628</v>
      </c>
      <c r="B50" t="s">
        <v>2629</v>
      </c>
      <c r="C50" t="s">
        <v>8</v>
      </c>
      <c r="D50" t="s">
        <v>61</v>
      </c>
      <c r="E50">
        <v>77</v>
      </c>
      <c r="F50">
        <v>31.3</v>
      </c>
      <c r="G50">
        <v>2.1800000000000002</v>
      </c>
      <c r="H50">
        <v>-1.55</v>
      </c>
      <c r="I50">
        <v>-1.77</v>
      </c>
      <c r="J50">
        <v>-0.52</v>
      </c>
      <c r="K50">
        <v>1.9</v>
      </c>
      <c r="L50">
        <v>-0.27</v>
      </c>
      <c r="M50">
        <v>-0.14000000000000001</v>
      </c>
      <c r="N50">
        <v>3.56</v>
      </c>
      <c r="O50">
        <v>0.17</v>
      </c>
      <c r="U50" t="s">
        <v>79</v>
      </c>
      <c r="V50" t="s">
        <v>8</v>
      </c>
    </row>
    <row r="51" spans="1:22" x14ac:dyDescent="0.3">
      <c r="A51" t="s">
        <v>2630</v>
      </c>
      <c r="B51" t="s">
        <v>85</v>
      </c>
      <c r="C51" t="s">
        <v>2590</v>
      </c>
      <c r="D51" t="s">
        <v>86</v>
      </c>
      <c r="E51">
        <v>68</v>
      </c>
      <c r="F51">
        <v>33.1</v>
      </c>
      <c r="G51">
        <v>0.32</v>
      </c>
      <c r="H51">
        <v>1.39</v>
      </c>
      <c r="I51">
        <v>0.23</v>
      </c>
      <c r="J51">
        <v>0.95</v>
      </c>
      <c r="K51">
        <v>0.33</v>
      </c>
      <c r="L51">
        <v>0.68</v>
      </c>
      <c r="M51">
        <v>0.84</v>
      </c>
      <c r="N51">
        <v>-0.56999999999999995</v>
      </c>
      <c r="O51">
        <v>-0.62</v>
      </c>
      <c r="U51" t="s">
        <v>87</v>
      </c>
      <c r="V51" t="s">
        <v>182</v>
      </c>
    </row>
    <row r="52" spans="1:22" x14ac:dyDescent="0.3">
      <c r="A52" t="s">
        <v>2631</v>
      </c>
      <c r="B52" t="s">
        <v>140</v>
      </c>
      <c r="C52" t="s">
        <v>2585</v>
      </c>
      <c r="D52" t="s">
        <v>93</v>
      </c>
      <c r="E52">
        <v>77</v>
      </c>
      <c r="F52">
        <v>36.4</v>
      </c>
      <c r="G52">
        <v>0.01</v>
      </c>
      <c r="H52">
        <v>0.9</v>
      </c>
      <c r="I52">
        <v>0.62</v>
      </c>
      <c r="J52">
        <v>1.47</v>
      </c>
      <c r="K52">
        <v>2.0699999999999998</v>
      </c>
      <c r="L52">
        <v>1.0900000000000001</v>
      </c>
      <c r="M52">
        <v>-0.03</v>
      </c>
      <c r="N52">
        <v>-0.56999999999999995</v>
      </c>
      <c r="O52">
        <v>-2.08</v>
      </c>
      <c r="U52" t="s">
        <v>669</v>
      </c>
      <c r="V52" t="s">
        <v>648</v>
      </c>
    </row>
    <row r="53" spans="1:22" x14ac:dyDescent="0.3">
      <c r="A53" t="s">
        <v>2632</v>
      </c>
      <c r="B53" t="s">
        <v>138</v>
      </c>
      <c r="C53" t="s">
        <v>2589</v>
      </c>
      <c r="D53" t="s">
        <v>20</v>
      </c>
      <c r="E53">
        <v>68</v>
      </c>
      <c r="F53">
        <v>29.6</v>
      </c>
      <c r="G53">
        <v>0.38</v>
      </c>
      <c r="H53">
        <v>0.51</v>
      </c>
      <c r="I53">
        <v>1.78</v>
      </c>
      <c r="J53">
        <v>0.5</v>
      </c>
      <c r="K53">
        <v>-0.54</v>
      </c>
      <c r="L53">
        <v>0.31</v>
      </c>
      <c r="M53">
        <v>0.64</v>
      </c>
      <c r="N53">
        <v>-0.55000000000000004</v>
      </c>
      <c r="O53">
        <v>0.41</v>
      </c>
      <c r="U53" t="s">
        <v>67</v>
      </c>
      <c r="V53" t="s">
        <v>13</v>
      </c>
    </row>
    <row r="54" spans="1:22" x14ac:dyDescent="0.3">
      <c r="A54" t="s">
        <v>2633</v>
      </c>
      <c r="B54" t="s">
        <v>62</v>
      </c>
      <c r="C54" t="s">
        <v>2585</v>
      </c>
      <c r="D54" t="s">
        <v>52</v>
      </c>
      <c r="E54">
        <v>59</v>
      </c>
      <c r="F54">
        <v>34.5</v>
      </c>
      <c r="G54">
        <v>-0.31</v>
      </c>
      <c r="H54">
        <v>1.19</v>
      </c>
      <c r="I54">
        <v>-0.42</v>
      </c>
      <c r="J54">
        <v>1.1599999999999999</v>
      </c>
      <c r="K54">
        <v>0.87</v>
      </c>
      <c r="L54">
        <v>0.86</v>
      </c>
      <c r="M54">
        <v>0.53</v>
      </c>
      <c r="N54">
        <v>0.3</v>
      </c>
      <c r="O54">
        <v>-0.82</v>
      </c>
      <c r="U54" t="s">
        <v>69</v>
      </c>
      <c r="V54" t="s">
        <v>645</v>
      </c>
    </row>
    <row r="55" spans="1:22" x14ac:dyDescent="0.3">
      <c r="A55" t="s">
        <v>2634</v>
      </c>
      <c r="B55" t="s">
        <v>89</v>
      </c>
      <c r="C55" t="s">
        <v>2587</v>
      </c>
      <c r="D55" t="s">
        <v>46</v>
      </c>
      <c r="E55">
        <v>70</v>
      </c>
      <c r="F55">
        <v>33.1</v>
      </c>
      <c r="G55">
        <v>-1.1000000000000001</v>
      </c>
      <c r="H55">
        <v>-0.03</v>
      </c>
      <c r="I55">
        <v>1.49</v>
      </c>
      <c r="J55">
        <v>0.23</v>
      </c>
      <c r="K55">
        <v>0</v>
      </c>
      <c r="L55">
        <v>1.72</v>
      </c>
      <c r="M55">
        <v>1.76</v>
      </c>
      <c r="N55">
        <v>0.18</v>
      </c>
      <c r="O55">
        <v>-0.91</v>
      </c>
      <c r="U55" t="s">
        <v>81</v>
      </c>
      <c r="V55" t="s">
        <v>91</v>
      </c>
    </row>
    <row r="56" spans="1:22" x14ac:dyDescent="0.3">
      <c r="A56" t="s">
        <v>2635</v>
      </c>
      <c r="B56" t="s">
        <v>114</v>
      </c>
      <c r="C56" t="s">
        <v>13</v>
      </c>
      <c r="D56" t="s">
        <v>48</v>
      </c>
      <c r="E56">
        <v>68</v>
      </c>
      <c r="F56">
        <v>29.5</v>
      </c>
      <c r="G56">
        <v>-0.43</v>
      </c>
      <c r="H56">
        <v>0.93</v>
      </c>
      <c r="I56">
        <v>1.0900000000000001</v>
      </c>
      <c r="J56">
        <v>0.45</v>
      </c>
      <c r="K56">
        <v>-0.64</v>
      </c>
      <c r="L56">
        <v>1.71</v>
      </c>
      <c r="M56">
        <v>1.23</v>
      </c>
      <c r="N56">
        <v>-0.78</v>
      </c>
      <c r="O56">
        <v>-0.4</v>
      </c>
      <c r="U56" t="s">
        <v>99</v>
      </c>
      <c r="V56" t="s">
        <v>647</v>
      </c>
    </row>
    <row r="57" spans="1:22" x14ac:dyDescent="0.3">
      <c r="A57" t="s">
        <v>2569</v>
      </c>
      <c r="B57" t="s">
        <v>23</v>
      </c>
      <c r="C57" t="s">
        <v>2590</v>
      </c>
      <c r="D57" t="s">
        <v>24</v>
      </c>
      <c r="E57">
        <v>76</v>
      </c>
      <c r="F57">
        <v>34.6</v>
      </c>
      <c r="G57">
        <v>0.82</v>
      </c>
      <c r="H57">
        <v>2.23</v>
      </c>
      <c r="I57">
        <v>0.31</v>
      </c>
      <c r="J57">
        <v>2.0299999999999998</v>
      </c>
      <c r="K57">
        <v>-0.25</v>
      </c>
      <c r="L57">
        <v>0.89</v>
      </c>
      <c r="M57">
        <v>-0.17</v>
      </c>
      <c r="N57">
        <v>-0.78</v>
      </c>
      <c r="O57">
        <v>-1.96</v>
      </c>
      <c r="U57" t="s">
        <v>58</v>
      </c>
      <c r="V57" t="s">
        <v>8</v>
      </c>
    </row>
    <row r="58" spans="1:22" x14ac:dyDescent="0.3">
      <c r="A58" t="s">
        <v>2636</v>
      </c>
      <c r="B58" t="s">
        <v>2544</v>
      </c>
      <c r="C58" t="s">
        <v>8</v>
      </c>
      <c r="D58" t="s">
        <v>14</v>
      </c>
      <c r="E58">
        <v>70</v>
      </c>
      <c r="F58">
        <v>31.1</v>
      </c>
      <c r="G58">
        <v>1.2</v>
      </c>
      <c r="H58">
        <v>-0.99</v>
      </c>
      <c r="I58">
        <v>-1.35</v>
      </c>
      <c r="J58">
        <v>0.26</v>
      </c>
      <c r="K58">
        <v>2.2000000000000002</v>
      </c>
      <c r="L58">
        <v>0.15</v>
      </c>
      <c r="M58">
        <v>0.67</v>
      </c>
      <c r="N58">
        <v>2.2799999999999998</v>
      </c>
      <c r="O58">
        <v>-1.29</v>
      </c>
      <c r="U58" t="s">
        <v>95</v>
      </c>
      <c r="V58" t="s">
        <v>644</v>
      </c>
    </row>
    <row r="59" spans="1:22" x14ac:dyDescent="0.3">
      <c r="A59" t="s">
        <v>2637</v>
      </c>
      <c r="B59" t="s">
        <v>79</v>
      </c>
      <c r="C59" t="s">
        <v>8</v>
      </c>
      <c r="D59" t="s">
        <v>70</v>
      </c>
      <c r="E59">
        <v>73</v>
      </c>
      <c r="F59">
        <v>29.4</v>
      </c>
      <c r="G59">
        <v>2.4900000000000002</v>
      </c>
      <c r="H59">
        <v>-0.06</v>
      </c>
      <c r="I59">
        <v>-1.44</v>
      </c>
      <c r="J59">
        <v>0.28999999999999998</v>
      </c>
      <c r="K59">
        <v>2.5</v>
      </c>
      <c r="L59">
        <v>-0.48</v>
      </c>
      <c r="M59">
        <v>-1.01</v>
      </c>
      <c r="N59">
        <v>0.87</v>
      </c>
      <c r="O59">
        <v>-0.12</v>
      </c>
      <c r="U59" t="s">
        <v>85</v>
      </c>
      <c r="V59" t="s">
        <v>182</v>
      </c>
    </row>
    <row r="60" spans="1:22" x14ac:dyDescent="0.3">
      <c r="A60">
        <v>59</v>
      </c>
      <c r="B60" t="s">
        <v>134</v>
      </c>
      <c r="C60" t="s">
        <v>2587</v>
      </c>
      <c r="D60" t="s">
        <v>86</v>
      </c>
      <c r="E60">
        <v>75</v>
      </c>
      <c r="F60">
        <v>34.1</v>
      </c>
      <c r="G60">
        <v>-0.72</v>
      </c>
      <c r="H60">
        <v>0.6</v>
      </c>
      <c r="I60">
        <v>1.47</v>
      </c>
      <c r="J60">
        <v>1.02</v>
      </c>
      <c r="K60">
        <v>-0.22</v>
      </c>
      <c r="L60">
        <v>0.76</v>
      </c>
      <c r="M60">
        <v>0.87</v>
      </c>
      <c r="N60">
        <v>-0.34</v>
      </c>
      <c r="O60">
        <v>-0.4</v>
      </c>
      <c r="U60" t="s">
        <v>96</v>
      </c>
      <c r="V60" t="s">
        <v>649</v>
      </c>
    </row>
    <row r="61" spans="1:22" x14ac:dyDescent="0.3">
      <c r="A61" t="s">
        <v>2638</v>
      </c>
      <c r="B61" t="s">
        <v>94</v>
      </c>
      <c r="C61" t="s">
        <v>2587</v>
      </c>
      <c r="D61" t="s">
        <v>66</v>
      </c>
      <c r="E61">
        <v>71</v>
      </c>
      <c r="F61">
        <v>34.1</v>
      </c>
      <c r="G61">
        <v>-0.61</v>
      </c>
      <c r="H61">
        <v>0.89</v>
      </c>
      <c r="I61">
        <v>0.94</v>
      </c>
      <c r="J61">
        <v>1.1000000000000001</v>
      </c>
      <c r="K61">
        <v>0.12</v>
      </c>
      <c r="L61">
        <v>1.67</v>
      </c>
      <c r="M61">
        <v>0.06</v>
      </c>
      <c r="N61">
        <v>-0.55000000000000004</v>
      </c>
      <c r="O61">
        <v>-0.66</v>
      </c>
      <c r="U61" t="s">
        <v>77</v>
      </c>
      <c r="V61" t="s">
        <v>648</v>
      </c>
    </row>
    <row r="62" spans="1:22" x14ac:dyDescent="0.3">
      <c r="A62" t="s">
        <v>213</v>
      </c>
      <c r="B62" t="s">
        <v>2639</v>
      </c>
      <c r="C62" t="s">
        <v>2585</v>
      </c>
      <c r="D62" t="s">
        <v>118</v>
      </c>
      <c r="E62">
        <v>75</v>
      </c>
      <c r="F62">
        <v>30.1</v>
      </c>
      <c r="G62">
        <v>1.46</v>
      </c>
      <c r="H62">
        <v>-0.41</v>
      </c>
      <c r="I62">
        <v>-1.32</v>
      </c>
      <c r="J62">
        <v>-0.33</v>
      </c>
      <c r="K62">
        <v>1.78</v>
      </c>
      <c r="L62">
        <v>-0.78</v>
      </c>
      <c r="M62">
        <v>-0.08</v>
      </c>
      <c r="N62">
        <v>2.31</v>
      </c>
      <c r="O62">
        <v>0.16</v>
      </c>
      <c r="U62" t="s">
        <v>100</v>
      </c>
      <c r="V62" t="s">
        <v>182</v>
      </c>
    </row>
    <row r="63" spans="1:22" x14ac:dyDescent="0.3">
      <c r="A63" t="s">
        <v>2640</v>
      </c>
      <c r="B63" t="s">
        <v>63</v>
      </c>
      <c r="C63" t="s">
        <v>2585</v>
      </c>
      <c r="D63" t="s">
        <v>14</v>
      </c>
      <c r="E63">
        <v>76</v>
      </c>
      <c r="F63">
        <v>32</v>
      </c>
      <c r="G63">
        <v>-0.6</v>
      </c>
      <c r="H63">
        <v>-0.02</v>
      </c>
      <c r="I63">
        <v>0.39</v>
      </c>
      <c r="J63">
        <v>-0.56000000000000005</v>
      </c>
      <c r="K63">
        <v>0.77</v>
      </c>
      <c r="L63">
        <v>-0.55000000000000004</v>
      </c>
      <c r="M63">
        <v>1.48</v>
      </c>
      <c r="N63">
        <v>1.05</v>
      </c>
      <c r="O63">
        <v>0.78</v>
      </c>
      <c r="U63" t="s">
        <v>84</v>
      </c>
      <c r="V63" t="s">
        <v>648</v>
      </c>
    </row>
    <row r="64" spans="1:22" x14ac:dyDescent="0.3">
      <c r="A64" t="s">
        <v>2641</v>
      </c>
      <c r="B64" t="s">
        <v>195</v>
      </c>
      <c r="C64" t="s">
        <v>2590</v>
      </c>
      <c r="D64" t="s">
        <v>66</v>
      </c>
      <c r="E64">
        <v>68</v>
      </c>
      <c r="F64">
        <v>31.2</v>
      </c>
      <c r="G64">
        <v>-0.81</v>
      </c>
      <c r="H64">
        <v>0.55000000000000004</v>
      </c>
      <c r="I64">
        <v>0.13</v>
      </c>
      <c r="J64">
        <v>1.01</v>
      </c>
      <c r="K64">
        <v>-0.16</v>
      </c>
      <c r="L64">
        <v>1.26</v>
      </c>
      <c r="M64">
        <v>1.37</v>
      </c>
      <c r="N64">
        <v>0.11</v>
      </c>
      <c r="O64">
        <v>-0.74</v>
      </c>
      <c r="U64" t="s">
        <v>2553</v>
      </c>
      <c r="V64" t="s">
        <v>647</v>
      </c>
    </row>
    <row r="65" spans="1:22" x14ac:dyDescent="0.3">
      <c r="A65" t="s">
        <v>2642</v>
      </c>
      <c r="B65" t="s">
        <v>217</v>
      </c>
      <c r="C65" t="s">
        <v>2585</v>
      </c>
      <c r="D65" t="s">
        <v>52</v>
      </c>
      <c r="E65">
        <v>72</v>
      </c>
      <c r="F65">
        <v>26.1</v>
      </c>
      <c r="G65">
        <v>0.92</v>
      </c>
      <c r="H65">
        <v>0</v>
      </c>
      <c r="I65">
        <v>-0.3</v>
      </c>
      <c r="J65">
        <v>-0.13</v>
      </c>
      <c r="K65">
        <v>0.55000000000000004</v>
      </c>
      <c r="L65">
        <v>-0.93</v>
      </c>
      <c r="M65">
        <v>-0.95</v>
      </c>
      <c r="N65">
        <v>2.58</v>
      </c>
      <c r="O65">
        <v>0.99</v>
      </c>
      <c r="U65" t="s">
        <v>80</v>
      </c>
      <c r="V65" t="s">
        <v>643</v>
      </c>
    </row>
    <row r="66" spans="1:22" x14ac:dyDescent="0.3">
      <c r="A66" t="s">
        <v>2643</v>
      </c>
      <c r="B66" t="s">
        <v>193</v>
      </c>
      <c r="C66" t="s">
        <v>8</v>
      </c>
      <c r="D66" t="s">
        <v>55</v>
      </c>
      <c r="E66">
        <v>64</v>
      </c>
      <c r="F66">
        <v>27.1</v>
      </c>
      <c r="G66">
        <v>2.0699999999999998</v>
      </c>
      <c r="H66">
        <v>-0.27</v>
      </c>
      <c r="I66">
        <v>-1.77</v>
      </c>
      <c r="J66">
        <v>-0.57999999999999996</v>
      </c>
      <c r="K66">
        <v>1.9</v>
      </c>
      <c r="L66">
        <v>-0.91</v>
      </c>
      <c r="M66">
        <v>-0.06</v>
      </c>
      <c r="N66">
        <v>1.44</v>
      </c>
      <c r="O66">
        <v>0.84</v>
      </c>
      <c r="U66" t="s">
        <v>97</v>
      </c>
      <c r="V66" t="s">
        <v>661</v>
      </c>
    </row>
    <row r="67" spans="1:22" x14ac:dyDescent="0.3">
      <c r="A67" t="s">
        <v>2644</v>
      </c>
      <c r="B67" t="s">
        <v>2547</v>
      </c>
      <c r="C67" t="s">
        <v>2585</v>
      </c>
      <c r="D67" t="s">
        <v>11</v>
      </c>
      <c r="E67">
        <v>72</v>
      </c>
      <c r="F67">
        <v>32.700000000000003</v>
      </c>
      <c r="G67">
        <v>-0.09</v>
      </c>
      <c r="H67">
        <v>0.1</v>
      </c>
      <c r="I67">
        <v>-1.21</v>
      </c>
      <c r="J67">
        <v>-0.94</v>
      </c>
      <c r="K67">
        <v>1.1000000000000001</v>
      </c>
      <c r="L67">
        <v>2.8</v>
      </c>
      <c r="M67">
        <v>2.0699999999999998</v>
      </c>
      <c r="N67">
        <v>0.66</v>
      </c>
      <c r="O67">
        <v>-1.91</v>
      </c>
      <c r="U67" t="s">
        <v>83</v>
      </c>
      <c r="V67" t="s">
        <v>649</v>
      </c>
    </row>
    <row r="68" spans="1:22" x14ac:dyDescent="0.3">
      <c r="A68" t="s">
        <v>2645</v>
      </c>
      <c r="B68" t="s">
        <v>92</v>
      </c>
      <c r="C68" t="s">
        <v>8</v>
      </c>
      <c r="D68" t="s">
        <v>93</v>
      </c>
      <c r="E68">
        <v>71</v>
      </c>
      <c r="F68">
        <v>27.1</v>
      </c>
      <c r="G68">
        <v>2.2999999999999998</v>
      </c>
      <c r="H68">
        <v>-1.77</v>
      </c>
      <c r="I68">
        <v>-1.77</v>
      </c>
      <c r="J68">
        <v>-0.69</v>
      </c>
      <c r="K68">
        <v>1.43</v>
      </c>
      <c r="L68">
        <v>-1.18</v>
      </c>
      <c r="M68">
        <v>0.73</v>
      </c>
      <c r="N68">
        <v>2.67</v>
      </c>
      <c r="O68">
        <v>0.84</v>
      </c>
      <c r="U68" t="s">
        <v>73</v>
      </c>
      <c r="V68" t="s">
        <v>13</v>
      </c>
    </row>
    <row r="69" spans="1:22" x14ac:dyDescent="0.3">
      <c r="A69" t="s">
        <v>2646</v>
      </c>
      <c r="B69" t="s">
        <v>73</v>
      </c>
      <c r="C69" t="s">
        <v>13</v>
      </c>
      <c r="D69" t="s">
        <v>74</v>
      </c>
      <c r="E69">
        <v>73</v>
      </c>
      <c r="F69">
        <v>34.700000000000003</v>
      </c>
      <c r="G69">
        <v>0.47</v>
      </c>
      <c r="H69">
        <v>-1.79</v>
      </c>
      <c r="I69">
        <v>0.16</v>
      </c>
      <c r="J69">
        <v>2.02</v>
      </c>
      <c r="K69">
        <v>-0.57999999999999996</v>
      </c>
      <c r="L69">
        <v>2.38</v>
      </c>
      <c r="M69">
        <v>1.73</v>
      </c>
      <c r="N69">
        <v>-0.11</v>
      </c>
      <c r="O69">
        <v>-1.76</v>
      </c>
      <c r="U69" t="s">
        <v>102</v>
      </c>
      <c r="V69" t="s">
        <v>8</v>
      </c>
    </row>
    <row r="70" spans="1:22" x14ac:dyDescent="0.3">
      <c r="A70" t="s">
        <v>2647</v>
      </c>
      <c r="B70" t="s">
        <v>127</v>
      </c>
      <c r="C70" t="s">
        <v>2589</v>
      </c>
      <c r="D70" t="s">
        <v>118</v>
      </c>
      <c r="E70">
        <v>74</v>
      </c>
      <c r="F70">
        <v>32.4</v>
      </c>
      <c r="G70">
        <v>-0.36</v>
      </c>
      <c r="H70">
        <v>1.69</v>
      </c>
      <c r="I70">
        <v>0.4</v>
      </c>
      <c r="J70">
        <v>1.05</v>
      </c>
      <c r="K70">
        <v>-0.2</v>
      </c>
      <c r="L70">
        <v>-0.02</v>
      </c>
      <c r="M70">
        <v>-0.84</v>
      </c>
      <c r="N70">
        <v>1.1599999999999999</v>
      </c>
      <c r="O70">
        <v>-0.45</v>
      </c>
      <c r="U70" t="s">
        <v>90</v>
      </c>
      <c r="V70" t="s">
        <v>91</v>
      </c>
    </row>
    <row r="71" spans="1:22" x14ac:dyDescent="0.3">
      <c r="A71">
        <v>70</v>
      </c>
      <c r="B71" t="s">
        <v>2549</v>
      </c>
      <c r="C71" t="s">
        <v>13</v>
      </c>
      <c r="D71" t="s">
        <v>93</v>
      </c>
      <c r="E71">
        <v>67</v>
      </c>
      <c r="F71">
        <v>30.1</v>
      </c>
      <c r="G71">
        <v>-1.27</v>
      </c>
      <c r="H71">
        <v>1.51</v>
      </c>
      <c r="I71">
        <v>1.29</v>
      </c>
      <c r="J71">
        <v>0.8</v>
      </c>
      <c r="K71">
        <v>-0.45</v>
      </c>
      <c r="L71">
        <v>1.03</v>
      </c>
      <c r="M71">
        <v>0.48</v>
      </c>
      <c r="N71">
        <v>-0.59</v>
      </c>
      <c r="O71">
        <v>-0.43</v>
      </c>
      <c r="U71" t="s">
        <v>98</v>
      </c>
      <c r="V71" t="s">
        <v>105</v>
      </c>
    </row>
    <row r="72" spans="1:22" x14ac:dyDescent="0.3">
      <c r="A72" t="s">
        <v>2648</v>
      </c>
      <c r="B72" t="s">
        <v>51</v>
      </c>
      <c r="C72" t="s">
        <v>13</v>
      </c>
      <c r="D72" t="s">
        <v>34</v>
      </c>
      <c r="E72">
        <v>72</v>
      </c>
      <c r="F72">
        <v>32.1</v>
      </c>
      <c r="G72">
        <v>-0.56999999999999995</v>
      </c>
      <c r="H72">
        <v>1.08</v>
      </c>
      <c r="I72">
        <v>1.1100000000000001</v>
      </c>
      <c r="J72">
        <v>0.43</v>
      </c>
      <c r="K72">
        <v>-0.04</v>
      </c>
      <c r="L72">
        <v>1.96</v>
      </c>
      <c r="M72">
        <v>0.14000000000000001</v>
      </c>
      <c r="N72">
        <v>-0.59</v>
      </c>
      <c r="O72">
        <v>-1.1399999999999999</v>
      </c>
      <c r="U72" t="s">
        <v>2546</v>
      </c>
      <c r="V72" t="s">
        <v>8</v>
      </c>
    </row>
    <row r="73" spans="1:22" x14ac:dyDescent="0.3">
      <c r="A73" t="s">
        <v>2649</v>
      </c>
      <c r="B73" t="s">
        <v>15</v>
      </c>
      <c r="C73" t="s">
        <v>2590</v>
      </c>
      <c r="D73" t="s">
        <v>16</v>
      </c>
      <c r="E73">
        <v>10</v>
      </c>
      <c r="F73">
        <v>25.1</v>
      </c>
      <c r="G73">
        <v>0.34</v>
      </c>
      <c r="H73">
        <v>1.02</v>
      </c>
      <c r="I73">
        <v>-0.31</v>
      </c>
      <c r="J73">
        <v>0.72</v>
      </c>
      <c r="K73">
        <v>-0.05</v>
      </c>
      <c r="L73">
        <v>0.55000000000000004</v>
      </c>
      <c r="M73">
        <v>0.84</v>
      </c>
      <c r="N73">
        <v>-0.56999999999999995</v>
      </c>
      <c r="O73">
        <v>-0.24</v>
      </c>
      <c r="U73" t="s">
        <v>108</v>
      </c>
      <c r="V73" t="s">
        <v>8</v>
      </c>
    </row>
    <row r="74" spans="1:22" x14ac:dyDescent="0.3">
      <c r="A74" t="s">
        <v>2650</v>
      </c>
      <c r="B74" t="s">
        <v>2651</v>
      </c>
      <c r="C74" t="s">
        <v>2589</v>
      </c>
      <c r="D74" t="s">
        <v>71</v>
      </c>
      <c r="E74">
        <v>75</v>
      </c>
      <c r="F74">
        <v>26.5</v>
      </c>
      <c r="G74">
        <v>0.25</v>
      </c>
      <c r="H74">
        <v>-0.03</v>
      </c>
      <c r="I74">
        <v>-0.31</v>
      </c>
      <c r="J74">
        <v>-0.19</v>
      </c>
      <c r="K74">
        <v>0.27</v>
      </c>
      <c r="L74">
        <v>0.41</v>
      </c>
      <c r="M74">
        <v>0.81</v>
      </c>
      <c r="N74">
        <v>0.53</v>
      </c>
      <c r="O74">
        <v>0.46</v>
      </c>
      <c r="U74" t="s">
        <v>94</v>
      </c>
      <c r="V74" t="s">
        <v>648</v>
      </c>
    </row>
    <row r="75" spans="1:22" x14ac:dyDescent="0.3">
      <c r="A75" t="s">
        <v>2652</v>
      </c>
      <c r="B75" t="s">
        <v>68</v>
      </c>
      <c r="C75" t="s">
        <v>8</v>
      </c>
      <c r="D75" t="s">
        <v>30</v>
      </c>
      <c r="E75">
        <v>75</v>
      </c>
      <c r="F75">
        <v>27.1</v>
      </c>
      <c r="G75">
        <v>0.85</v>
      </c>
      <c r="H75">
        <v>0.59</v>
      </c>
      <c r="I75">
        <v>-0.27</v>
      </c>
      <c r="J75">
        <v>-0.16</v>
      </c>
      <c r="K75">
        <v>0.04</v>
      </c>
      <c r="L75">
        <v>-1.0900000000000001</v>
      </c>
      <c r="M75">
        <v>-0.76</v>
      </c>
      <c r="N75">
        <v>2.17</v>
      </c>
      <c r="O75">
        <v>0.79</v>
      </c>
      <c r="U75" t="s">
        <v>113</v>
      </c>
      <c r="V75" t="s">
        <v>649</v>
      </c>
    </row>
    <row r="76" spans="1:22" x14ac:dyDescent="0.3">
      <c r="A76" t="s">
        <v>2653</v>
      </c>
      <c r="B76" t="s">
        <v>721</v>
      </c>
      <c r="C76" t="s">
        <v>2589</v>
      </c>
      <c r="D76" t="s">
        <v>40</v>
      </c>
      <c r="E76">
        <v>60</v>
      </c>
      <c r="F76">
        <v>28.8</v>
      </c>
      <c r="G76">
        <v>-0.15</v>
      </c>
      <c r="H76">
        <v>-0.12</v>
      </c>
      <c r="I76">
        <v>-0.83</v>
      </c>
      <c r="J76">
        <v>-0.47</v>
      </c>
      <c r="K76">
        <v>0.24</v>
      </c>
      <c r="L76">
        <v>-0.86</v>
      </c>
      <c r="M76">
        <v>1.1499999999999999</v>
      </c>
      <c r="N76">
        <v>2.67</v>
      </c>
      <c r="O76">
        <v>0.51</v>
      </c>
      <c r="U76" t="s">
        <v>76</v>
      </c>
      <c r="V76" t="s">
        <v>13</v>
      </c>
    </row>
    <row r="77" spans="1:22" x14ac:dyDescent="0.3">
      <c r="A77" t="s">
        <v>2654</v>
      </c>
      <c r="B77" t="s">
        <v>108</v>
      </c>
      <c r="C77" t="s">
        <v>8</v>
      </c>
      <c r="D77" t="s">
        <v>59</v>
      </c>
      <c r="E77">
        <v>74</v>
      </c>
      <c r="F77">
        <v>31.4</v>
      </c>
      <c r="G77">
        <v>2.5299999999999998</v>
      </c>
      <c r="H77">
        <v>-1.8</v>
      </c>
      <c r="I77">
        <v>-1.65</v>
      </c>
      <c r="J77">
        <v>0.06</v>
      </c>
      <c r="K77">
        <v>2.4300000000000002</v>
      </c>
      <c r="L77">
        <v>-0.49</v>
      </c>
      <c r="M77">
        <v>-0.95</v>
      </c>
      <c r="N77">
        <v>2.17</v>
      </c>
      <c r="O77">
        <v>-0.19</v>
      </c>
      <c r="U77" t="s">
        <v>128</v>
      </c>
      <c r="V77" t="s">
        <v>182</v>
      </c>
    </row>
    <row r="78" spans="1:22" x14ac:dyDescent="0.3">
      <c r="A78" t="s">
        <v>2655</v>
      </c>
      <c r="B78" t="s">
        <v>72</v>
      </c>
      <c r="C78" t="s">
        <v>2585</v>
      </c>
      <c r="D78" t="s">
        <v>6</v>
      </c>
      <c r="E78">
        <v>70</v>
      </c>
      <c r="F78">
        <v>32.5</v>
      </c>
      <c r="G78">
        <v>1.52</v>
      </c>
      <c r="H78">
        <v>-2.66</v>
      </c>
      <c r="I78">
        <v>0.18</v>
      </c>
      <c r="J78">
        <v>1.08</v>
      </c>
      <c r="K78">
        <v>1.85</v>
      </c>
      <c r="L78">
        <v>-0.59</v>
      </c>
      <c r="M78">
        <v>-0.31</v>
      </c>
      <c r="N78">
        <v>1.37</v>
      </c>
      <c r="O78">
        <v>-0.45</v>
      </c>
      <c r="U78" t="s">
        <v>103</v>
      </c>
      <c r="V78" t="s">
        <v>105</v>
      </c>
    </row>
    <row r="79" spans="1:22" x14ac:dyDescent="0.3">
      <c r="A79">
        <v>78</v>
      </c>
      <c r="B79" t="s">
        <v>60</v>
      </c>
      <c r="C79" t="s">
        <v>2589</v>
      </c>
      <c r="D79" t="s">
        <v>46</v>
      </c>
      <c r="E79">
        <v>76</v>
      </c>
      <c r="F79">
        <v>32.200000000000003</v>
      </c>
      <c r="G79">
        <v>1.1100000000000001</v>
      </c>
      <c r="H79">
        <v>2.5299999999999998</v>
      </c>
      <c r="I79">
        <v>-1.49</v>
      </c>
      <c r="J79">
        <v>1.02</v>
      </c>
      <c r="K79">
        <v>-0.49</v>
      </c>
      <c r="L79">
        <v>0.64</v>
      </c>
      <c r="M79">
        <v>-0.28000000000000003</v>
      </c>
      <c r="N79">
        <v>-0.84</v>
      </c>
      <c r="O79">
        <v>-0.22</v>
      </c>
      <c r="U79" t="s">
        <v>110</v>
      </c>
      <c r="V79" t="s">
        <v>651</v>
      </c>
    </row>
    <row r="80" spans="1:22" x14ac:dyDescent="0.3">
      <c r="A80" t="s">
        <v>2656</v>
      </c>
      <c r="B80" t="s">
        <v>194</v>
      </c>
      <c r="C80" t="s">
        <v>2590</v>
      </c>
      <c r="D80" t="s">
        <v>9</v>
      </c>
      <c r="E80">
        <v>77</v>
      </c>
      <c r="F80">
        <v>34.5</v>
      </c>
      <c r="G80">
        <v>-1</v>
      </c>
      <c r="H80">
        <v>0.16</v>
      </c>
      <c r="I80">
        <v>1</v>
      </c>
      <c r="J80">
        <v>1.31</v>
      </c>
      <c r="K80">
        <v>0.03</v>
      </c>
      <c r="L80">
        <v>0.42</v>
      </c>
      <c r="M80">
        <v>0.98</v>
      </c>
      <c r="N80">
        <v>0</v>
      </c>
      <c r="O80">
        <v>-1</v>
      </c>
      <c r="U80" t="s">
        <v>101</v>
      </c>
      <c r="V80" t="s">
        <v>13</v>
      </c>
    </row>
    <row r="81" spans="1:22" x14ac:dyDescent="0.3">
      <c r="A81" t="s">
        <v>2657</v>
      </c>
      <c r="B81" t="s">
        <v>133</v>
      </c>
      <c r="C81" t="s">
        <v>2585</v>
      </c>
      <c r="D81" t="s">
        <v>86</v>
      </c>
      <c r="E81">
        <v>74</v>
      </c>
      <c r="F81">
        <v>30.5</v>
      </c>
      <c r="G81">
        <v>-0.3</v>
      </c>
      <c r="H81">
        <v>-0.28000000000000003</v>
      </c>
      <c r="I81">
        <v>0.16</v>
      </c>
      <c r="J81">
        <v>-0.02</v>
      </c>
      <c r="K81">
        <v>0.73</v>
      </c>
      <c r="L81">
        <v>-0.12</v>
      </c>
      <c r="M81">
        <v>0.64</v>
      </c>
      <c r="N81">
        <v>1.51</v>
      </c>
      <c r="O81">
        <v>-0.55000000000000004</v>
      </c>
      <c r="U81" t="s">
        <v>123</v>
      </c>
      <c r="V81" t="s">
        <v>105</v>
      </c>
    </row>
    <row r="82" spans="1:22" x14ac:dyDescent="0.3">
      <c r="A82" t="s">
        <v>2658</v>
      </c>
      <c r="B82" t="s">
        <v>174</v>
      </c>
      <c r="C82" t="s">
        <v>2589</v>
      </c>
      <c r="D82" t="s">
        <v>74</v>
      </c>
      <c r="E82">
        <v>72</v>
      </c>
      <c r="F82">
        <v>35.1</v>
      </c>
      <c r="G82">
        <v>0.76</v>
      </c>
      <c r="H82">
        <v>0.88</v>
      </c>
      <c r="I82">
        <v>0</v>
      </c>
      <c r="J82">
        <v>0.37</v>
      </c>
      <c r="K82">
        <v>0.64</v>
      </c>
      <c r="L82">
        <v>0.35</v>
      </c>
      <c r="M82">
        <v>-0.53</v>
      </c>
      <c r="N82">
        <v>-0.8</v>
      </c>
      <c r="O82">
        <v>-0.01</v>
      </c>
      <c r="U82" t="s">
        <v>112</v>
      </c>
      <c r="V82" t="s">
        <v>650</v>
      </c>
    </row>
    <row r="83" spans="1:22" x14ac:dyDescent="0.3">
      <c r="A83" t="s">
        <v>2659</v>
      </c>
      <c r="B83" t="s">
        <v>122</v>
      </c>
      <c r="C83" t="s">
        <v>2585</v>
      </c>
      <c r="D83" t="s">
        <v>93</v>
      </c>
      <c r="E83">
        <v>70</v>
      </c>
      <c r="F83">
        <v>23.1</v>
      </c>
      <c r="G83">
        <v>1.03</v>
      </c>
      <c r="H83">
        <v>-0.27</v>
      </c>
      <c r="I83">
        <v>-1.77</v>
      </c>
      <c r="J83">
        <v>-1.33</v>
      </c>
      <c r="K83">
        <v>0.53</v>
      </c>
      <c r="L83">
        <v>-1.1000000000000001</v>
      </c>
      <c r="M83">
        <v>0.5</v>
      </c>
      <c r="N83">
        <v>3.36</v>
      </c>
      <c r="O83">
        <v>0.72</v>
      </c>
      <c r="U83" t="s">
        <v>2549</v>
      </c>
      <c r="V83" t="s">
        <v>13</v>
      </c>
    </row>
    <row r="84" spans="1:22" x14ac:dyDescent="0.3">
      <c r="A84" t="s">
        <v>2660</v>
      </c>
      <c r="B84" t="s">
        <v>64</v>
      </c>
      <c r="C84" t="s">
        <v>2587</v>
      </c>
      <c r="D84" t="s">
        <v>18</v>
      </c>
      <c r="E84">
        <v>19</v>
      </c>
      <c r="F84">
        <v>28.1</v>
      </c>
      <c r="G84">
        <v>0.1</v>
      </c>
      <c r="H84">
        <v>1.02</v>
      </c>
      <c r="I84">
        <v>0.53</v>
      </c>
      <c r="J84">
        <v>0.56999999999999995</v>
      </c>
      <c r="K84">
        <v>-0.69</v>
      </c>
      <c r="L84">
        <v>0.56999999999999995</v>
      </c>
      <c r="M84">
        <v>0.45</v>
      </c>
      <c r="N84">
        <v>-0.68</v>
      </c>
      <c r="O84">
        <v>-0.24</v>
      </c>
      <c r="U84" t="s">
        <v>89</v>
      </c>
      <c r="V84" t="s">
        <v>13</v>
      </c>
    </row>
    <row r="85" spans="1:22" x14ac:dyDescent="0.3">
      <c r="A85" t="s">
        <v>2661</v>
      </c>
      <c r="B85" t="s">
        <v>96</v>
      </c>
      <c r="C85" t="s">
        <v>2590</v>
      </c>
      <c r="D85" t="s">
        <v>14</v>
      </c>
      <c r="E85">
        <v>75</v>
      </c>
      <c r="F85">
        <v>32.1</v>
      </c>
      <c r="G85">
        <v>0.12</v>
      </c>
      <c r="H85">
        <v>1.49</v>
      </c>
      <c r="I85">
        <v>0.84</v>
      </c>
      <c r="J85">
        <v>0.72</v>
      </c>
      <c r="K85">
        <v>-0.79</v>
      </c>
      <c r="L85">
        <v>-0.47</v>
      </c>
      <c r="M85">
        <v>0.42</v>
      </c>
      <c r="N85">
        <v>-0.56999999999999995</v>
      </c>
      <c r="O85">
        <v>-0.13</v>
      </c>
      <c r="U85" t="s">
        <v>111</v>
      </c>
      <c r="V85" t="s">
        <v>643</v>
      </c>
    </row>
    <row r="86" spans="1:22" x14ac:dyDescent="0.3">
      <c r="A86" t="s">
        <v>2662</v>
      </c>
      <c r="B86" t="s">
        <v>164</v>
      </c>
      <c r="C86" t="s">
        <v>13</v>
      </c>
      <c r="D86" t="s">
        <v>59</v>
      </c>
      <c r="E86">
        <v>70</v>
      </c>
      <c r="F86">
        <v>33.700000000000003</v>
      </c>
      <c r="G86">
        <v>-0.2</v>
      </c>
      <c r="H86">
        <v>0.99</v>
      </c>
      <c r="I86">
        <v>0.62</v>
      </c>
      <c r="J86">
        <v>1.05</v>
      </c>
      <c r="K86">
        <v>-1</v>
      </c>
      <c r="L86">
        <v>1.99</v>
      </c>
      <c r="M86">
        <v>1.06</v>
      </c>
      <c r="N86">
        <v>-1</v>
      </c>
      <c r="O86">
        <v>-1.92</v>
      </c>
      <c r="U86" t="s">
        <v>2551</v>
      </c>
      <c r="V86" t="s">
        <v>645</v>
      </c>
    </row>
    <row r="87" spans="1:22" x14ac:dyDescent="0.3">
      <c r="A87" t="s">
        <v>2663</v>
      </c>
      <c r="B87" t="s">
        <v>120</v>
      </c>
      <c r="C87" t="s">
        <v>2590</v>
      </c>
      <c r="D87" t="s">
        <v>93</v>
      </c>
      <c r="E87">
        <v>70</v>
      </c>
      <c r="F87">
        <v>31</v>
      </c>
      <c r="G87">
        <v>-0.22</v>
      </c>
      <c r="H87">
        <v>0.37</v>
      </c>
      <c r="I87">
        <v>1.24</v>
      </c>
      <c r="J87">
        <v>0.5</v>
      </c>
      <c r="K87">
        <v>-0.79</v>
      </c>
      <c r="L87">
        <v>0.17</v>
      </c>
      <c r="M87">
        <v>0.62</v>
      </c>
      <c r="N87">
        <v>-0.11</v>
      </c>
      <c r="O87">
        <v>-0.18</v>
      </c>
      <c r="U87" t="s">
        <v>117</v>
      </c>
      <c r="V87" t="s">
        <v>643</v>
      </c>
    </row>
    <row r="88" spans="1:22" x14ac:dyDescent="0.3">
      <c r="A88" t="s">
        <v>2664</v>
      </c>
      <c r="B88" t="s">
        <v>80</v>
      </c>
      <c r="C88" t="s">
        <v>2587</v>
      </c>
      <c r="D88" t="s">
        <v>59</v>
      </c>
      <c r="E88">
        <v>73</v>
      </c>
      <c r="F88">
        <v>35.4</v>
      </c>
      <c r="G88">
        <v>0.38</v>
      </c>
      <c r="H88">
        <v>1.1299999999999999</v>
      </c>
      <c r="I88">
        <v>-0.04</v>
      </c>
      <c r="J88">
        <v>1.69</v>
      </c>
      <c r="K88">
        <v>-0.7</v>
      </c>
      <c r="L88">
        <v>0.81</v>
      </c>
      <c r="M88">
        <v>0.64</v>
      </c>
      <c r="N88">
        <v>-0.78</v>
      </c>
      <c r="O88">
        <v>-1.54</v>
      </c>
      <c r="U88" t="s">
        <v>119</v>
      </c>
      <c r="V88" t="s">
        <v>182</v>
      </c>
    </row>
    <row r="89" spans="1:22" x14ac:dyDescent="0.3">
      <c r="A89" t="s">
        <v>214</v>
      </c>
      <c r="B89" t="s">
        <v>111</v>
      </c>
      <c r="C89" t="s">
        <v>2587</v>
      </c>
      <c r="D89" t="s">
        <v>36</v>
      </c>
      <c r="E89">
        <v>70</v>
      </c>
      <c r="F89">
        <v>32</v>
      </c>
      <c r="G89">
        <v>-1</v>
      </c>
      <c r="H89">
        <v>0.2</v>
      </c>
      <c r="I89">
        <v>0.32</v>
      </c>
      <c r="J89">
        <v>0.03</v>
      </c>
      <c r="K89">
        <v>-0.62</v>
      </c>
      <c r="L89">
        <v>1.63</v>
      </c>
      <c r="M89">
        <v>1.62</v>
      </c>
      <c r="N89">
        <v>-0.14000000000000001</v>
      </c>
      <c r="O89">
        <v>-0.49</v>
      </c>
      <c r="U89" t="s">
        <v>122</v>
      </c>
      <c r="V89" t="s">
        <v>8</v>
      </c>
    </row>
    <row r="90" spans="1:22" x14ac:dyDescent="0.3">
      <c r="A90" t="s">
        <v>2665</v>
      </c>
      <c r="B90" t="s">
        <v>90</v>
      </c>
      <c r="C90" t="s">
        <v>2590</v>
      </c>
      <c r="D90" t="s">
        <v>74</v>
      </c>
      <c r="E90">
        <v>76</v>
      </c>
      <c r="F90">
        <v>33.299999999999997</v>
      </c>
      <c r="G90">
        <v>-1.2</v>
      </c>
      <c r="H90">
        <v>0.13</v>
      </c>
      <c r="I90">
        <v>2.42</v>
      </c>
      <c r="J90">
        <v>0.46</v>
      </c>
      <c r="K90">
        <v>-0.13</v>
      </c>
      <c r="L90">
        <v>0.42</v>
      </c>
      <c r="M90">
        <v>0</v>
      </c>
      <c r="N90">
        <v>-0.34</v>
      </c>
      <c r="O90">
        <v>-0.26</v>
      </c>
      <c r="U90" t="s">
        <v>127</v>
      </c>
      <c r="V90" t="s">
        <v>645</v>
      </c>
    </row>
    <row r="91" spans="1:22" x14ac:dyDescent="0.3">
      <c r="A91" t="s">
        <v>2666</v>
      </c>
      <c r="B91" t="s">
        <v>2667</v>
      </c>
      <c r="C91" t="s">
        <v>182</v>
      </c>
      <c r="D91" t="s">
        <v>118</v>
      </c>
      <c r="E91">
        <v>76</v>
      </c>
      <c r="F91">
        <v>33.5</v>
      </c>
      <c r="G91">
        <v>-1</v>
      </c>
      <c r="H91">
        <v>0.85</v>
      </c>
      <c r="I91">
        <v>1.6</v>
      </c>
      <c r="J91">
        <v>0.4</v>
      </c>
      <c r="K91">
        <v>0.32</v>
      </c>
      <c r="L91">
        <v>-0.52</v>
      </c>
      <c r="M91">
        <v>0</v>
      </c>
      <c r="N91">
        <v>-0.66</v>
      </c>
      <c r="O91">
        <v>0.51</v>
      </c>
      <c r="U91" t="s">
        <v>126</v>
      </c>
      <c r="V91" t="s">
        <v>91</v>
      </c>
    </row>
    <row r="92" spans="1:22" x14ac:dyDescent="0.3">
      <c r="A92" t="s">
        <v>2668</v>
      </c>
      <c r="B92" t="s">
        <v>2669</v>
      </c>
      <c r="C92" t="s">
        <v>2590</v>
      </c>
      <c r="D92" t="s">
        <v>70</v>
      </c>
      <c r="E92">
        <v>71</v>
      </c>
      <c r="F92">
        <v>28.5</v>
      </c>
      <c r="G92">
        <v>-0.69</v>
      </c>
      <c r="H92">
        <v>-0.12</v>
      </c>
      <c r="I92">
        <v>0.85</v>
      </c>
      <c r="J92">
        <v>0.37</v>
      </c>
      <c r="K92">
        <v>-0.27</v>
      </c>
      <c r="L92">
        <v>0.15</v>
      </c>
      <c r="M92">
        <v>1.4</v>
      </c>
      <c r="N92">
        <v>0.32</v>
      </c>
      <c r="O92">
        <v>-0.61</v>
      </c>
      <c r="U92" t="s">
        <v>2547</v>
      </c>
      <c r="V92" t="s">
        <v>105</v>
      </c>
    </row>
    <row r="93" spans="1:22" x14ac:dyDescent="0.3">
      <c r="A93" t="s">
        <v>2670</v>
      </c>
      <c r="B93" t="s">
        <v>2671</v>
      </c>
      <c r="C93" t="s">
        <v>2585</v>
      </c>
      <c r="D93" t="s">
        <v>30</v>
      </c>
      <c r="E93">
        <v>75</v>
      </c>
      <c r="F93">
        <v>25.2</v>
      </c>
      <c r="G93">
        <v>1.1299999999999999</v>
      </c>
      <c r="H93">
        <v>-0.2</v>
      </c>
      <c r="I93">
        <v>-0.46</v>
      </c>
      <c r="J93">
        <v>-0.12</v>
      </c>
      <c r="K93">
        <v>1.25</v>
      </c>
      <c r="L93">
        <v>-0.81</v>
      </c>
      <c r="M93">
        <v>0.06</v>
      </c>
      <c r="N93">
        <v>-0.23</v>
      </c>
      <c r="O93">
        <v>0.79</v>
      </c>
      <c r="U93" t="s">
        <v>107</v>
      </c>
      <c r="V93" t="s">
        <v>13</v>
      </c>
    </row>
    <row r="94" spans="1:22" x14ac:dyDescent="0.3">
      <c r="A94" t="s">
        <v>2672</v>
      </c>
      <c r="B94" t="s">
        <v>2673</v>
      </c>
      <c r="C94" t="s">
        <v>2587</v>
      </c>
      <c r="D94" t="s">
        <v>66</v>
      </c>
      <c r="E94">
        <v>76</v>
      </c>
      <c r="F94">
        <v>23.7</v>
      </c>
      <c r="G94">
        <v>1.41</v>
      </c>
      <c r="H94">
        <v>-0.18</v>
      </c>
      <c r="I94">
        <v>-1.58</v>
      </c>
      <c r="J94">
        <v>-0.85</v>
      </c>
      <c r="K94">
        <v>-0.63</v>
      </c>
      <c r="L94">
        <v>1.77</v>
      </c>
      <c r="M94">
        <v>2.41</v>
      </c>
      <c r="N94">
        <v>-0.62</v>
      </c>
      <c r="O94">
        <v>-0.34</v>
      </c>
      <c r="U94" t="s">
        <v>131</v>
      </c>
      <c r="V94" t="s">
        <v>655</v>
      </c>
    </row>
    <row r="95" spans="1:22" x14ac:dyDescent="0.3">
      <c r="A95" t="s">
        <v>2674</v>
      </c>
      <c r="B95" t="s">
        <v>2675</v>
      </c>
      <c r="C95" t="s">
        <v>2585</v>
      </c>
      <c r="D95" t="s">
        <v>118</v>
      </c>
      <c r="E95">
        <v>73</v>
      </c>
      <c r="F95">
        <v>27.2</v>
      </c>
      <c r="G95">
        <v>0</v>
      </c>
      <c r="H95">
        <v>0.6</v>
      </c>
      <c r="I95">
        <v>0.03</v>
      </c>
      <c r="J95">
        <v>-0.2</v>
      </c>
      <c r="K95">
        <v>0.65</v>
      </c>
      <c r="L95">
        <v>-0.02</v>
      </c>
      <c r="M95">
        <v>0.42</v>
      </c>
      <c r="N95">
        <v>0.05</v>
      </c>
      <c r="O95">
        <v>-0.16</v>
      </c>
      <c r="U95" t="s">
        <v>104</v>
      </c>
      <c r="V95" t="s">
        <v>105</v>
      </c>
    </row>
    <row r="96" spans="1:22" x14ac:dyDescent="0.3">
      <c r="A96" t="s">
        <v>2676</v>
      </c>
      <c r="B96" t="s">
        <v>170</v>
      </c>
      <c r="C96" t="s">
        <v>2590</v>
      </c>
      <c r="D96" t="s">
        <v>28</v>
      </c>
      <c r="E96">
        <v>78</v>
      </c>
      <c r="F96">
        <v>31.2</v>
      </c>
      <c r="G96">
        <v>0.94</v>
      </c>
      <c r="H96">
        <v>-0.02</v>
      </c>
      <c r="I96">
        <v>1.59</v>
      </c>
      <c r="J96">
        <v>0.17</v>
      </c>
      <c r="K96">
        <v>-0.53</v>
      </c>
      <c r="L96">
        <v>-0.44</v>
      </c>
      <c r="M96">
        <v>-0.48</v>
      </c>
      <c r="N96">
        <v>-0.78</v>
      </c>
      <c r="O96">
        <v>0.78</v>
      </c>
      <c r="U96" t="s">
        <v>120</v>
      </c>
      <c r="V96" t="s">
        <v>91</v>
      </c>
    </row>
    <row r="97" spans="1:22" x14ac:dyDescent="0.3">
      <c r="A97" t="s">
        <v>2677</v>
      </c>
      <c r="B97" t="s">
        <v>76</v>
      </c>
      <c r="C97" t="s">
        <v>13</v>
      </c>
      <c r="D97" t="s">
        <v>71</v>
      </c>
      <c r="E97">
        <v>73</v>
      </c>
      <c r="F97">
        <v>33.6</v>
      </c>
      <c r="G97">
        <v>0.11</v>
      </c>
      <c r="H97">
        <v>-0.26</v>
      </c>
      <c r="I97">
        <v>-0.24</v>
      </c>
      <c r="J97">
        <v>1.26</v>
      </c>
      <c r="K97">
        <v>-0.16</v>
      </c>
      <c r="L97">
        <v>2.76</v>
      </c>
      <c r="M97">
        <v>0.39</v>
      </c>
      <c r="N97">
        <v>-0.5</v>
      </c>
      <c r="O97">
        <v>-2.14</v>
      </c>
      <c r="U97" t="s">
        <v>106</v>
      </c>
      <c r="V97" t="s">
        <v>91</v>
      </c>
    </row>
    <row r="98" spans="1:22" x14ac:dyDescent="0.3">
      <c r="A98" t="s">
        <v>2678</v>
      </c>
      <c r="B98" t="s">
        <v>153</v>
      </c>
      <c r="C98" t="s">
        <v>2589</v>
      </c>
      <c r="D98" t="s">
        <v>86</v>
      </c>
      <c r="E98">
        <v>77</v>
      </c>
      <c r="F98">
        <v>28.4</v>
      </c>
      <c r="G98">
        <v>0.74</v>
      </c>
      <c r="H98">
        <v>0.73</v>
      </c>
      <c r="I98">
        <v>0.11</v>
      </c>
      <c r="J98">
        <v>-0.15</v>
      </c>
      <c r="K98">
        <v>0.4</v>
      </c>
      <c r="L98">
        <v>-0.32</v>
      </c>
      <c r="M98">
        <v>-0.81</v>
      </c>
      <c r="N98">
        <v>0.53</v>
      </c>
      <c r="O98">
        <v>-0.01</v>
      </c>
      <c r="U98" t="s">
        <v>141</v>
      </c>
      <c r="V98" t="s">
        <v>105</v>
      </c>
    </row>
    <row r="99" spans="1:22" x14ac:dyDescent="0.3">
      <c r="A99" t="s">
        <v>2679</v>
      </c>
      <c r="B99" t="s">
        <v>2680</v>
      </c>
      <c r="C99" t="s">
        <v>2589</v>
      </c>
      <c r="D99" t="s">
        <v>20</v>
      </c>
      <c r="E99">
        <v>70</v>
      </c>
      <c r="F99">
        <v>29.4</v>
      </c>
      <c r="G99">
        <v>0.34</v>
      </c>
      <c r="H99">
        <v>1.35</v>
      </c>
      <c r="I99">
        <v>-0.27</v>
      </c>
      <c r="J99">
        <v>0.27</v>
      </c>
      <c r="K99">
        <v>-0.04</v>
      </c>
      <c r="L99">
        <v>-0.45</v>
      </c>
      <c r="M99">
        <v>-0.22</v>
      </c>
      <c r="N99">
        <v>-0.09</v>
      </c>
      <c r="O99">
        <v>0.3</v>
      </c>
      <c r="U99" t="s">
        <v>130</v>
      </c>
      <c r="V99" t="s">
        <v>642</v>
      </c>
    </row>
    <row r="100" spans="1:22" x14ac:dyDescent="0.3">
      <c r="A100" t="s">
        <v>2681</v>
      </c>
      <c r="B100" t="s">
        <v>2558</v>
      </c>
      <c r="C100" t="s">
        <v>2589</v>
      </c>
      <c r="D100" t="s">
        <v>61</v>
      </c>
      <c r="E100">
        <v>74</v>
      </c>
      <c r="F100">
        <v>31.2</v>
      </c>
      <c r="G100">
        <v>0.32</v>
      </c>
      <c r="H100">
        <v>-0.41</v>
      </c>
      <c r="I100">
        <v>-0.24</v>
      </c>
      <c r="J100">
        <v>0.51</v>
      </c>
      <c r="K100">
        <v>0.68</v>
      </c>
      <c r="L100">
        <v>-0.28000000000000003</v>
      </c>
      <c r="M100">
        <v>0.39</v>
      </c>
      <c r="N100">
        <v>-0.25</v>
      </c>
      <c r="O100">
        <v>0.41</v>
      </c>
      <c r="U100" t="s">
        <v>115</v>
      </c>
      <c r="V100" t="s">
        <v>8</v>
      </c>
    </row>
    <row r="101" spans="1:22" x14ac:dyDescent="0.3">
      <c r="A101">
        <v>100</v>
      </c>
      <c r="B101" t="s">
        <v>2682</v>
      </c>
      <c r="C101" t="s">
        <v>2587</v>
      </c>
      <c r="D101" t="s">
        <v>16</v>
      </c>
      <c r="E101">
        <v>75</v>
      </c>
      <c r="F101">
        <v>30.2</v>
      </c>
      <c r="G101">
        <v>-0.54</v>
      </c>
      <c r="H101">
        <v>0.38</v>
      </c>
      <c r="I101">
        <v>1</v>
      </c>
      <c r="J101">
        <v>0.31</v>
      </c>
      <c r="K101">
        <v>-0.3</v>
      </c>
      <c r="L101">
        <v>1.3</v>
      </c>
      <c r="M101">
        <v>-0.06</v>
      </c>
      <c r="N101">
        <v>-0.91</v>
      </c>
      <c r="O101">
        <v>-0.04</v>
      </c>
      <c r="U101" t="s">
        <v>121</v>
      </c>
      <c r="V101" t="s">
        <v>647</v>
      </c>
    </row>
    <row r="102" spans="1:22" x14ac:dyDescent="0.3">
      <c r="A102" t="s">
        <v>2683</v>
      </c>
      <c r="B102" t="s">
        <v>871</v>
      </c>
      <c r="C102" t="s">
        <v>105</v>
      </c>
      <c r="D102" t="s">
        <v>40</v>
      </c>
      <c r="E102">
        <v>68</v>
      </c>
      <c r="F102">
        <v>30.1</v>
      </c>
      <c r="G102">
        <v>-0.52</v>
      </c>
      <c r="H102">
        <v>-7.0000000000000007E-2</v>
      </c>
      <c r="I102">
        <v>-0.27</v>
      </c>
      <c r="J102">
        <v>-0.46</v>
      </c>
      <c r="K102">
        <v>0.09</v>
      </c>
      <c r="L102">
        <v>0.04</v>
      </c>
      <c r="M102">
        <v>1.45</v>
      </c>
      <c r="N102">
        <v>0.23</v>
      </c>
      <c r="O102">
        <v>0.63</v>
      </c>
      <c r="U102" t="s">
        <v>114</v>
      </c>
      <c r="V102" t="s">
        <v>13</v>
      </c>
    </row>
    <row r="103" spans="1:22" x14ac:dyDescent="0.3">
      <c r="A103" t="s">
        <v>215</v>
      </c>
      <c r="B103" t="s">
        <v>667</v>
      </c>
      <c r="C103" t="s">
        <v>2590</v>
      </c>
      <c r="D103" t="s">
        <v>11</v>
      </c>
      <c r="E103">
        <v>45</v>
      </c>
      <c r="F103">
        <v>26.8</v>
      </c>
      <c r="G103">
        <v>-7.0000000000000007E-2</v>
      </c>
      <c r="H103">
        <v>0.24</v>
      </c>
      <c r="I103">
        <v>1.21</v>
      </c>
      <c r="J103">
        <v>0.68</v>
      </c>
      <c r="K103">
        <v>-0.81</v>
      </c>
      <c r="L103">
        <v>-0.48</v>
      </c>
      <c r="M103">
        <v>-0.11</v>
      </c>
      <c r="N103">
        <v>-0.18</v>
      </c>
      <c r="O103">
        <v>0.5</v>
      </c>
      <c r="U103" t="s">
        <v>116</v>
      </c>
      <c r="V103" t="s">
        <v>649</v>
      </c>
    </row>
    <row r="104" spans="1:22" x14ac:dyDescent="0.3">
      <c r="A104" t="s">
        <v>216</v>
      </c>
      <c r="B104" t="s">
        <v>221</v>
      </c>
      <c r="C104" t="s">
        <v>8</v>
      </c>
      <c r="D104" t="s">
        <v>43</v>
      </c>
      <c r="E104">
        <v>69</v>
      </c>
      <c r="F104">
        <v>20.2</v>
      </c>
      <c r="G104">
        <v>2.73</v>
      </c>
      <c r="H104">
        <v>-1.51</v>
      </c>
      <c r="I104">
        <v>-1.77</v>
      </c>
      <c r="J104">
        <v>-0.56999999999999995</v>
      </c>
      <c r="K104">
        <v>0.34</v>
      </c>
      <c r="L104">
        <v>-1.1000000000000001</v>
      </c>
      <c r="M104">
        <v>-0.56000000000000005</v>
      </c>
      <c r="N104">
        <v>2.81</v>
      </c>
      <c r="O104">
        <v>0.56000000000000005</v>
      </c>
      <c r="U104" t="s">
        <v>125</v>
      </c>
      <c r="V104" t="s">
        <v>8</v>
      </c>
    </row>
    <row r="105" spans="1:22" x14ac:dyDescent="0.3">
      <c r="A105" t="s">
        <v>2684</v>
      </c>
      <c r="B105" t="s">
        <v>913</v>
      </c>
      <c r="C105" t="s">
        <v>2590</v>
      </c>
      <c r="D105" t="s">
        <v>26</v>
      </c>
      <c r="E105">
        <v>74</v>
      </c>
      <c r="F105">
        <v>24.6</v>
      </c>
      <c r="G105">
        <v>-0.2</v>
      </c>
      <c r="H105">
        <v>-0.33</v>
      </c>
      <c r="I105">
        <v>-0.76</v>
      </c>
      <c r="J105">
        <v>-1.1299999999999999</v>
      </c>
      <c r="K105">
        <v>-1.1299999999999999</v>
      </c>
      <c r="L105">
        <v>-0.84</v>
      </c>
      <c r="M105">
        <v>2.3199999999999998</v>
      </c>
      <c r="N105">
        <v>1.64</v>
      </c>
      <c r="O105">
        <v>1.17</v>
      </c>
      <c r="U105" t="s">
        <v>136</v>
      </c>
      <c r="V105" t="s">
        <v>8</v>
      </c>
    </row>
    <row r="106" spans="1:22" x14ac:dyDescent="0.3">
      <c r="A106" t="s">
        <v>2570</v>
      </c>
      <c r="B106" t="s">
        <v>189</v>
      </c>
      <c r="C106" t="s">
        <v>2590</v>
      </c>
      <c r="D106" t="s">
        <v>26</v>
      </c>
      <c r="E106">
        <v>74</v>
      </c>
      <c r="F106">
        <v>28.2</v>
      </c>
      <c r="G106">
        <v>-0.67</v>
      </c>
      <c r="H106">
        <v>0.13</v>
      </c>
      <c r="I106">
        <v>0.83</v>
      </c>
      <c r="J106">
        <v>-0.57999999999999996</v>
      </c>
      <c r="K106">
        <v>-0.44</v>
      </c>
      <c r="L106">
        <v>-0.54</v>
      </c>
      <c r="M106">
        <v>1.01</v>
      </c>
      <c r="N106">
        <v>0.32</v>
      </c>
      <c r="O106">
        <v>0.66</v>
      </c>
      <c r="U106" t="s">
        <v>142</v>
      </c>
      <c r="V106" t="s">
        <v>642</v>
      </c>
    </row>
    <row r="107" spans="1:22" x14ac:dyDescent="0.3">
      <c r="A107" t="s">
        <v>2685</v>
      </c>
      <c r="B107" t="s">
        <v>2686</v>
      </c>
      <c r="C107" t="s">
        <v>2585</v>
      </c>
      <c r="D107" t="s">
        <v>52</v>
      </c>
      <c r="E107">
        <v>74</v>
      </c>
      <c r="F107">
        <v>29.8</v>
      </c>
      <c r="G107">
        <v>0.63</v>
      </c>
      <c r="H107">
        <v>-0.73</v>
      </c>
      <c r="I107">
        <v>-1.49</v>
      </c>
      <c r="J107">
        <v>-0.54</v>
      </c>
      <c r="K107">
        <v>1.1399999999999999</v>
      </c>
      <c r="L107">
        <v>-0.55000000000000004</v>
      </c>
      <c r="M107">
        <v>0</v>
      </c>
      <c r="N107">
        <v>1.46</v>
      </c>
      <c r="O107">
        <v>0.75</v>
      </c>
      <c r="U107" t="s">
        <v>2554</v>
      </c>
      <c r="V107" t="s">
        <v>649</v>
      </c>
    </row>
    <row r="108" spans="1:22" x14ac:dyDescent="0.3">
      <c r="A108" t="s">
        <v>2687</v>
      </c>
      <c r="B108" t="s">
        <v>171</v>
      </c>
      <c r="C108" t="s">
        <v>2590</v>
      </c>
      <c r="D108" t="s">
        <v>48</v>
      </c>
      <c r="E108">
        <v>74</v>
      </c>
      <c r="F108">
        <v>27.1</v>
      </c>
      <c r="G108">
        <v>0.48</v>
      </c>
      <c r="H108">
        <v>0.37</v>
      </c>
      <c r="I108">
        <v>1.06</v>
      </c>
      <c r="J108">
        <v>-0.23</v>
      </c>
      <c r="K108">
        <v>-0.56999999999999995</v>
      </c>
      <c r="L108">
        <v>1.04</v>
      </c>
      <c r="M108">
        <v>-0.53</v>
      </c>
      <c r="N108">
        <v>-0.8</v>
      </c>
      <c r="O108">
        <v>-0.13</v>
      </c>
      <c r="U108" t="s">
        <v>139</v>
      </c>
      <c r="V108" t="s">
        <v>644</v>
      </c>
    </row>
    <row r="109" spans="1:22" x14ac:dyDescent="0.3">
      <c r="A109" t="s">
        <v>2688</v>
      </c>
      <c r="B109" t="s">
        <v>155</v>
      </c>
      <c r="C109" t="s">
        <v>2587</v>
      </c>
      <c r="D109" t="s">
        <v>48</v>
      </c>
      <c r="E109">
        <v>74</v>
      </c>
      <c r="F109">
        <v>26.7</v>
      </c>
      <c r="G109">
        <v>-1.23</v>
      </c>
      <c r="H109">
        <v>1.1200000000000001</v>
      </c>
      <c r="I109">
        <v>1.56</v>
      </c>
      <c r="J109">
        <v>0.81</v>
      </c>
      <c r="K109">
        <v>-0.37</v>
      </c>
      <c r="L109">
        <v>-0.12</v>
      </c>
      <c r="M109">
        <v>0.08</v>
      </c>
      <c r="N109">
        <v>-1</v>
      </c>
      <c r="O109">
        <v>-0.18</v>
      </c>
      <c r="U109" t="s">
        <v>217</v>
      </c>
      <c r="V109" t="s">
        <v>644</v>
      </c>
    </row>
    <row r="110" spans="1:22" x14ac:dyDescent="0.3">
      <c r="A110" t="s">
        <v>2689</v>
      </c>
      <c r="B110" t="s">
        <v>67</v>
      </c>
      <c r="C110" t="s">
        <v>2587</v>
      </c>
      <c r="D110" t="s">
        <v>9</v>
      </c>
      <c r="E110">
        <v>70</v>
      </c>
      <c r="F110">
        <v>30.2</v>
      </c>
      <c r="G110">
        <v>-1.02</v>
      </c>
      <c r="H110">
        <v>-0.47</v>
      </c>
      <c r="I110">
        <v>1.47</v>
      </c>
      <c r="J110">
        <v>1.07</v>
      </c>
      <c r="K110">
        <v>-0.85</v>
      </c>
      <c r="L110">
        <v>1.82</v>
      </c>
      <c r="M110">
        <v>0.5</v>
      </c>
      <c r="N110">
        <v>-0.27</v>
      </c>
      <c r="O110">
        <v>-1.58</v>
      </c>
      <c r="U110" t="s">
        <v>144</v>
      </c>
      <c r="V110" t="s">
        <v>105</v>
      </c>
    </row>
    <row r="111" spans="1:22" x14ac:dyDescent="0.3">
      <c r="A111" t="s">
        <v>2690</v>
      </c>
      <c r="B111" t="s">
        <v>49</v>
      </c>
      <c r="C111" t="s">
        <v>13</v>
      </c>
      <c r="D111" t="s">
        <v>7</v>
      </c>
      <c r="E111">
        <v>76</v>
      </c>
      <c r="F111">
        <v>34.1</v>
      </c>
      <c r="G111">
        <v>0.16</v>
      </c>
      <c r="H111">
        <v>-1.62</v>
      </c>
      <c r="I111">
        <v>-0.56999999999999995</v>
      </c>
      <c r="J111">
        <v>0.96</v>
      </c>
      <c r="K111">
        <v>1.4</v>
      </c>
      <c r="L111">
        <v>2.79</v>
      </c>
      <c r="M111">
        <v>0.92</v>
      </c>
      <c r="N111">
        <v>-0.48</v>
      </c>
      <c r="O111">
        <v>-2.92</v>
      </c>
      <c r="U111" t="s">
        <v>135</v>
      </c>
      <c r="V111" t="s">
        <v>105</v>
      </c>
    </row>
    <row r="112" spans="1:22" x14ac:dyDescent="0.3">
      <c r="A112" t="s">
        <v>2691</v>
      </c>
      <c r="B112" t="s">
        <v>206</v>
      </c>
      <c r="C112" t="s">
        <v>2585</v>
      </c>
      <c r="D112" t="s">
        <v>86</v>
      </c>
      <c r="E112">
        <v>68</v>
      </c>
      <c r="F112">
        <v>28.1</v>
      </c>
      <c r="G112">
        <v>2.13</v>
      </c>
      <c r="H112">
        <v>-1.52</v>
      </c>
      <c r="I112">
        <v>-1.77</v>
      </c>
      <c r="J112">
        <v>-0.5</v>
      </c>
      <c r="K112">
        <v>1.74</v>
      </c>
      <c r="L112">
        <v>0.4</v>
      </c>
      <c r="M112">
        <v>-0.25</v>
      </c>
      <c r="N112">
        <v>0.75</v>
      </c>
      <c r="O112">
        <v>-0.36</v>
      </c>
      <c r="U112" t="s">
        <v>145</v>
      </c>
      <c r="V112" t="s">
        <v>8</v>
      </c>
    </row>
    <row r="113" spans="1:22" x14ac:dyDescent="0.3">
      <c r="A113" t="s">
        <v>2692</v>
      </c>
      <c r="B113" t="s">
        <v>50</v>
      </c>
      <c r="C113" t="s">
        <v>13</v>
      </c>
      <c r="D113" t="s">
        <v>26</v>
      </c>
      <c r="E113">
        <v>68</v>
      </c>
      <c r="F113">
        <v>32.5</v>
      </c>
      <c r="G113">
        <v>1.93</v>
      </c>
      <c r="H113">
        <v>-3.57</v>
      </c>
      <c r="I113">
        <v>-1.66</v>
      </c>
      <c r="J113">
        <v>0.17</v>
      </c>
      <c r="K113">
        <v>0.99</v>
      </c>
      <c r="L113">
        <v>2.31</v>
      </c>
      <c r="M113">
        <v>2.04</v>
      </c>
      <c r="N113">
        <v>0.14000000000000001</v>
      </c>
      <c r="O113">
        <v>-1.78</v>
      </c>
      <c r="U113" t="s">
        <v>138</v>
      </c>
      <c r="V113" t="s">
        <v>649</v>
      </c>
    </row>
    <row r="114" spans="1:22" x14ac:dyDescent="0.3">
      <c r="A114" t="s">
        <v>2693</v>
      </c>
      <c r="B114" t="s">
        <v>95</v>
      </c>
      <c r="C114" t="s">
        <v>2585</v>
      </c>
      <c r="D114" t="s">
        <v>36</v>
      </c>
      <c r="E114">
        <v>68</v>
      </c>
      <c r="F114">
        <v>24.8</v>
      </c>
      <c r="G114">
        <v>-0.01</v>
      </c>
      <c r="H114">
        <v>0.17</v>
      </c>
      <c r="I114">
        <v>-0.41</v>
      </c>
      <c r="J114">
        <v>-0.46</v>
      </c>
      <c r="K114">
        <v>0.22</v>
      </c>
      <c r="L114">
        <v>0.14000000000000001</v>
      </c>
      <c r="M114">
        <v>-0.39</v>
      </c>
      <c r="N114">
        <v>0.43</v>
      </c>
      <c r="O114">
        <v>0.89</v>
      </c>
      <c r="U114" t="s">
        <v>218</v>
      </c>
      <c r="V114" t="s">
        <v>91</v>
      </c>
    </row>
    <row r="115" spans="1:22" x14ac:dyDescent="0.3">
      <c r="A115" t="s">
        <v>2694</v>
      </c>
      <c r="B115" t="s">
        <v>670</v>
      </c>
      <c r="C115" t="s">
        <v>8</v>
      </c>
      <c r="D115" t="s">
        <v>40</v>
      </c>
      <c r="E115">
        <v>68</v>
      </c>
      <c r="F115">
        <v>22.5</v>
      </c>
      <c r="G115">
        <v>0.28000000000000003</v>
      </c>
      <c r="H115">
        <v>-0.53</v>
      </c>
      <c r="I115">
        <v>-0.73</v>
      </c>
      <c r="J115">
        <v>-0.56999999999999995</v>
      </c>
      <c r="K115">
        <v>0.88</v>
      </c>
      <c r="L115">
        <v>-0.95</v>
      </c>
      <c r="M115">
        <v>-1.45</v>
      </c>
      <c r="N115">
        <v>2.92</v>
      </c>
      <c r="O115">
        <v>0.71</v>
      </c>
      <c r="U115" t="s">
        <v>160</v>
      </c>
      <c r="V115" t="s">
        <v>8</v>
      </c>
    </row>
    <row r="116" spans="1:22" x14ac:dyDescent="0.3">
      <c r="A116">
        <v>115</v>
      </c>
      <c r="B116" t="s">
        <v>2695</v>
      </c>
      <c r="C116" t="s">
        <v>2589</v>
      </c>
      <c r="D116" t="s">
        <v>6</v>
      </c>
      <c r="E116">
        <v>76</v>
      </c>
      <c r="F116">
        <v>30.1</v>
      </c>
      <c r="G116">
        <v>0.86</v>
      </c>
      <c r="H116">
        <v>-0.59</v>
      </c>
      <c r="I116">
        <v>-0.77</v>
      </c>
      <c r="J116">
        <v>-0.24</v>
      </c>
      <c r="K116">
        <v>0.25</v>
      </c>
      <c r="L116">
        <v>-0.08</v>
      </c>
      <c r="M116">
        <v>1.04</v>
      </c>
      <c r="N116">
        <v>-0.05</v>
      </c>
      <c r="O116">
        <v>0.12</v>
      </c>
      <c r="U116" t="s">
        <v>147</v>
      </c>
      <c r="V116" t="s">
        <v>13</v>
      </c>
    </row>
    <row r="117" spans="1:22" x14ac:dyDescent="0.3">
      <c r="A117" t="s">
        <v>2696</v>
      </c>
      <c r="B117" t="s">
        <v>115</v>
      </c>
      <c r="C117" t="s">
        <v>8</v>
      </c>
      <c r="D117" t="s">
        <v>16</v>
      </c>
      <c r="E117">
        <v>79</v>
      </c>
      <c r="F117">
        <v>22.9</v>
      </c>
      <c r="G117">
        <v>2.39</v>
      </c>
      <c r="H117">
        <v>0.11</v>
      </c>
      <c r="I117">
        <v>-1.77</v>
      </c>
      <c r="J117">
        <v>-0.55000000000000004</v>
      </c>
      <c r="K117">
        <v>1.2</v>
      </c>
      <c r="L117">
        <v>-0.71</v>
      </c>
      <c r="M117">
        <v>-1.54</v>
      </c>
      <c r="N117">
        <v>0.96</v>
      </c>
      <c r="O117">
        <v>0.45</v>
      </c>
      <c r="U117" t="s">
        <v>151</v>
      </c>
      <c r="V117" t="s">
        <v>652</v>
      </c>
    </row>
    <row r="118" spans="1:22" x14ac:dyDescent="0.3">
      <c r="A118" t="s">
        <v>2697</v>
      </c>
      <c r="B118" t="s">
        <v>712</v>
      </c>
      <c r="C118" t="s">
        <v>2587</v>
      </c>
      <c r="D118" t="s">
        <v>11</v>
      </c>
      <c r="E118">
        <v>74</v>
      </c>
      <c r="F118">
        <v>26.1</v>
      </c>
      <c r="G118">
        <v>-0.49</v>
      </c>
      <c r="H118">
        <v>1.62</v>
      </c>
      <c r="I118">
        <v>0.99</v>
      </c>
      <c r="J118">
        <v>0.47</v>
      </c>
      <c r="K118">
        <v>-1.03</v>
      </c>
      <c r="L118">
        <v>-0.09</v>
      </c>
      <c r="M118">
        <v>-0.56000000000000005</v>
      </c>
      <c r="N118">
        <v>-0.62</v>
      </c>
      <c r="O118">
        <v>0.23</v>
      </c>
      <c r="U118" t="s">
        <v>150</v>
      </c>
      <c r="V118" t="s">
        <v>644</v>
      </c>
    </row>
    <row r="119" spans="1:22" x14ac:dyDescent="0.3">
      <c r="A119" t="s">
        <v>2698</v>
      </c>
      <c r="B119" t="s">
        <v>2699</v>
      </c>
      <c r="C119" t="s">
        <v>8</v>
      </c>
      <c r="D119" t="s">
        <v>59</v>
      </c>
      <c r="E119">
        <v>73</v>
      </c>
      <c r="F119">
        <v>28.5</v>
      </c>
      <c r="G119">
        <v>0.28999999999999998</v>
      </c>
      <c r="H119">
        <v>-0.9</v>
      </c>
      <c r="I119">
        <v>-1.1100000000000001</v>
      </c>
      <c r="J119">
        <v>-0.17</v>
      </c>
      <c r="K119">
        <v>1.1100000000000001</v>
      </c>
      <c r="L119">
        <v>-0.44</v>
      </c>
      <c r="M119">
        <v>-0.48</v>
      </c>
      <c r="N119">
        <v>2.67</v>
      </c>
      <c r="O119">
        <v>-0.56000000000000005</v>
      </c>
      <c r="U119" t="s">
        <v>133</v>
      </c>
      <c r="V119" t="s">
        <v>105</v>
      </c>
    </row>
    <row r="120" spans="1:22" x14ac:dyDescent="0.3">
      <c r="A120" t="s">
        <v>2700</v>
      </c>
      <c r="B120" t="s">
        <v>200</v>
      </c>
      <c r="C120" t="s">
        <v>2587</v>
      </c>
      <c r="D120" t="s">
        <v>71</v>
      </c>
      <c r="E120">
        <v>70</v>
      </c>
      <c r="F120">
        <v>22.8</v>
      </c>
      <c r="G120">
        <v>-0.45</v>
      </c>
      <c r="H120">
        <v>7.0000000000000007E-2</v>
      </c>
      <c r="I120">
        <v>0.3</v>
      </c>
      <c r="J120">
        <v>-0.46</v>
      </c>
      <c r="K120">
        <v>-0.56999999999999995</v>
      </c>
      <c r="L120">
        <v>0.05</v>
      </c>
      <c r="M120">
        <v>1.04</v>
      </c>
      <c r="N120">
        <v>0.32</v>
      </c>
      <c r="O120">
        <v>0.09</v>
      </c>
      <c r="U120" t="s">
        <v>657</v>
      </c>
      <c r="V120" t="s">
        <v>105</v>
      </c>
    </row>
    <row r="121" spans="1:22" x14ac:dyDescent="0.3">
      <c r="A121" t="s">
        <v>2701</v>
      </c>
      <c r="B121" t="s">
        <v>88</v>
      </c>
      <c r="C121" t="s">
        <v>8</v>
      </c>
      <c r="D121" t="s">
        <v>43</v>
      </c>
      <c r="E121">
        <v>38</v>
      </c>
      <c r="F121">
        <v>25.2</v>
      </c>
      <c r="G121">
        <v>3.15</v>
      </c>
      <c r="H121">
        <v>-1.1000000000000001</v>
      </c>
      <c r="I121">
        <v>-0.9</v>
      </c>
      <c r="J121">
        <v>-0.05</v>
      </c>
      <c r="K121">
        <v>0.27</v>
      </c>
      <c r="L121">
        <v>-0.74</v>
      </c>
      <c r="M121">
        <v>-1.43</v>
      </c>
      <c r="N121">
        <v>0.43</v>
      </c>
      <c r="O121">
        <v>0.67</v>
      </c>
      <c r="U121" t="s">
        <v>148</v>
      </c>
      <c r="V121" t="s">
        <v>643</v>
      </c>
    </row>
    <row r="122" spans="1:22" x14ac:dyDescent="0.3">
      <c r="A122" t="s">
        <v>2702</v>
      </c>
      <c r="B122" t="s">
        <v>78</v>
      </c>
      <c r="C122" t="s">
        <v>2589</v>
      </c>
      <c r="D122" t="s">
        <v>71</v>
      </c>
      <c r="E122">
        <v>70</v>
      </c>
      <c r="F122">
        <v>24</v>
      </c>
      <c r="G122">
        <v>0.89</v>
      </c>
      <c r="H122">
        <v>-0.81</v>
      </c>
      <c r="I122">
        <v>-1.45</v>
      </c>
      <c r="J122">
        <v>-0.46</v>
      </c>
      <c r="K122">
        <v>0.3</v>
      </c>
      <c r="L122">
        <v>-0.61</v>
      </c>
      <c r="M122">
        <v>0.36</v>
      </c>
      <c r="N122">
        <v>0.82</v>
      </c>
      <c r="O122">
        <v>1.1399999999999999</v>
      </c>
      <c r="U122" t="s">
        <v>168</v>
      </c>
      <c r="V122" t="s">
        <v>646</v>
      </c>
    </row>
    <row r="123" spans="1:22" x14ac:dyDescent="0.3">
      <c r="A123" t="s">
        <v>2703</v>
      </c>
      <c r="B123" t="s">
        <v>165</v>
      </c>
      <c r="C123" t="s">
        <v>2590</v>
      </c>
      <c r="D123" t="s">
        <v>11</v>
      </c>
      <c r="E123">
        <v>52</v>
      </c>
      <c r="F123">
        <v>30.1</v>
      </c>
      <c r="G123">
        <v>0.38</v>
      </c>
      <c r="H123">
        <v>-0.99</v>
      </c>
      <c r="I123">
        <v>0.16</v>
      </c>
      <c r="J123">
        <v>0.55000000000000004</v>
      </c>
      <c r="K123">
        <v>-0.19</v>
      </c>
      <c r="L123">
        <v>-0.3</v>
      </c>
      <c r="M123">
        <v>-0.2</v>
      </c>
      <c r="N123">
        <v>0.82</v>
      </c>
      <c r="O123">
        <v>-0.1</v>
      </c>
      <c r="U123" t="s">
        <v>656</v>
      </c>
      <c r="V123" t="s">
        <v>91</v>
      </c>
    </row>
    <row r="124" spans="1:22" x14ac:dyDescent="0.3">
      <c r="A124" t="s">
        <v>2704</v>
      </c>
      <c r="B124" t="s">
        <v>158</v>
      </c>
      <c r="C124" t="s">
        <v>2590</v>
      </c>
      <c r="D124" t="s">
        <v>6</v>
      </c>
      <c r="E124">
        <v>70</v>
      </c>
      <c r="F124">
        <v>33.1</v>
      </c>
      <c r="G124">
        <v>-0.78</v>
      </c>
      <c r="H124">
        <v>-0.43</v>
      </c>
      <c r="I124">
        <v>0.5</v>
      </c>
      <c r="J124">
        <v>0.75</v>
      </c>
      <c r="K124">
        <v>-0.3</v>
      </c>
      <c r="L124">
        <v>2</v>
      </c>
      <c r="M124">
        <v>0.87</v>
      </c>
      <c r="N124">
        <v>-0.37</v>
      </c>
      <c r="O124">
        <v>-2.13</v>
      </c>
      <c r="U124" t="s">
        <v>134</v>
      </c>
      <c r="V124" t="s">
        <v>648</v>
      </c>
    </row>
    <row r="125" spans="1:22" x14ac:dyDescent="0.3">
      <c r="A125" t="s">
        <v>2705</v>
      </c>
      <c r="B125" t="s">
        <v>142</v>
      </c>
      <c r="C125" t="s">
        <v>2589</v>
      </c>
      <c r="D125" t="s">
        <v>20</v>
      </c>
      <c r="E125">
        <v>65</v>
      </c>
      <c r="F125">
        <v>22.6</v>
      </c>
      <c r="G125">
        <v>-0.52</v>
      </c>
      <c r="H125">
        <v>2.23</v>
      </c>
      <c r="I125">
        <v>0.26</v>
      </c>
      <c r="J125">
        <v>-0.11</v>
      </c>
      <c r="K125">
        <v>-0.38</v>
      </c>
      <c r="L125">
        <v>-0.7</v>
      </c>
      <c r="M125">
        <v>-0.84</v>
      </c>
      <c r="N125">
        <v>-0.8</v>
      </c>
      <c r="O125">
        <v>0.96</v>
      </c>
      <c r="U125" t="s">
        <v>124</v>
      </c>
      <c r="V125" t="s">
        <v>13</v>
      </c>
    </row>
    <row r="126" spans="1:22" x14ac:dyDescent="0.3">
      <c r="A126" t="s">
        <v>2706</v>
      </c>
      <c r="B126" t="s">
        <v>97</v>
      </c>
      <c r="C126" t="s">
        <v>8</v>
      </c>
      <c r="D126" t="s">
        <v>40</v>
      </c>
      <c r="E126">
        <v>67</v>
      </c>
      <c r="F126">
        <v>28.8</v>
      </c>
      <c r="G126">
        <v>0.89</v>
      </c>
      <c r="H126">
        <v>-0.88</v>
      </c>
      <c r="I126">
        <v>-1.41</v>
      </c>
      <c r="J126">
        <v>-0.12</v>
      </c>
      <c r="K126">
        <v>1.75</v>
      </c>
      <c r="L126">
        <v>-0.34</v>
      </c>
      <c r="M126">
        <v>-0.59</v>
      </c>
      <c r="N126">
        <v>0.78</v>
      </c>
      <c r="O126">
        <v>0</v>
      </c>
      <c r="U126" t="s">
        <v>132</v>
      </c>
      <c r="V126" t="s">
        <v>13</v>
      </c>
    </row>
    <row r="127" spans="1:22" x14ac:dyDescent="0.3">
      <c r="A127" t="s">
        <v>2707</v>
      </c>
      <c r="B127" t="s">
        <v>159</v>
      </c>
      <c r="C127" t="s">
        <v>2585</v>
      </c>
      <c r="D127" t="s">
        <v>43</v>
      </c>
      <c r="E127">
        <v>68</v>
      </c>
      <c r="F127">
        <v>25</v>
      </c>
      <c r="G127">
        <v>2.48</v>
      </c>
      <c r="H127">
        <v>-1.34</v>
      </c>
      <c r="I127">
        <v>-1.77</v>
      </c>
      <c r="J127">
        <v>0.08</v>
      </c>
      <c r="K127">
        <v>0.79</v>
      </c>
      <c r="L127">
        <v>-0.82</v>
      </c>
      <c r="M127">
        <v>-0.31</v>
      </c>
      <c r="N127">
        <v>0.5</v>
      </c>
      <c r="O127">
        <v>0.43</v>
      </c>
      <c r="U127" t="s">
        <v>155</v>
      </c>
      <c r="V127" t="s">
        <v>91</v>
      </c>
    </row>
    <row r="128" spans="1:22" x14ac:dyDescent="0.3">
      <c r="A128">
        <v>127</v>
      </c>
      <c r="B128" t="s">
        <v>151</v>
      </c>
      <c r="C128" t="s">
        <v>2585</v>
      </c>
      <c r="D128" t="s">
        <v>14</v>
      </c>
      <c r="E128">
        <v>68</v>
      </c>
      <c r="F128">
        <v>27.1</v>
      </c>
      <c r="G128">
        <v>0.23</v>
      </c>
      <c r="H128">
        <v>-0.72</v>
      </c>
      <c r="I128">
        <v>-0.65</v>
      </c>
      <c r="J128">
        <v>-0.82</v>
      </c>
      <c r="K128">
        <v>0.39</v>
      </c>
      <c r="L128">
        <v>-0.02</v>
      </c>
      <c r="M128">
        <v>1.68</v>
      </c>
      <c r="N128">
        <v>-0.25</v>
      </c>
      <c r="O128">
        <v>0.19</v>
      </c>
      <c r="U128" t="s">
        <v>156</v>
      </c>
      <c r="V128" t="s">
        <v>646</v>
      </c>
    </row>
    <row r="129" spans="1:22" x14ac:dyDescent="0.3">
      <c r="A129" t="s">
        <v>2708</v>
      </c>
      <c r="B129" t="s">
        <v>137</v>
      </c>
      <c r="C129" t="s">
        <v>2587</v>
      </c>
      <c r="D129" t="s">
        <v>70</v>
      </c>
      <c r="E129">
        <v>70</v>
      </c>
      <c r="F129">
        <v>30</v>
      </c>
      <c r="G129">
        <v>-2.09</v>
      </c>
      <c r="H129">
        <v>0.57999999999999996</v>
      </c>
      <c r="I129">
        <v>1.66</v>
      </c>
      <c r="J129">
        <v>0.24</v>
      </c>
      <c r="K129">
        <v>-0.92</v>
      </c>
      <c r="L129">
        <v>1.42</v>
      </c>
      <c r="M129">
        <v>0.06</v>
      </c>
      <c r="N129">
        <v>-1</v>
      </c>
      <c r="O129">
        <v>0.06</v>
      </c>
      <c r="U129" t="s">
        <v>166</v>
      </c>
      <c r="V129" t="s">
        <v>645</v>
      </c>
    </row>
    <row r="130" spans="1:22" x14ac:dyDescent="0.3">
      <c r="A130" t="s">
        <v>2709</v>
      </c>
      <c r="B130" t="s">
        <v>2710</v>
      </c>
      <c r="C130" t="s">
        <v>2587</v>
      </c>
      <c r="D130" t="s">
        <v>118</v>
      </c>
      <c r="E130">
        <v>74</v>
      </c>
      <c r="F130">
        <v>31.7</v>
      </c>
      <c r="G130">
        <v>-0.99</v>
      </c>
      <c r="H130">
        <v>0.91</v>
      </c>
      <c r="I130">
        <v>0.28000000000000003</v>
      </c>
      <c r="J130">
        <v>0.51</v>
      </c>
      <c r="K130">
        <v>-0.03</v>
      </c>
      <c r="L130">
        <v>0.54</v>
      </c>
      <c r="M130">
        <v>0.98</v>
      </c>
      <c r="N130">
        <v>0.16</v>
      </c>
      <c r="O130">
        <v>-2.4</v>
      </c>
      <c r="U130" t="s">
        <v>149</v>
      </c>
      <c r="V130" t="s">
        <v>91</v>
      </c>
    </row>
    <row r="131" spans="1:22" x14ac:dyDescent="0.3">
      <c r="A131" t="s">
        <v>2711</v>
      </c>
      <c r="B131" t="s">
        <v>180</v>
      </c>
      <c r="C131" t="s">
        <v>2587</v>
      </c>
      <c r="D131" t="s">
        <v>43</v>
      </c>
      <c r="E131">
        <v>69</v>
      </c>
      <c r="F131">
        <v>30.7</v>
      </c>
      <c r="G131">
        <v>-0.95</v>
      </c>
      <c r="H131">
        <v>0.34</v>
      </c>
      <c r="I131">
        <v>0.4</v>
      </c>
      <c r="J131">
        <v>0.67</v>
      </c>
      <c r="K131">
        <v>-0.39</v>
      </c>
      <c r="L131">
        <v>2.21</v>
      </c>
      <c r="M131">
        <v>-0.11</v>
      </c>
      <c r="N131">
        <v>-0.46</v>
      </c>
      <c r="O131">
        <v>-1.82</v>
      </c>
      <c r="U131" t="s">
        <v>169</v>
      </c>
      <c r="V131" t="s">
        <v>8</v>
      </c>
    </row>
    <row r="132" spans="1:22" x14ac:dyDescent="0.3">
      <c r="A132" t="s">
        <v>2712</v>
      </c>
      <c r="B132" t="s">
        <v>173</v>
      </c>
      <c r="C132" t="s">
        <v>2590</v>
      </c>
      <c r="D132" t="s">
        <v>22</v>
      </c>
      <c r="E132">
        <v>77</v>
      </c>
      <c r="F132">
        <v>30.2</v>
      </c>
      <c r="G132">
        <v>-0.44</v>
      </c>
      <c r="H132">
        <v>0.24</v>
      </c>
      <c r="I132">
        <v>1.67</v>
      </c>
      <c r="J132">
        <v>0.7</v>
      </c>
      <c r="K132">
        <v>-0.56999999999999995</v>
      </c>
      <c r="L132">
        <v>-0.44</v>
      </c>
      <c r="M132">
        <v>-1.23</v>
      </c>
      <c r="N132">
        <v>-0.75</v>
      </c>
      <c r="O132">
        <v>0.71</v>
      </c>
      <c r="U132" t="s">
        <v>163</v>
      </c>
      <c r="V132" t="s">
        <v>643</v>
      </c>
    </row>
    <row r="133" spans="1:22" x14ac:dyDescent="0.3">
      <c r="A133" t="s">
        <v>2713</v>
      </c>
      <c r="B133" t="s">
        <v>113</v>
      </c>
      <c r="C133" t="s">
        <v>2590</v>
      </c>
      <c r="D133" t="s">
        <v>34</v>
      </c>
      <c r="E133">
        <v>80</v>
      </c>
      <c r="F133">
        <v>30</v>
      </c>
      <c r="G133">
        <v>-0.39</v>
      </c>
      <c r="H133">
        <v>0.51</v>
      </c>
      <c r="I133">
        <v>1.82</v>
      </c>
      <c r="J133">
        <v>-0.11</v>
      </c>
      <c r="K133">
        <v>-0.65</v>
      </c>
      <c r="L133">
        <v>-0.54</v>
      </c>
      <c r="M133">
        <v>-0.84</v>
      </c>
      <c r="N133">
        <v>-0.56999999999999995</v>
      </c>
      <c r="O133">
        <v>0.6</v>
      </c>
      <c r="U133" t="s">
        <v>129</v>
      </c>
      <c r="V133" t="s">
        <v>91</v>
      </c>
    </row>
    <row r="134" spans="1:22" x14ac:dyDescent="0.3">
      <c r="A134" t="s">
        <v>2714</v>
      </c>
      <c r="B134" t="s">
        <v>179</v>
      </c>
      <c r="C134" t="s">
        <v>2589</v>
      </c>
      <c r="D134" t="s">
        <v>22</v>
      </c>
      <c r="E134">
        <v>75</v>
      </c>
      <c r="F134">
        <v>28.1</v>
      </c>
      <c r="G134">
        <v>0.25</v>
      </c>
      <c r="H134">
        <v>-0.04</v>
      </c>
      <c r="I134">
        <v>0.26</v>
      </c>
      <c r="J134">
        <v>-0.62</v>
      </c>
      <c r="K134">
        <v>0.09</v>
      </c>
      <c r="L134">
        <v>-0.61</v>
      </c>
      <c r="M134">
        <v>-0.08</v>
      </c>
      <c r="N134">
        <v>-0.39</v>
      </c>
      <c r="O134">
        <v>0.96</v>
      </c>
      <c r="U134" t="s">
        <v>653</v>
      </c>
      <c r="V134" t="s">
        <v>8</v>
      </c>
    </row>
    <row r="135" spans="1:22" x14ac:dyDescent="0.3">
      <c r="A135" t="s">
        <v>2715</v>
      </c>
      <c r="B135" t="s">
        <v>846</v>
      </c>
      <c r="C135" t="s">
        <v>182</v>
      </c>
      <c r="D135" t="s">
        <v>16</v>
      </c>
      <c r="E135">
        <v>76</v>
      </c>
      <c r="F135">
        <v>25.7</v>
      </c>
      <c r="G135">
        <v>0.42</v>
      </c>
      <c r="H135">
        <v>0.71</v>
      </c>
      <c r="I135">
        <v>-0.67</v>
      </c>
      <c r="J135">
        <v>-0.32</v>
      </c>
      <c r="K135">
        <v>0.28999999999999998</v>
      </c>
      <c r="L135">
        <v>-0.14000000000000001</v>
      </c>
      <c r="M135">
        <v>-0.7</v>
      </c>
      <c r="N135">
        <v>-0.53</v>
      </c>
      <c r="O135">
        <v>0.75</v>
      </c>
      <c r="U135" t="s">
        <v>159</v>
      </c>
      <c r="V135" t="s">
        <v>647</v>
      </c>
    </row>
    <row r="136" spans="1:22" x14ac:dyDescent="0.3">
      <c r="A136" t="s">
        <v>2716</v>
      </c>
      <c r="B136" t="s">
        <v>121</v>
      </c>
      <c r="C136" t="s">
        <v>2585</v>
      </c>
      <c r="D136" t="s">
        <v>16</v>
      </c>
      <c r="E136">
        <v>64</v>
      </c>
      <c r="F136">
        <v>22</v>
      </c>
      <c r="G136">
        <v>0.79</v>
      </c>
      <c r="H136">
        <v>0.33</v>
      </c>
      <c r="I136">
        <v>-0.76</v>
      </c>
      <c r="J136">
        <v>-0.44</v>
      </c>
      <c r="K136">
        <v>0.61</v>
      </c>
      <c r="L136">
        <v>-0.55000000000000004</v>
      </c>
      <c r="M136">
        <v>-1.9</v>
      </c>
      <c r="N136">
        <v>1.1200000000000001</v>
      </c>
      <c r="O136">
        <v>0.62</v>
      </c>
      <c r="U136" t="s">
        <v>670</v>
      </c>
      <c r="V136" t="s">
        <v>8</v>
      </c>
    </row>
    <row r="137" spans="1:22" x14ac:dyDescent="0.3">
      <c r="A137" t="s">
        <v>2717</v>
      </c>
      <c r="B137" t="s">
        <v>2718</v>
      </c>
      <c r="C137" t="s">
        <v>2587</v>
      </c>
      <c r="D137" t="s">
        <v>40</v>
      </c>
      <c r="E137">
        <v>73</v>
      </c>
      <c r="F137">
        <v>31.2</v>
      </c>
      <c r="G137">
        <v>-0.56999999999999995</v>
      </c>
      <c r="H137">
        <v>-0.3</v>
      </c>
      <c r="I137">
        <v>-0.25</v>
      </c>
      <c r="J137">
        <v>0.33</v>
      </c>
      <c r="K137">
        <v>-0.24</v>
      </c>
      <c r="L137">
        <v>1.44</v>
      </c>
      <c r="M137">
        <v>1.59</v>
      </c>
      <c r="N137">
        <v>-0.55000000000000004</v>
      </c>
      <c r="O137">
        <v>-1.67</v>
      </c>
      <c r="U137" t="s">
        <v>172</v>
      </c>
      <c r="V137" t="s">
        <v>182</v>
      </c>
    </row>
    <row r="138" spans="1:22" x14ac:dyDescent="0.3">
      <c r="A138" t="s">
        <v>2719</v>
      </c>
      <c r="B138" t="s">
        <v>172</v>
      </c>
      <c r="C138" t="s">
        <v>2589</v>
      </c>
      <c r="D138" t="s">
        <v>48</v>
      </c>
      <c r="E138">
        <v>75</v>
      </c>
      <c r="F138">
        <v>31.4</v>
      </c>
      <c r="G138">
        <v>-0.1</v>
      </c>
      <c r="H138">
        <v>0.22</v>
      </c>
      <c r="I138">
        <v>-0.16</v>
      </c>
      <c r="J138">
        <v>-0.99</v>
      </c>
      <c r="K138">
        <v>0.8</v>
      </c>
      <c r="L138">
        <v>-0.13</v>
      </c>
      <c r="M138">
        <v>-0.22</v>
      </c>
      <c r="N138">
        <v>-0.09</v>
      </c>
      <c r="O138">
        <v>0.43</v>
      </c>
      <c r="U138" t="s">
        <v>2557</v>
      </c>
      <c r="V138" t="s">
        <v>649</v>
      </c>
    </row>
    <row r="139" spans="1:22" x14ac:dyDescent="0.3">
      <c r="A139" t="s">
        <v>2720</v>
      </c>
      <c r="B139" t="s">
        <v>98</v>
      </c>
      <c r="C139" t="s">
        <v>2585</v>
      </c>
      <c r="D139" t="s">
        <v>59</v>
      </c>
      <c r="E139">
        <v>68</v>
      </c>
      <c r="F139">
        <v>27.4</v>
      </c>
      <c r="G139">
        <v>0.34</v>
      </c>
      <c r="H139">
        <v>0.42</v>
      </c>
      <c r="I139">
        <v>0.64</v>
      </c>
      <c r="J139">
        <v>0.06</v>
      </c>
      <c r="K139">
        <v>0.2</v>
      </c>
      <c r="L139">
        <v>-0.97</v>
      </c>
      <c r="M139">
        <v>-1.04</v>
      </c>
      <c r="N139">
        <v>-0.55000000000000004</v>
      </c>
      <c r="O139">
        <v>0.64</v>
      </c>
      <c r="U139" t="s">
        <v>137</v>
      </c>
      <c r="V139" t="s">
        <v>13</v>
      </c>
    </row>
    <row r="140" spans="1:22" x14ac:dyDescent="0.3">
      <c r="A140" t="s">
        <v>2721</v>
      </c>
      <c r="B140" t="s">
        <v>124</v>
      </c>
      <c r="C140" t="s">
        <v>2587</v>
      </c>
      <c r="D140" t="s">
        <v>93</v>
      </c>
      <c r="E140">
        <v>65</v>
      </c>
      <c r="F140">
        <v>23.2</v>
      </c>
      <c r="G140">
        <v>0.14000000000000001</v>
      </c>
      <c r="H140">
        <v>0.95</v>
      </c>
      <c r="I140">
        <v>-0.79</v>
      </c>
      <c r="J140">
        <v>0.02</v>
      </c>
      <c r="K140">
        <v>-1.06</v>
      </c>
      <c r="L140">
        <v>0.59</v>
      </c>
      <c r="M140">
        <v>0.11</v>
      </c>
      <c r="N140">
        <v>-0.41</v>
      </c>
      <c r="O140">
        <v>0.11</v>
      </c>
      <c r="U140" t="s">
        <v>153</v>
      </c>
      <c r="V140" t="s">
        <v>645</v>
      </c>
    </row>
    <row r="141" spans="1:22" x14ac:dyDescent="0.3">
      <c r="A141">
        <v>140</v>
      </c>
      <c r="B141" t="s">
        <v>2722</v>
      </c>
      <c r="C141" t="s">
        <v>13</v>
      </c>
      <c r="D141" t="s">
        <v>18</v>
      </c>
      <c r="E141">
        <v>73</v>
      </c>
      <c r="F141">
        <v>26.1</v>
      </c>
      <c r="G141">
        <v>-0.71</v>
      </c>
      <c r="H141">
        <v>0.55000000000000004</v>
      </c>
      <c r="I141">
        <v>-0.23</v>
      </c>
      <c r="J141">
        <v>-0.92</v>
      </c>
      <c r="K141">
        <v>-1.04</v>
      </c>
      <c r="L141">
        <v>0.84</v>
      </c>
      <c r="M141">
        <v>1.57</v>
      </c>
      <c r="N141">
        <v>-0.68</v>
      </c>
      <c r="O141">
        <v>0.28000000000000003</v>
      </c>
      <c r="U141" t="s">
        <v>654</v>
      </c>
      <c r="V141" t="s">
        <v>8</v>
      </c>
    </row>
    <row r="142" spans="1:22" x14ac:dyDescent="0.3">
      <c r="A142" t="s">
        <v>2723</v>
      </c>
      <c r="B142" t="s">
        <v>2557</v>
      </c>
      <c r="C142" t="s">
        <v>2590</v>
      </c>
      <c r="D142" t="s">
        <v>66</v>
      </c>
      <c r="E142">
        <v>60</v>
      </c>
      <c r="F142">
        <v>20.399999999999999</v>
      </c>
      <c r="G142">
        <v>-0.44</v>
      </c>
      <c r="H142">
        <v>0.79</v>
      </c>
      <c r="I142">
        <v>-0.32</v>
      </c>
      <c r="J142">
        <v>-0.57999999999999996</v>
      </c>
      <c r="K142">
        <v>-0.6</v>
      </c>
      <c r="L142">
        <v>-0.69</v>
      </c>
      <c r="M142">
        <v>-0.03</v>
      </c>
      <c r="N142">
        <v>0.3</v>
      </c>
      <c r="O142">
        <v>1.18</v>
      </c>
      <c r="U142" t="s">
        <v>154</v>
      </c>
      <c r="V142" t="s">
        <v>8</v>
      </c>
    </row>
    <row r="143" spans="1:22" x14ac:dyDescent="0.3">
      <c r="A143" t="s">
        <v>2724</v>
      </c>
      <c r="B143" t="s">
        <v>156</v>
      </c>
      <c r="C143" t="s">
        <v>2590</v>
      </c>
      <c r="D143" t="s">
        <v>18</v>
      </c>
      <c r="E143">
        <v>70</v>
      </c>
      <c r="F143">
        <v>32.5</v>
      </c>
      <c r="G143">
        <v>-0.77</v>
      </c>
      <c r="H143">
        <v>0.1</v>
      </c>
      <c r="I143">
        <v>0.26</v>
      </c>
      <c r="J143">
        <v>0.33</v>
      </c>
      <c r="K143">
        <v>-0.28999999999999998</v>
      </c>
      <c r="L143">
        <v>0.33</v>
      </c>
      <c r="M143">
        <v>0.2</v>
      </c>
      <c r="N143">
        <v>-0.27</v>
      </c>
      <c r="O143">
        <v>-0.28999999999999998</v>
      </c>
      <c r="U143" t="s">
        <v>181</v>
      </c>
      <c r="V143" t="s">
        <v>646</v>
      </c>
    </row>
    <row r="144" spans="1:22" x14ac:dyDescent="0.3">
      <c r="A144" t="s">
        <v>2725</v>
      </c>
      <c r="B144" t="s">
        <v>87</v>
      </c>
      <c r="C144" t="s">
        <v>2589</v>
      </c>
      <c r="D144" t="s">
        <v>66</v>
      </c>
      <c r="E144">
        <v>40</v>
      </c>
      <c r="F144">
        <v>29.2</v>
      </c>
      <c r="G144">
        <v>1.67</v>
      </c>
      <c r="H144">
        <v>0.22</v>
      </c>
      <c r="I144">
        <v>-0.62</v>
      </c>
      <c r="J144">
        <v>0.55000000000000004</v>
      </c>
      <c r="K144">
        <v>-0.62</v>
      </c>
      <c r="L144">
        <v>-0.78</v>
      </c>
      <c r="M144">
        <v>-1.06</v>
      </c>
      <c r="N144">
        <v>-0.34</v>
      </c>
      <c r="O144">
        <v>0.56999999999999995</v>
      </c>
      <c r="U144" t="s">
        <v>179</v>
      </c>
      <c r="V144" t="s">
        <v>642</v>
      </c>
    </row>
    <row r="145" spans="1:22" x14ac:dyDescent="0.3">
      <c r="A145" t="s">
        <v>2726</v>
      </c>
      <c r="B145" t="s">
        <v>705</v>
      </c>
      <c r="C145" t="s">
        <v>2585</v>
      </c>
      <c r="D145" t="s">
        <v>16</v>
      </c>
      <c r="E145">
        <v>71</v>
      </c>
      <c r="F145">
        <v>26.9</v>
      </c>
      <c r="G145">
        <v>0.1</v>
      </c>
      <c r="H145">
        <v>0.21</v>
      </c>
      <c r="I145">
        <v>0.99</v>
      </c>
      <c r="J145">
        <v>0.08</v>
      </c>
      <c r="K145">
        <v>-0.28000000000000003</v>
      </c>
      <c r="L145">
        <v>-0.91</v>
      </c>
      <c r="M145">
        <v>-0.73</v>
      </c>
      <c r="N145">
        <v>-0.53</v>
      </c>
      <c r="O145">
        <v>0.62</v>
      </c>
      <c r="U145" t="s">
        <v>174</v>
      </c>
      <c r="V145" t="s">
        <v>645</v>
      </c>
    </row>
    <row r="146" spans="1:22" x14ac:dyDescent="0.3">
      <c r="A146" t="s">
        <v>2727</v>
      </c>
      <c r="B146" t="s">
        <v>2548</v>
      </c>
      <c r="C146" t="s">
        <v>2585</v>
      </c>
      <c r="D146" t="s">
        <v>28</v>
      </c>
      <c r="E146">
        <v>55</v>
      </c>
      <c r="F146">
        <v>21.6</v>
      </c>
      <c r="G146">
        <v>0.62</v>
      </c>
      <c r="H146">
        <v>0.47</v>
      </c>
      <c r="I146">
        <v>-0.98</v>
      </c>
      <c r="J146">
        <v>-0.27</v>
      </c>
      <c r="K146">
        <v>-0.16</v>
      </c>
      <c r="L146">
        <v>-0.68</v>
      </c>
      <c r="M146">
        <v>-1.26</v>
      </c>
      <c r="N146">
        <v>0.98</v>
      </c>
      <c r="O146">
        <v>0.84</v>
      </c>
      <c r="U146" t="s">
        <v>913</v>
      </c>
      <c r="V146" t="s">
        <v>182</v>
      </c>
    </row>
    <row r="147" spans="1:22" x14ac:dyDescent="0.3">
      <c r="A147" t="s">
        <v>2728</v>
      </c>
      <c r="B147" t="s">
        <v>885</v>
      </c>
      <c r="C147" t="s">
        <v>2587</v>
      </c>
      <c r="D147" t="s">
        <v>24</v>
      </c>
      <c r="E147">
        <v>72</v>
      </c>
      <c r="F147">
        <v>20.5</v>
      </c>
      <c r="G147">
        <v>0.43</v>
      </c>
      <c r="H147">
        <v>0.44</v>
      </c>
      <c r="I147">
        <v>-0.26</v>
      </c>
      <c r="J147">
        <v>-0.54</v>
      </c>
      <c r="K147">
        <v>-0.87</v>
      </c>
      <c r="L147">
        <v>0.79</v>
      </c>
      <c r="M147">
        <v>-0.48</v>
      </c>
      <c r="N147">
        <v>-0.43</v>
      </c>
      <c r="O147">
        <v>0.45</v>
      </c>
      <c r="U147" t="s">
        <v>109</v>
      </c>
      <c r="V147" t="s">
        <v>13</v>
      </c>
    </row>
    <row r="148" spans="1:22" x14ac:dyDescent="0.3">
      <c r="A148" t="s">
        <v>2729</v>
      </c>
      <c r="B148" t="s">
        <v>2730</v>
      </c>
      <c r="C148" t="s">
        <v>2589</v>
      </c>
      <c r="D148" t="s">
        <v>16</v>
      </c>
      <c r="E148">
        <v>71</v>
      </c>
      <c r="F148">
        <v>25.1</v>
      </c>
      <c r="G148">
        <v>0.15</v>
      </c>
      <c r="H148">
        <v>-0.01</v>
      </c>
      <c r="I148">
        <v>-0.19</v>
      </c>
      <c r="J148">
        <v>-0.92</v>
      </c>
      <c r="K148">
        <v>-0.24</v>
      </c>
      <c r="L148">
        <v>-0.38</v>
      </c>
      <c r="M148">
        <v>0.11</v>
      </c>
      <c r="N148">
        <v>0.02</v>
      </c>
      <c r="O148">
        <v>0.99</v>
      </c>
      <c r="U148" t="s">
        <v>152</v>
      </c>
      <c r="V148" t="s">
        <v>13</v>
      </c>
    </row>
    <row r="149" spans="1:22" x14ac:dyDescent="0.3">
      <c r="A149" t="s">
        <v>2731</v>
      </c>
      <c r="B149" t="s">
        <v>2554</v>
      </c>
      <c r="C149" t="s">
        <v>2590</v>
      </c>
      <c r="D149" t="s">
        <v>40</v>
      </c>
      <c r="E149">
        <v>68</v>
      </c>
      <c r="F149">
        <v>28.4</v>
      </c>
      <c r="G149">
        <v>-1.36</v>
      </c>
      <c r="H149">
        <v>1.07</v>
      </c>
      <c r="I149">
        <v>0.22</v>
      </c>
      <c r="J149">
        <v>0.3</v>
      </c>
      <c r="K149">
        <v>-0.62</v>
      </c>
      <c r="L149">
        <v>-0.21</v>
      </c>
      <c r="M149">
        <v>0.28000000000000003</v>
      </c>
      <c r="N149">
        <v>-0.14000000000000001</v>
      </c>
      <c r="O149">
        <v>-0.01</v>
      </c>
      <c r="U149" t="s">
        <v>183</v>
      </c>
      <c r="V149" t="s">
        <v>916</v>
      </c>
    </row>
    <row r="150" spans="1:22" x14ac:dyDescent="0.3">
      <c r="A150" t="s">
        <v>2732</v>
      </c>
      <c r="B150" t="s">
        <v>209</v>
      </c>
      <c r="C150" t="s">
        <v>2585</v>
      </c>
      <c r="D150" t="s">
        <v>61</v>
      </c>
      <c r="E150">
        <v>70</v>
      </c>
      <c r="F150">
        <v>22.1</v>
      </c>
      <c r="G150">
        <v>1.66</v>
      </c>
      <c r="H150">
        <v>-1.31</v>
      </c>
      <c r="I150">
        <v>-1.58</v>
      </c>
      <c r="J150">
        <v>-0.35</v>
      </c>
      <c r="K150">
        <v>0.33</v>
      </c>
      <c r="L150">
        <v>0.64</v>
      </c>
      <c r="M150">
        <v>0.36</v>
      </c>
      <c r="N150">
        <v>0.02</v>
      </c>
      <c r="O150">
        <v>-0.34</v>
      </c>
      <c r="U150" t="s">
        <v>167</v>
      </c>
      <c r="V150" t="s">
        <v>8</v>
      </c>
    </row>
    <row r="151" spans="1:22" x14ac:dyDescent="0.3">
      <c r="A151" t="s">
        <v>2733</v>
      </c>
      <c r="B151" t="s">
        <v>163</v>
      </c>
      <c r="C151" t="s">
        <v>2587</v>
      </c>
      <c r="D151" t="s">
        <v>26</v>
      </c>
      <c r="E151">
        <v>70</v>
      </c>
      <c r="F151">
        <v>29.2</v>
      </c>
      <c r="G151">
        <v>7.0000000000000007E-2</v>
      </c>
      <c r="H151">
        <v>0.48</v>
      </c>
      <c r="I151">
        <v>0.64</v>
      </c>
      <c r="J151">
        <v>-0.08</v>
      </c>
      <c r="K151">
        <v>-1.03</v>
      </c>
      <c r="L151">
        <v>0.01</v>
      </c>
      <c r="M151">
        <v>-0.17</v>
      </c>
      <c r="N151">
        <v>-1</v>
      </c>
      <c r="O151">
        <v>0.51</v>
      </c>
      <c r="U151" t="s">
        <v>173</v>
      </c>
      <c r="V151" t="s">
        <v>659</v>
      </c>
    </row>
    <row r="152" spans="1:22" x14ac:dyDescent="0.3">
      <c r="A152" t="s">
        <v>2734</v>
      </c>
      <c r="B152" t="s">
        <v>204</v>
      </c>
      <c r="C152" t="s">
        <v>2590</v>
      </c>
      <c r="D152" t="s">
        <v>93</v>
      </c>
      <c r="E152">
        <v>75</v>
      </c>
      <c r="F152">
        <v>34.4</v>
      </c>
      <c r="G152">
        <v>-0.51</v>
      </c>
      <c r="H152">
        <v>-0.28999999999999998</v>
      </c>
      <c r="I152">
        <v>0.18</v>
      </c>
      <c r="J152">
        <v>0.85</v>
      </c>
      <c r="K152">
        <v>0.43</v>
      </c>
      <c r="L152">
        <v>0.2</v>
      </c>
      <c r="M152">
        <v>-0.42</v>
      </c>
      <c r="N152">
        <v>-0.53</v>
      </c>
      <c r="O152">
        <v>-0.51</v>
      </c>
      <c r="U152" t="s">
        <v>157</v>
      </c>
      <c r="V152" t="s">
        <v>13</v>
      </c>
    </row>
    <row r="153" spans="1:22" x14ac:dyDescent="0.3">
      <c r="A153" t="s">
        <v>2735</v>
      </c>
      <c r="B153" t="s">
        <v>197</v>
      </c>
      <c r="C153" t="s">
        <v>2590</v>
      </c>
      <c r="D153" t="s">
        <v>71</v>
      </c>
      <c r="E153">
        <v>74</v>
      </c>
      <c r="F153">
        <v>29.6</v>
      </c>
      <c r="G153">
        <v>-1.26</v>
      </c>
      <c r="H153">
        <v>0.57999999999999996</v>
      </c>
      <c r="I153">
        <v>0.27</v>
      </c>
      <c r="J153">
        <v>0.61</v>
      </c>
      <c r="K153">
        <v>-0.84</v>
      </c>
      <c r="L153">
        <v>-0.24</v>
      </c>
      <c r="M153">
        <v>0.9</v>
      </c>
      <c r="N153">
        <v>-0.32</v>
      </c>
      <c r="O153">
        <v>-0.3</v>
      </c>
      <c r="U153" t="s">
        <v>2558</v>
      </c>
      <c r="V153" t="s">
        <v>182</v>
      </c>
    </row>
    <row r="154" spans="1:22" x14ac:dyDescent="0.3">
      <c r="A154" t="s">
        <v>2736</v>
      </c>
      <c r="B154" t="s">
        <v>2553</v>
      </c>
      <c r="C154" t="s">
        <v>2585</v>
      </c>
      <c r="D154" t="s">
        <v>6</v>
      </c>
      <c r="E154">
        <v>70</v>
      </c>
      <c r="F154">
        <v>25.2</v>
      </c>
      <c r="G154">
        <v>1.25</v>
      </c>
      <c r="H154">
        <v>-0.97</v>
      </c>
      <c r="I154">
        <v>-0.9</v>
      </c>
      <c r="J154">
        <v>-0.53</v>
      </c>
      <c r="K154">
        <v>0.3</v>
      </c>
      <c r="L154">
        <v>-0.54</v>
      </c>
      <c r="M154">
        <v>-0.73</v>
      </c>
      <c r="N154">
        <v>0.84</v>
      </c>
      <c r="O154">
        <v>0.64</v>
      </c>
      <c r="U154" t="s">
        <v>178</v>
      </c>
      <c r="V154" t="s">
        <v>182</v>
      </c>
    </row>
    <row r="155" spans="1:22" x14ac:dyDescent="0.3">
      <c r="A155" t="s">
        <v>2737</v>
      </c>
      <c r="B155" t="s">
        <v>148</v>
      </c>
      <c r="C155" t="s">
        <v>2587</v>
      </c>
      <c r="D155" t="s">
        <v>30</v>
      </c>
      <c r="E155">
        <v>60</v>
      </c>
      <c r="F155">
        <v>26.9</v>
      </c>
      <c r="G155">
        <v>-0.69</v>
      </c>
      <c r="H155">
        <v>-0.25</v>
      </c>
      <c r="I155">
        <v>0.33</v>
      </c>
      <c r="J155">
        <v>-0.49</v>
      </c>
      <c r="K155">
        <v>0.3</v>
      </c>
      <c r="L155">
        <v>0.16</v>
      </c>
      <c r="M155">
        <v>0.56000000000000005</v>
      </c>
      <c r="N155">
        <v>-0.8</v>
      </c>
      <c r="O155">
        <v>0.22</v>
      </c>
      <c r="U155" t="s">
        <v>2559</v>
      </c>
      <c r="V155" t="s">
        <v>182</v>
      </c>
    </row>
    <row r="156" spans="1:22" x14ac:dyDescent="0.3">
      <c r="A156" t="s">
        <v>2738</v>
      </c>
      <c r="B156" t="s">
        <v>662</v>
      </c>
      <c r="C156" t="s">
        <v>2589</v>
      </c>
      <c r="D156" t="s">
        <v>24</v>
      </c>
      <c r="E156">
        <v>72</v>
      </c>
      <c r="F156">
        <v>27.4</v>
      </c>
      <c r="G156">
        <v>-0.93</v>
      </c>
      <c r="H156">
        <v>-0.08</v>
      </c>
      <c r="I156">
        <v>0.91</v>
      </c>
      <c r="J156">
        <v>-0.5</v>
      </c>
      <c r="K156">
        <v>-0.08</v>
      </c>
      <c r="L156">
        <v>-0.34</v>
      </c>
      <c r="M156">
        <v>-0.22</v>
      </c>
      <c r="N156">
        <v>-0.32</v>
      </c>
      <c r="O156">
        <v>0.79</v>
      </c>
      <c r="U156" t="s">
        <v>146</v>
      </c>
      <c r="V156" t="s">
        <v>105</v>
      </c>
    </row>
    <row r="157" spans="1:22" x14ac:dyDescent="0.3">
      <c r="A157" t="s">
        <v>2739</v>
      </c>
      <c r="B157" t="s">
        <v>2551</v>
      </c>
      <c r="C157" t="s">
        <v>2589</v>
      </c>
      <c r="D157" t="s">
        <v>48</v>
      </c>
      <c r="E157">
        <v>78</v>
      </c>
      <c r="F157">
        <v>30.7</v>
      </c>
      <c r="G157">
        <v>-0.73</v>
      </c>
      <c r="H157">
        <v>1.36</v>
      </c>
      <c r="I157">
        <v>0.92</v>
      </c>
      <c r="J157">
        <v>0.59</v>
      </c>
      <c r="K157">
        <v>-0.41</v>
      </c>
      <c r="L157">
        <v>-0.45</v>
      </c>
      <c r="M157">
        <v>-0.76</v>
      </c>
      <c r="N157">
        <v>-1</v>
      </c>
      <c r="O157">
        <v>-0.3</v>
      </c>
      <c r="U157" t="s">
        <v>143</v>
      </c>
      <c r="V157" t="s">
        <v>13</v>
      </c>
    </row>
    <row r="158" spans="1:22" x14ac:dyDescent="0.3">
      <c r="A158" t="s">
        <v>2740</v>
      </c>
      <c r="B158" t="s">
        <v>914</v>
      </c>
      <c r="C158" t="s">
        <v>2590</v>
      </c>
      <c r="D158" t="s">
        <v>70</v>
      </c>
      <c r="E158">
        <v>67</v>
      </c>
      <c r="F158">
        <v>27</v>
      </c>
      <c r="G158">
        <v>-0.26</v>
      </c>
      <c r="H158">
        <v>0.09</v>
      </c>
      <c r="I158">
        <v>-0.45</v>
      </c>
      <c r="J158">
        <v>-0.72</v>
      </c>
      <c r="K158">
        <v>1.1100000000000001</v>
      </c>
      <c r="L158">
        <v>-0.3</v>
      </c>
      <c r="M158">
        <v>-0.34</v>
      </c>
      <c r="N158">
        <v>-0.59</v>
      </c>
      <c r="O158">
        <v>0.62</v>
      </c>
      <c r="U158" t="s">
        <v>170</v>
      </c>
      <c r="V158" t="s">
        <v>649</v>
      </c>
    </row>
    <row r="159" spans="1:22" x14ac:dyDescent="0.3">
      <c r="A159" t="s">
        <v>2741</v>
      </c>
      <c r="B159" t="s">
        <v>2742</v>
      </c>
      <c r="C159" t="s">
        <v>2589</v>
      </c>
      <c r="D159" t="s">
        <v>66</v>
      </c>
      <c r="E159">
        <v>60</v>
      </c>
      <c r="F159">
        <v>19.2</v>
      </c>
      <c r="G159">
        <v>0.34</v>
      </c>
      <c r="H159">
        <v>-7.0000000000000007E-2</v>
      </c>
      <c r="I159">
        <v>-0.44</v>
      </c>
      <c r="J159">
        <v>-0.75</v>
      </c>
      <c r="K159">
        <v>-0.27</v>
      </c>
      <c r="L159">
        <v>-1.0900000000000001</v>
      </c>
      <c r="M159">
        <v>-0.5</v>
      </c>
      <c r="N159">
        <v>0.53</v>
      </c>
      <c r="O159">
        <v>1.4</v>
      </c>
      <c r="U159" t="s">
        <v>175</v>
      </c>
      <c r="V159" t="s">
        <v>91</v>
      </c>
    </row>
    <row r="160" spans="1:22" x14ac:dyDescent="0.3">
      <c r="A160" t="s">
        <v>2743</v>
      </c>
      <c r="B160" t="s">
        <v>176</v>
      </c>
      <c r="C160" t="s">
        <v>13</v>
      </c>
      <c r="D160" t="s">
        <v>36</v>
      </c>
      <c r="E160">
        <v>74</v>
      </c>
      <c r="F160">
        <v>29.4</v>
      </c>
      <c r="G160">
        <v>-0.68</v>
      </c>
      <c r="H160">
        <v>1.1100000000000001</v>
      </c>
      <c r="I160">
        <v>-0.57999999999999996</v>
      </c>
      <c r="J160">
        <v>0.14000000000000001</v>
      </c>
      <c r="K160">
        <v>-0.7</v>
      </c>
      <c r="L160">
        <v>1.39</v>
      </c>
      <c r="M160">
        <v>0.39</v>
      </c>
      <c r="N160">
        <v>-0.82</v>
      </c>
      <c r="O160">
        <v>-1.1299999999999999</v>
      </c>
      <c r="U160" t="s">
        <v>161</v>
      </c>
      <c r="V160" t="s">
        <v>13</v>
      </c>
    </row>
    <row r="161" spans="1:22" x14ac:dyDescent="0.3">
      <c r="A161" t="s">
        <v>2744</v>
      </c>
      <c r="B161" t="s">
        <v>2745</v>
      </c>
      <c r="C161" t="s">
        <v>91</v>
      </c>
      <c r="D161" t="s">
        <v>61</v>
      </c>
      <c r="E161">
        <v>75</v>
      </c>
      <c r="F161">
        <v>22.1</v>
      </c>
      <c r="G161">
        <v>-0.38</v>
      </c>
      <c r="H161">
        <v>0.49</v>
      </c>
      <c r="I161">
        <v>-0.27</v>
      </c>
      <c r="J161">
        <v>-0.76</v>
      </c>
      <c r="K161">
        <v>-0.41</v>
      </c>
      <c r="L161">
        <v>-0.79</v>
      </c>
      <c r="M161">
        <v>0.31</v>
      </c>
      <c r="N161">
        <v>-0.3</v>
      </c>
      <c r="O161">
        <v>1.2</v>
      </c>
      <c r="U161" t="s">
        <v>140</v>
      </c>
      <c r="V161" t="s">
        <v>105</v>
      </c>
    </row>
    <row r="162" spans="1:22" x14ac:dyDescent="0.3">
      <c r="A162" t="s">
        <v>2746</v>
      </c>
      <c r="B162" t="s">
        <v>656</v>
      </c>
      <c r="C162" t="s">
        <v>2587</v>
      </c>
      <c r="D162" t="s">
        <v>9</v>
      </c>
      <c r="E162">
        <v>71</v>
      </c>
      <c r="F162">
        <v>28.5</v>
      </c>
      <c r="G162">
        <v>-0.63</v>
      </c>
      <c r="H162">
        <v>0.26</v>
      </c>
      <c r="I162">
        <v>1.24</v>
      </c>
      <c r="J162">
        <v>0.39</v>
      </c>
      <c r="K162">
        <v>-0.56000000000000005</v>
      </c>
      <c r="L162">
        <v>-0.42</v>
      </c>
      <c r="M162">
        <v>-0.64</v>
      </c>
      <c r="N162">
        <v>-0.87</v>
      </c>
      <c r="O162">
        <v>0.3</v>
      </c>
      <c r="U162" t="s">
        <v>189</v>
      </c>
      <c r="V162" t="s">
        <v>649</v>
      </c>
    </row>
    <row r="163" spans="1:22" x14ac:dyDescent="0.3">
      <c r="A163" t="s">
        <v>2747</v>
      </c>
      <c r="B163" t="s">
        <v>106</v>
      </c>
      <c r="C163" t="s">
        <v>2590</v>
      </c>
      <c r="D163" t="s">
        <v>34</v>
      </c>
      <c r="E163">
        <v>35</v>
      </c>
      <c r="F163">
        <v>26.5</v>
      </c>
      <c r="G163">
        <v>-1.08</v>
      </c>
      <c r="H163">
        <v>-0.25</v>
      </c>
      <c r="I163">
        <v>0.28000000000000003</v>
      </c>
      <c r="J163">
        <v>0.37</v>
      </c>
      <c r="K163">
        <v>-0.41</v>
      </c>
      <c r="L163">
        <v>0.5</v>
      </c>
      <c r="M163">
        <v>0.67</v>
      </c>
      <c r="N163">
        <v>-0.53</v>
      </c>
      <c r="O163">
        <v>-0.54</v>
      </c>
      <c r="U163" t="s">
        <v>219</v>
      </c>
      <c r="V163" t="s">
        <v>649</v>
      </c>
    </row>
    <row r="164" spans="1:22" x14ac:dyDescent="0.3">
      <c r="A164" t="s">
        <v>2748</v>
      </c>
      <c r="B164" t="s">
        <v>2749</v>
      </c>
      <c r="C164" t="s">
        <v>8</v>
      </c>
      <c r="D164" t="s">
        <v>6</v>
      </c>
      <c r="E164">
        <v>70</v>
      </c>
      <c r="F164">
        <v>20.8</v>
      </c>
      <c r="G164">
        <v>1.1499999999999999</v>
      </c>
      <c r="H164">
        <v>0.14000000000000001</v>
      </c>
      <c r="I164">
        <v>-1.22</v>
      </c>
      <c r="J164">
        <v>-0.43</v>
      </c>
      <c r="K164">
        <v>0.63</v>
      </c>
      <c r="L164">
        <v>-0.81</v>
      </c>
      <c r="M164">
        <v>-0.73</v>
      </c>
      <c r="N164">
        <v>0.71</v>
      </c>
      <c r="O164">
        <v>-0.43</v>
      </c>
      <c r="U164" t="s">
        <v>158</v>
      </c>
      <c r="V164" t="s">
        <v>91</v>
      </c>
    </row>
    <row r="165" spans="1:22" x14ac:dyDescent="0.3">
      <c r="A165">
        <v>164</v>
      </c>
      <c r="B165" t="s">
        <v>157</v>
      </c>
      <c r="C165" t="s">
        <v>13</v>
      </c>
      <c r="D165" t="s">
        <v>59</v>
      </c>
      <c r="E165">
        <v>70</v>
      </c>
      <c r="F165">
        <v>22.5</v>
      </c>
      <c r="G165">
        <v>-0.94</v>
      </c>
      <c r="H165">
        <v>0.68</v>
      </c>
      <c r="I165">
        <v>-0.84</v>
      </c>
      <c r="J165">
        <v>-0.92</v>
      </c>
      <c r="K165">
        <v>-0.85</v>
      </c>
      <c r="L165">
        <v>1.5</v>
      </c>
      <c r="M165">
        <v>1.18</v>
      </c>
      <c r="N165">
        <v>-1.03</v>
      </c>
      <c r="O165">
        <v>0.19</v>
      </c>
      <c r="U165" t="s">
        <v>193</v>
      </c>
      <c r="V165" t="s">
        <v>647</v>
      </c>
    </row>
    <row r="166" spans="1:22" x14ac:dyDescent="0.3">
      <c r="A166" t="s">
        <v>2750</v>
      </c>
      <c r="B166" t="s">
        <v>790</v>
      </c>
      <c r="C166" t="s">
        <v>105</v>
      </c>
      <c r="D166" t="s">
        <v>9</v>
      </c>
      <c r="E166">
        <v>75</v>
      </c>
      <c r="F166">
        <v>27.9</v>
      </c>
      <c r="G166">
        <v>-0.11</v>
      </c>
      <c r="H166">
        <v>-0.57999999999999996</v>
      </c>
      <c r="I166">
        <v>-0.38</v>
      </c>
      <c r="J166">
        <v>-0.82</v>
      </c>
      <c r="K166">
        <v>-0.23</v>
      </c>
      <c r="L166">
        <v>-0.77</v>
      </c>
      <c r="M166">
        <v>-0.48</v>
      </c>
      <c r="N166">
        <v>1.44</v>
      </c>
      <c r="O166">
        <v>0.88</v>
      </c>
      <c r="U166" t="s">
        <v>171</v>
      </c>
      <c r="V166" t="s">
        <v>182</v>
      </c>
    </row>
    <row r="167" spans="1:22" x14ac:dyDescent="0.3">
      <c r="A167" t="s">
        <v>2751</v>
      </c>
      <c r="B167" t="s">
        <v>149</v>
      </c>
      <c r="C167" t="s">
        <v>13</v>
      </c>
      <c r="D167" t="s">
        <v>34</v>
      </c>
      <c r="E167">
        <v>70</v>
      </c>
      <c r="F167">
        <v>27</v>
      </c>
      <c r="G167">
        <v>-0.49</v>
      </c>
      <c r="H167">
        <v>0.34</v>
      </c>
      <c r="I167">
        <v>0.3</v>
      </c>
      <c r="J167">
        <v>0.24</v>
      </c>
      <c r="K167">
        <v>-0.01</v>
      </c>
      <c r="L167">
        <v>0.3</v>
      </c>
      <c r="M167">
        <v>-0.84</v>
      </c>
      <c r="N167">
        <v>-0.56999999999999995</v>
      </c>
      <c r="O167">
        <v>-0.35</v>
      </c>
      <c r="U167" t="s">
        <v>184</v>
      </c>
      <c r="V167" t="s">
        <v>649</v>
      </c>
    </row>
    <row r="168" spans="1:22" x14ac:dyDescent="0.3">
      <c r="A168" t="s">
        <v>2752</v>
      </c>
      <c r="B168" t="s">
        <v>207</v>
      </c>
      <c r="C168" t="s">
        <v>2587</v>
      </c>
      <c r="D168" t="s">
        <v>18</v>
      </c>
      <c r="E168">
        <v>70</v>
      </c>
      <c r="F168">
        <v>26.4</v>
      </c>
      <c r="G168">
        <v>0.32</v>
      </c>
      <c r="H168">
        <v>0.24</v>
      </c>
      <c r="I168">
        <v>-0.53</v>
      </c>
      <c r="J168">
        <v>-0.39</v>
      </c>
      <c r="K168">
        <v>-1.17</v>
      </c>
      <c r="L168">
        <v>0.33</v>
      </c>
      <c r="M168">
        <v>-0.39</v>
      </c>
      <c r="N168">
        <v>-0.5</v>
      </c>
      <c r="O168">
        <v>0.99</v>
      </c>
      <c r="U168" t="s">
        <v>165</v>
      </c>
      <c r="V168" t="s">
        <v>646</v>
      </c>
    </row>
    <row r="169" spans="1:22" x14ac:dyDescent="0.3">
      <c r="A169" t="s">
        <v>2753</v>
      </c>
      <c r="B169" t="s">
        <v>660</v>
      </c>
      <c r="C169" t="s">
        <v>2589</v>
      </c>
      <c r="D169" t="s">
        <v>43</v>
      </c>
      <c r="E169">
        <v>74</v>
      </c>
      <c r="F169">
        <v>28.1</v>
      </c>
      <c r="G169">
        <v>-0.44</v>
      </c>
      <c r="H169">
        <v>-0.39</v>
      </c>
      <c r="I169">
        <v>0.5</v>
      </c>
      <c r="J169">
        <v>0.23</v>
      </c>
      <c r="K169">
        <v>0.5</v>
      </c>
      <c r="L169">
        <v>-0.47</v>
      </c>
      <c r="M169">
        <v>-1.06</v>
      </c>
      <c r="N169">
        <v>0.11</v>
      </c>
      <c r="O169">
        <v>-0.15</v>
      </c>
      <c r="U169" t="s">
        <v>187</v>
      </c>
      <c r="V169" t="s">
        <v>649</v>
      </c>
    </row>
    <row r="170" spans="1:22" x14ac:dyDescent="0.3">
      <c r="A170" t="s">
        <v>2754</v>
      </c>
      <c r="B170" t="s">
        <v>219</v>
      </c>
      <c r="C170" t="s">
        <v>2590</v>
      </c>
      <c r="D170" t="s">
        <v>66</v>
      </c>
      <c r="E170">
        <v>78</v>
      </c>
      <c r="F170">
        <v>27.1</v>
      </c>
      <c r="G170">
        <v>-0.7</v>
      </c>
      <c r="H170">
        <v>-0.13</v>
      </c>
      <c r="I170">
        <v>0.54</v>
      </c>
      <c r="J170">
        <v>-0.61</v>
      </c>
      <c r="K170">
        <v>-0.73</v>
      </c>
      <c r="L170">
        <v>-0.64</v>
      </c>
      <c r="M170">
        <v>0.08</v>
      </c>
      <c r="N170">
        <v>-0.02</v>
      </c>
      <c r="O170">
        <v>1.01</v>
      </c>
      <c r="U170" t="s">
        <v>190</v>
      </c>
      <c r="V170" t="s">
        <v>91</v>
      </c>
    </row>
    <row r="171" spans="1:22" x14ac:dyDescent="0.3">
      <c r="A171" t="s">
        <v>2755</v>
      </c>
      <c r="B171" t="s">
        <v>2756</v>
      </c>
      <c r="C171" t="s">
        <v>91</v>
      </c>
      <c r="D171" t="s">
        <v>6</v>
      </c>
      <c r="E171">
        <v>73</v>
      </c>
      <c r="F171">
        <v>31.8</v>
      </c>
      <c r="G171">
        <v>-0.84</v>
      </c>
      <c r="H171">
        <v>0.09</v>
      </c>
      <c r="I171">
        <v>0.83</v>
      </c>
      <c r="J171">
        <v>0.66</v>
      </c>
      <c r="K171">
        <v>-0.55000000000000004</v>
      </c>
      <c r="L171">
        <v>-0.17</v>
      </c>
      <c r="M171">
        <v>0.95</v>
      </c>
      <c r="N171">
        <v>-0.78</v>
      </c>
      <c r="O171">
        <v>-1.41</v>
      </c>
      <c r="U171" t="s">
        <v>207</v>
      </c>
      <c r="V171" t="s">
        <v>13</v>
      </c>
    </row>
    <row r="172" spans="1:22" x14ac:dyDescent="0.3">
      <c r="A172" t="s">
        <v>2757</v>
      </c>
      <c r="B172" t="s">
        <v>2758</v>
      </c>
      <c r="C172" t="s">
        <v>182</v>
      </c>
      <c r="D172" t="s">
        <v>55</v>
      </c>
      <c r="E172">
        <v>70</v>
      </c>
      <c r="F172">
        <v>27.3</v>
      </c>
      <c r="G172">
        <v>-0.66</v>
      </c>
      <c r="H172">
        <v>-0.1</v>
      </c>
      <c r="I172">
        <v>0.38</v>
      </c>
      <c r="J172">
        <v>-0.02</v>
      </c>
      <c r="K172">
        <v>0.37</v>
      </c>
      <c r="L172">
        <v>-0.05</v>
      </c>
      <c r="M172">
        <v>-1.0900000000000001</v>
      </c>
      <c r="N172">
        <v>1.21</v>
      </c>
      <c r="O172">
        <v>-1.31</v>
      </c>
      <c r="U172" t="s">
        <v>192</v>
      </c>
      <c r="V172" t="s">
        <v>105</v>
      </c>
    </row>
    <row r="173" spans="1:22" x14ac:dyDescent="0.3">
      <c r="A173" t="s">
        <v>2759</v>
      </c>
      <c r="B173" t="s">
        <v>190</v>
      </c>
      <c r="C173" t="s">
        <v>2590</v>
      </c>
      <c r="D173" t="s">
        <v>52</v>
      </c>
      <c r="E173">
        <v>70</v>
      </c>
      <c r="F173">
        <v>31.1</v>
      </c>
      <c r="G173">
        <v>-1.44</v>
      </c>
      <c r="H173">
        <v>-0.04</v>
      </c>
      <c r="I173">
        <v>1.1399999999999999</v>
      </c>
      <c r="J173">
        <v>0.23</v>
      </c>
      <c r="K173">
        <v>-0.95</v>
      </c>
      <c r="L173">
        <v>-0.74</v>
      </c>
      <c r="M173">
        <v>0.25</v>
      </c>
      <c r="N173">
        <v>-0.8</v>
      </c>
      <c r="O173">
        <v>1.05</v>
      </c>
      <c r="U173" t="s">
        <v>162</v>
      </c>
      <c r="V173" t="s">
        <v>13</v>
      </c>
    </row>
    <row r="174" spans="1:22" x14ac:dyDescent="0.3">
      <c r="A174" t="s">
        <v>2760</v>
      </c>
      <c r="B174" t="s">
        <v>2761</v>
      </c>
      <c r="C174" t="s">
        <v>8</v>
      </c>
      <c r="D174" t="s">
        <v>28</v>
      </c>
      <c r="E174">
        <v>67</v>
      </c>
      <c r="F174">
        <v>20.8</v>
      </c>
      <c r="G174">
        <v>1.74</v>
      </c>
      <c r="H174">
        <v>-2.76</v>
      </c>
      <c r="I174">
        <v>-1.77</v>
      </c>
      <c r="J174">
        <v>-0.91</v>
      </c>
      <c r="K174">
        <v>0.38</v>
      </c>
      <c r="L174">
        <v>-0.91</v>
      </c>
      <c r="M174">
        <v>-0.22</v>
      </c>
      <c r="N174">
        <v>2.1</v>
      </c>
      <c r="O174">
        <v>1.05</v>
      </c>
      <c r="U174" t="s">
        <v>176</v>
      </c>
      <c r="V174" t="s">
        <v>13</v>
      </c>
    </row>
    <row r="175" spans="1:22" x14ac:dyDescent="0.3">
      <c r="A175" t="s">
        <v>2762</v>
      </c>
      <c r="B175" t="s">
        <v>218</v>
      </c>
      <c r="C175" t="s">
        <v>2590</v>
      </c>
      <c r="D175" t="s">
        <v>93</v>
      </c>
      <c r="E175">
        <v>67</v>
      </c>
      <c r="F175">
        <v>23.1</v>
      </c>
      <c r="G175">
        <v>-0.72</v>
      </c>
      <c r="H175">
        <v>0.85</v>
      </c>
      <c r="I175">
        <v>0.27</v>
      </c>
      <c r="J175">
        <v>-0.27</v>
      </c>
      <c r="K175">
        <v>-0.3</v>
      </c>
      <c r="L175">
        <v>-0.39</v>
      </c>
      <c r="M175">
        <v>-0.92</v>
      </c>
      <c r="N175">
        <v>-0.62</v>
      </c>
      <c r="O175">
        <v>0.78</v>
      </c>
      <c r="U175" t="s">
        <v>202</v>
      </c>
      <c r="V175" t="s">
        <v>8</v>
      </c>
    </row>
    <row r="176" spans="1:22" x14ac:dyDescent="0.3">
      <c r="A176" t="s">
        <v>2763</v>
      </c>
      <c r="B176" t="s">
        <v>671</v>
      </c>
      <c r="C176" t="s">
        <v>2589</v>
      </c>
      <c r="D176" t="s">
        <v>46</v>
      </c>
      <c r="E176">
        <v>70</v>
      </c>
      <c r="F176">
        <v>30.2</v>
      </c>
      <c r="G176">
        <v>0.45</v>
      </c>
      <c r="H176">
        <v>-0.41</v>
      </c>
      <c r="I176">
        <v>-0.84</v>
      </c>
      <c r="J176">
        <v>-0.51</v>
      </c>
      <c r="K176">
        <v>0.03</v>
      </c>
      <c r="L176">
        <v>-0.66</v>
      </c>
      <c r="M176">
        <v>0.28000000000000003</v>
      </c>
      <c r="N176">
        <v>0.23</v>
      </c>
      <c r="O176">
        <v>0.05</v>
      </c>
      <c r="U176" t="s">
        <v>196</v>
      </c>
      <c r="V176" t="s">
        <v>91</v>
      </c>
    </row>
    <row r="177" spans="1:22" x14ac:dyDescent="0.3">
      <c r="A177" t="s">
        <v>2764</v>
      </c>
      <c r="B177" t="s">
        <v>123</v>
      </c>
      <c r="C177" t="s">
        <v>2585</v>
      </c>
      <c r="D177" t="s">
        <v>22</v>
      </c>
      <c r="E177">
        <v>70</v>
      </c>
      <c r="F177">
        <v>26.1</v>
      </c>
      <c r="G177">
        <v>-0.4</v>
      </c>
      <c r="H177">
        <v>0.27</v>
      </c>
      <c r="I177">
        <v>0.01</v>
      </c>
      <c r="J177">
        <v>-1.01</v>
      </c>
      <c r="K177">
        <v>0.08</v>
      </c>
      <c r="L177">
        <v>-0.73</v>
      </c>
      <c r="M177">
        <v>-1.06</v>
      </c>
      <c r="N177">
        <v>0.32</v>
      </c>
      <c r="O177">
        <v>1.17</v>
      </c>
      <c r="U177" t="s">
        <v>220</v>
      </c>
      <c r="V177" t="s">
        <v>647</v>
      </c>
    </row>
    <row r="178" spans="1:22" x14ac:dyDescent="0.3">
      <c r="A178" t="s">
        <v>2765</v>
      </c>
      <c r="B178" t="s">
        <v>131</v>
      </c>
      <c r="C178" t="s">
        <v>2589</v>
      </c>
      <c r="D178" t="s">
        <v>11</v>
      </c>
      <c r="E178">
        <v>64</v>
      </c>
      <c r="F178">
        <v>23.1</v>
      </c>
      <c r="G178">
        <v>-0.47</v>
      </c>
      <c r="H178">
        <v>0.6</v>
      </c>
      <c r="I178">
        <v>-0.16</v>
      </c>
      <c r="J178">
        <v>-0.46</v>
      </c>
      <c r="K178">
        <v>0.41</v>
      </c>
      <c r="L178">
        <v>-0.32</v>
      </c>
      <c r="M178">
        <v>-0.67</v>
      </c>
      <c r="N178">
        <v>-1</v>
      </c>
      <c r="O178">
        <v>0.71</v>
      </c>
      <c r="U178" t="s">
        <v>201</v>
      </c>
      <c r="V178" t="s">
        <v>13</v>
      </c>
    </row>
    <row r="179" spans="1:22" x14ac:dyDescent="0.3">
      <c r="A179" t="s">
        <v>2766</v>
      </c>
      <c r="B179" t="s">
        <v>741</v>
      </c>
      <c r="C179" t="s">
        <v>2587</v>
      </c>
      <c r="D179" t="s">
        <v>71</v>
      </c>
      <c r="E179">
        <v>73</v>
      </c>
      <c r="F179">
        <v>25.2</v>
      </c>
      <c r="G179">
        <v>0.02</v>
      </c>
      <c r="H179">
        <v>0.21</v>
      </c>
      <c r="I179">
        <v>0.36</v>
      </c>
      <c r="J179">
        <v>-0.43</v>
      </c>
      <c r="K179">
        <v>-0.53</v>
      </c>
      <c r="L179">
        <v>-0.4</v>
      </c>
      <c r="M179">
        <v>-0.5</v>
      </c>
      <c r="N179">
        <v>-0.71</v>
      </c>
      <c r="O179">
        <v>0.6</v>
      </c>
      <c r="U179" t="s">
        <v>203</v>
      </c>
      <c r="V179" t="s">
        <v>646</v>
      </c>
    </row>
    <row r="180" spans="1:22" x14ac:dyDescent="0.3">
      <c r="A180" t="s">
        <v>2767</v>
      </c>
      <c r="B180" t="s">
        <v>2768</v>
      </c>
      <c r="C180" t="s">
        <v>2587</v>
      </c>
      <c r="D180" t="s">
        <v>22</v>
      </c>
      <c r="E180">
        <v>72</v>
      </c>
      <c r="F180">
        <v>24</v>
      </c>
      <c r="G180">
        <v>1.1299999999999999</v>
      </c>
      <c r="H180">
        <v>0.36</v>
      </c>
      <c r="I180">
        <v>-0.53</v>
      </c>
      <c r="J180">
        <v>-0.17</v>
      </c>
      <c r="K180">
        <v>-0.68</v>
      </c>
      <c r="L180">
        <v>0.34</v>
      </c>
      <c r="M180">
        <v>-1.0900000000000001</v>
      </c>
      <c r="N180">
        <v>-1.23</v>
      </c>
      <c r="O180">
        <v>0.47</v>
      </c>
      <c r="U180" t="s">
        <v>198</v>
      </c>
      <c r="V180" t="s">
        <v>13</v>
      </c>
    </row>
    <row r="181" spans="1:22" x14ac:dyDescent="0.3">
      <c r="A181" t="s">
        <v>2769</v>
      </c>
      <c r="B181" t="s">
        <v>657</v>
      </c>
      <c r="C181" t="s">
        <v>2585</v>
      </c>
      <c r="D181" t="s">
        <v>74</v>
      </c>
      <c r="E181">
        <v>62</v>
      </c>
      <c r="F181">
        <v>26.7</v>
      </c>
      <c r="G181">
        <v>0.92</v>
      </c>
      <c r="H181">
        <v>-0.88</v>
      </c>
      <c r="I181">
        <v>-0.8</v>
      </c>
      <c r="J181">
        <v>0.15</v>
      </c>
      <c r="K181">
        <v>1.0900000000000001</v>
      </c>
      <c r="L181">
        <v>-0.92</v>
      </c>
      <c r="M181">
        <v>-1.04</v>
      </c>
      <c r="N181">
        <v>-0.09</v>
      </c>
      <c r="O181">
        <v>0.16</v>
      </c>
      <c r="U181" t="s">
        <v>185</v>
      </c>
      <c r="V181" t="s">
        <v>646</v>
      </c>
    </row>
    <row r="182" spans="1:22" x14ac:dyDescent="0.3">
      <c r="A182" t="s">
        <v>2770</v>
      </c>
      <c r="B182" t="s">
        <v>2559</v>
      </c>
      <c r="C182" t="s">
        <v>2590</v>
      </c>
      <c r="D182" t="s">
        <v>7</v>
      </c>
      <c r="E182">
        <v>68</v>
      </c>
      <c r="F182">
        <v>22.1</v>
      </c>
      <c r="G182">
        <v>-0.27</v>
      </c>
      <c r="H182">
        <v>0.05</v>
      </c>
      <c r="I182">
        <v>-0.26</v>
      </c>
      <c r="J182">
        <v>-0.8</v>
      </c>
      <c r="K182">
        <v>-0.38</v>
      </c>
      <c r="L182">
        <v>-0.67</v>
      </c>
      <c r="M182">
        <v>-0.14000000000000001</v>
      </c>
      <c r="N182">
        <v>-0.11</v>
      </c>
      <c r="O182">
        <v>1.18</v>
      </c>
      <c r="U182" t="s">
        <v>177</v>
      </c>
      <c r="V182" t="s">
        <v>13</v>
      </c>
    </row>
    <row r="183" spans="1:22" x14ac:dyDescent="0.3">
      <c r="A183" t="s">
        <v>2771</v>
      </c>
      <c r="B183" t="s">
        <v>203</v>
      </c>
      <c r="C183" t="s">
        <v>2589</v>
      </c>
      <c r="D183" t="s">
        <v>24</v>
      </c>
      <c r="E183">
        <v>72</v>
      </c>
      <c r="F183">
        <v>26.7</v>
      </c>
      <c r="G183">
        <v>-0.65</v>
      </c>
      <c r="H183">
        <v>0.1</v>
      </c>
      <c r="I183">
        <v>0.65</v>
      </c>
      <c r="J183">
        <v>-0.38</v>
      </c>
      <c r="K183">
        <v>-0.44</v>
      </c>
      <c r="L183">
        <v>-0.61</v>
      </c>
      <c r="M183">
        <v>-0.53</v>
      </c>
      <c r="N183">
        <v>-0.48</v>
      </c>
      <c r="O183">
        <v>0.91</v>
      </c>
      <c r="U183" t="s">
        <v>164</v>
      </c>
      <c r="V183" t="s">
        <v>13</v>
      </c>
    </row>
    <row r="184" spans="1:22" x14ac:dyDescent="0.3">
      <c r="A184" t="s">
        <v>2772</v>
      </c>
      <c r="B184" t="s">
        <v>791</v>
      </c>
      <c r="C184" t="s">
        <v>2589</v>
      </c>
      <c r="D184" t="s">
        <v>11</v>
      </c>
      <c r="E184">
        <v>68</v>
      </c>
      <c r="F184">
        <v>20.100000000000001</v>
      </c>
      <c r="G184">
        <v>0.8</v>
      </c>
      <c r="H184">
        <v>-0.13</v>
      </c>
      <c r="I184">
        <v>-1</v>
      </c>
      <c r="J184">
        <v>-1.17</v>
      </c>
      <c r="K184">
        <v>-0.16</v>
      </c>
      <c r="L184">
        <v>0.06</v>
      </c>
      <c r="M184">
        <v>-0.17</v>
      </c>
      <c r="N184">
        <v>-7.0000000000000007E-2</v>
      </c>
      <c r="O184">
        <v>0.39</v>
      </c>
      <c r="U184" t="s">
        <v>200</v>
      </c>
      <c r="V184" t="s">
        <v>13</v>
      </c>
    </row>
    <row r="185" spans="1:22" x14ac:dyDescent="0.3">
      <c r="A185" t="s">
        <v>2773</v>
      </c>
      <c r="B185" t="s">
        <v>202</v>
      </c>
      <c r="C185" t="s">
        <v>8</v>
      </c>
      <c r="D185" t="s">
        <v>36</v>
      </c>
      <c r="E185">
        <v>60</v>
      </c>
      <c r="F185">
        <v>18.399999999999999</v>
      </c>
      <c r="G185">
        <v>1.63</v>
      </c>
      <c r="H185">
        <v>0</v>
      </c>
      <c r="I185">
        <v>-1.77</v>
      </c>
      <c r="J185">
        <v>-0.85</v>
      </c>
      <c r="K185">
        <v>1.19</v>
      </c>
      <c r="L185">
        <v>-1.02</v>
      </c>
      <c r="M185">
        <v>-1.45</v>
      </c>
      <c r="N185">
        <v>-0.11</v>
      </c>
      <c r="O185">
        <v>0.94</v>
      </c>
      <c r="U185" t="s">
        <v>199</v>
      </c>
      <c r="V185" t="s">
        <v>13</v>
      </c>
    </row>
    <row r="186" spans="1:22" x14ac:dyDescent="0.3">
      <c r="A186" t="s">
        <v>2774</v>
      </c>
      <c r="B186" t="s">
        <v>116</v>
      </c>
      <c r="C186" t="s">
        <v>2590</v>
      </c>
      <c r="D186" t="s">
        <v>36</v>
      </c>
      <c r="E186">
        <v>68</v>
      </c>
      <c r="F186">
        <v>24.8</v>
      </c>
      <c r="G186">
        <v>-0.56999999999999995</v>
      </c>
      <c r="H186">
        <v>1.0900000000000001</v>
      </c>
      <c r="I186">
        <v>-0.42</v>
      </c>
      <c r="J186">
        <v>-0.47</v>
      </c>
      <c r="K186">
        <v>-0.88</v>
      </c>
      <c r="L186">
        <v>-0.28999999999999998</v>
      </c>
      <c r="M186">
        <v>-0.08</v>
      </c>
      <c r="N186">
        <v>-0.46</v>
      </c>
      <c r="O186">
        <v>0.55000000000000004</v>
      </c>
      <c r="U186" t="s">
        <v>221</v>
      </c>
      <c r="V186" t="s">
        <v>647</v>
      </c>
    </row>
    <row r="187" spans="1:22" x14ac:dyDescent="0.3">
      <c r="A187" t="s">
        <v>2775</v>
      </c>
      <c r="B187" t="s">
        <v>130</v>
      </c>
      <c r="C187" t="s">
        <v>2589</v>
      </c>
      <c r="D187" t="s">
        <v>43</v>
      </c>
      <c r="E187">
        <v>73</v>
      </c>
      <c r="F187">
        <v>31</v>
      </c>
      <c r="G187">
        <v>0.28000000000000003</v>
      </c>
      <c r="H187">
        <v>7.0000000000000007E-2</v>
      </c>
      <c r="I187">
        <v>-0.88</v>
      </c>
      <c r="J187">
        <v>0.13</v>
      </c>
      <c r="K187">
        <v>0.31</v>
      </c>
      <c r="L187">
        <v>-0.7</v>
      </c>
      <c r="M187">
        <v>-0.14000000000000001</v>
      </c>
      <c r="N187">
        <v>-1</v>
      </c>
      <c r="O187">
        <v>0.39</v>
      </c>
      <c r="U187" t="s">
        <v>191</v>
      </c>
      <c r="V187" t="s">
        <v>648</v>
      </c>
    </row>
    <row r="188" spans="1:22" x14ac:dyDescent="0.3">
      <c r="A188" t="s">
        <v>2776</v>
      </c>
      <c r="B188" t="s">
        <v>2777</v>
      </c>
      <c r="C188" t="s">
        <v>8</v>
      </c>
      <c r="D188" t="s">
        <v>55</v>
      </c>
      <c r="E188">
        <v>72</v>
      </c>
      <c r="F188">
        <v>24.2</v>
      </c>
      <c r="G188">
        <v>0.33</v>
      </c>
      <c r="H188">
        <v>-0.38</v>
      </c>
      <c r="I188">
        <v>-1.17</v>
      </c>
      <c r="J188">
        <v>-0.56000000000000005</v>
      </c>
      <c r="K188">
        <v>0.57999999999999996</v>
      </c>
      <c r="L188">
        <v>-0.39</v>
      </c>
      <c r="M188">
        <v>0.36</v>
      </c>
      <c r="N188">
        <v>0.3</v>
      </c>
      <c r="O188">
        <v>-0.69</v>
      </c>
      <c r="U188" t="s">
        <v>208</v>
      </c>
      <c r="V188" t="s">
        <v>105</v>
      </c>
    </row>
    <row r="189" spans="1:22" x14ac:dyDescent="0.3">
      <c r="A189" t="s">
        <v>2778</v>
      </c>
      <c r="B189" t="s">
        <v>58</v>
      </c>
      <c r="C189" t="s">
        <v>8</v>
      </c>
      <c r="D189" t="s">
        <v>26</v>
      </c>
      <c r="E189">
        <v>74</v>
      </c>
      <c r="F189">
        <v>20.6</v>
      </c>
      <c r="G189">
        <v>1.04</v>
      </c>
      <c r="H189">
        <v>-2.4700000000000002</v>
      </c>
      <c r="I189">
        <v>-1.77</v>
      </c>
      <c r="J189">
        <v>-0.47</v>
      </c>
      <c r="K189">
        <v>1.47</v>
      </c>
      <c r="L189">
        <v>-0.69</v>
      </c>
      <c r="M189">
        <v>0.06</v>
      </c>
      <c r="N189">
        <v>1.1399999999999999</v>
      </c>
      <c r="O189">
        <v>0.06</v>
      </c>
      <c r="U189" t="s">
        <v>197</v>
      </c>
      <c r="V189" t="s">
        <v>649</v>
      </c>
    </row>
    <row r="190" spans="1:22" x14ac:dyDescent="0.3">
      <c r="A190" t="s">
        <v>2779</v>
      </c>
      <c r="B190" t="s">
        <v>112</v>
      </c>
      <c r="C190" t="s">
        <v>2590</v>
      </c>
      <c r="D190" t="s">
        <v>86</v>
      </c>
      <c r="E190">
        <v>74</v>
      </c>
      <c r="F190">
        <v>26.2</v>
      </c>
      <c r="G190">
        <v>-0.51</v>
      </c>
      <c r="H190">
        <v>-1.1000000000000001</v>
      </c>
      <c r="I190">
        <v>-0.3</v>
      </c>
      <c r="J190">
        <v>-0.02</v>
      </c>
      <c r="K190">
        <v>0.11</v>
      </c>
      <c r="L190">
        <v>-0.86</v>
      </c>
      <c r="M190">
        <v>0.2</v>
      </c>
      <c r="N190">
        <v>0.32</v>
      </c>
      <c r="O190">
        <v>0.52</v>
      </c>
      <c r="U190" t="s">
        <v>222</v>
      </c>
      <c r="V190" t="s">
        <v>644</v>
      </c>
    </row>
    <row r="191" spans="1:22" x14ac:dyDescent="0.3">
      <c r="A191" t="s">
        <v>2780</v>
      </c>
      <c r="B191" t="s">
        <v>2781</v>
      </c>
      <c r="C191" t="s">
        <v>2589</v>
      </c>
      <c r="D191" t="s">
        <v>61</v>
      </c>
      <c r="E191">
        <v>74</v>
      </c>
      <c r="F191">
        <v>27.1</v>
      </c>
      <c r="G191">
        <v>0.85</v>
      </c>
      <c r="H191">
        <v>0.14000000000000001</v>
      </c>
      <c r="I191">
        <v>0.08</v>
      </c>
      <c r="J191">
        <v>0.15</v>
      </c>
      <c r="K191">
        <v>-0.51</v>
      </c>
      <c r="L191">
        <v>-0.69</v>
      </c>
      <c r="M191">
        <v>-1.51</v>
      </c>
      <c r="N191">
        <v>-0.98</v>
      </c>
      <c r="O191">
        <v>0.8</v>
      </c>
      <c r="U191" t="s">
        <v>210</v>
      </c>
      <c r="V191" t="s">
        <v>8</v>
      </c>
    </row>
    <row r="192" spans="1:22" x14ac:dyDescent="0.3">
      <c r="A192" t="s">
        <v>2782</v>
      </c>
      <c r="B192" t="s">
        <v>141</v>
      </c>
      <c r="C192" t="s">
        <v>2585</v>
      </c>
      <c r="D192" t="s">
        <v>43</v>
      </c>
      <c r="E192">
        <v>65</v>
      </c>
      <c r="F192">
        <v>23.2</v>
      </c>
      <c r="G192">
        <v>-0.82</v>
      </c>
      <c r="H192">
        <v>0.93</v>
      </c>
      <c r="I192">
        <v>1.1399999999999999</v>
      </c>
      <c r="J192">
        <v>-0.45</v>
      </c>
      <c r="K192">
        <v>-0.91</v>
      </c>
      <c r="L192">
        <v>-1.03</v>
      </c>
      <c r="M192">
        <v>-0.92</v>
      </c>
      <c r="N192">
        <v>-0.82</v>
      </c>
      <c r="O192">
        <v>1.22</v>
      </c>
      <c r="U192" t="s">
        <v>223</v>
      </c>
      <c r="V192" t="s">
        <v>91</v>
      </c>
    </row>
    <row r="193" spans="1:22" x14ac:dyDescent="0.3">
      <c r="A193" t="s">
        <v>2783</v>
      </c>
      <c r="B193" t="s">
        <v>103</v>
      </c>
      <c r="C193" t="s">
        <v>2585</v>
      </c>
      <c r="D193" t="s">
        <v>59</v>
      </c>
      <c r="E193">
        <v>30</v>
      </c>
      <c r="F193">
        <v>22.2</v>
      </c>
      <c r="G193">
        <v>-0.99</v>
      </c>
      <c r="H193">
        <v>0.52</v>
      </c>
      <c r="I193">
        <v>0.43</v>
      </c>
      <c r="J193">
        <v>-0.37</v>
      </c>
      <c r="K193">
        <v>0.72</v>
      </c>
      <c r="L193">
        <v>-0.27</v>
      </c>
      <c r="M193">
        <v>-0.95</v>
      </c>
      <c r="N193">
        <v>-1.03</v>
      </c>
      <c r="O193">
        <v>0.26</v>
      </c>
      <c r="U193" t="s">
        <v>224</v>
      </c>
      <c r="V193" t="s">
        <v>91</v>
      </c>
    </row>
    <row r="194" spans="1:22" x14ac:dyDescent="0.3">
      <c r="A194" t="s">
        <v>2784</v>
      </c>
      <c r="B194" t="s">
        <v>169</v>
      </c>
      <c r="C194" t="s">
        <v>2585</v>
      </c>
      <c r="D194" t="s">
        <v>22</v>
      </c>
      <c r="E194">
        <v>68</v>
      </c>
      <c r="F194">
        <v>18.2</v>
      </c>
      <c r="G194">
        <v>1.36</v>
      </c>
      <c r="H194">
        <v>0.33</v>
      </c>
      <c r="I194">
        <v>-1.65</v>
      </c>
      <c r="J194">
        <v>-1.06</v>
      </c>
      <c r="K194">
        <v>-0.19</v>
      </c>
      <c r="L194">
        <v>-0.83</v>
      </c>
      <c r="M194">
        <v>-0.62</v>
      </c>
      <c r="N194">
        <v>0</v>
      </c>
      <c r="O194">
        <v>0.95</v>
      </c>
      <c r="U194" t="s">
        <v>205</v>
      </c>
      <c r="V194" t="s">
        <v>647</v>
      </c>
    </row>
    <row r="195" spans="1:22" x14ac:dyDescent="0.3">
      <c r="A195" t="s">
        <v>2785</v>
      </c>
      <c r="B195" t="s">
        <v>117</v>
      </c>
      <c r="C195" t="s">
        <v>2587</v>
      </c>
      <c r="D195" t="s">
        <v>20</v>
      </c>
      <c r="E195">
        <v>68</v>
      </c>
      <c r="F195">
        <v>18.399999999999999</v>
      </c>
      <c r="G195">
        <v>0.1</v>
      </c>
      <c r="H195">
        <v>0.12</v>
      </c>
      <c r="I195">
        <v>-1.06</v>
      </c>
      <c r="J195">
        <v>-1.02</v>
      </c>
      <c r="K195">
        <v>-0.85</v>
      </c>
      <c r="L195">
        <v>0.1</v>
      </c>
      <c r="M195">
        <v>0.53</v>
      </c>
      <c r="N195">
        <v>-0.48</v>
      </c>
      <c r="O195">
        <v>0.83</v>
      </c>
      <c r="U195" t="s">
        <v>180</v>
      </c>
      <c r="V195" t="s">
        <v>648</v>
      </c>
    </row>
    <row r="196" spans="1:22" x14ac:dyDescent="0.3">
      <c r="A196" t="s">
        <v>2786</v>
      </c>
      <c r="B196" t="s">
        <v>869</v>
      </c>
      <c r="C196" t="s">
        <v>2590</v>
      </c>
      <c r="D196" t="s">
        <v>22</v>
      </c>
      <c r="E196">
        <v>74</v>
      </c>
      <c r="F196">
        <v>25.7</v>
      </c>
      <c r="G196">
        <v>-0.24</v>
      </c>
      <c r="H196">
        <v>0.38</v>
      </c>
      <c r="I196">
        <v>0.54</v>
      </c>
      <c r="J196">
        <v>-0.61</v>
      </c>
      <c r="K196">
        <v>-0.82</v>
      </c>
      <c r="L196">
        <v>-0.77</v>
      </c>
      <c r="M196">
        <v>-0.5</v>
      </c>
      <c r="N196">
        <v>-0.84</v>
      </c>
      <c r="O196">
        <v>1.1399999999999999</v>
      </c>
      <c r="U196" t="s">
        <v>686</v>
      </c>
      <c r="V196" t="s">
        <v>8</v>
      </c>
    </row>
    <row r="197" spans="1:22" x14ac:dyDescent="0.3">
      <c r="A197" t="s">
        <v>2787</v>
      </c>
      <c r="B197" t="s">
        <v>2788</v>
      </c>
      <c r="C197" t="s">
        <v>2585</v>
      </c>
      <c r="D197" t="s">
        <v>71</v>
      </c>
      <c r="E197">
        <v>67</v>
      </c>
      <c r="F197">
        <v>20</v>
      </c>
      <c r="G197">
        <v>1.06</v>
      </c>
      <c r="H197">
        <v>-0.51</v>
      </c>
      <c r="I197">
        <v>-1.31</v>
      </c>
      <c r="J197">
        <v>-0.95</v>
      </c>
      <c r="K197">
        <v>-0.08</v>
      </c>
      <c r="L197">
        <v>-0.7</v>
      </c>
      <c r="M197">
        <v>-0.31</v>
      </c>
      <c r="N197">
        <v>0.25</v>
      </c>
      <c r="O197">
        <v>0.82</v>
      </c>
      <c r="U197" t="s">
        <v>225</v>
      </c>
      <c r="V197" t="s">
        <v>13</v>
      </c>
    </row>
    <row r="198" spans="1:22" x14ac:dyDescent="0.3">
      <c r="A198" t="s">
        <v>2789</v>
      </c>
      <c r="B198" t="s">
        <v>101</v>
      </c>
      <c r="C198" t="s">
        <v>2587</v>
      </c>
      <c r="D198" t="s">
        <v>16</v>
      </c>
      <c r="E198">
        <v>76</v>
      </c>
      <c r="F198">
        <v>28.1</v>
      </c>
      <c r="G198">
        <v>-0.87</v>
      </c>
      <c r="H198">
        <v>-0.79</v>
      </c>
      <c r="I198">
        <v>0.15</v>
      </c>
      <c r="J198">
        <v>-7.0000000000000007E-2</v>
      </c>
      <c r="K198">
        <v>-0.55000000000000004</v>
      </c>
      <c r="L198">
        <v>0.67</v>
      </c>
      <c r="M198">
        <v>0.39</v>
      </c>
      <c r="N198">
        <v>-0.53</v>
      </c>
      <c r="O198">
        <v>-0.15</v>
      </c>
      <c r="U198" t="s">
        <v>226</v>
      </c>
      <c r="V198" t="s">
        <v>644</v>
      </c>
    </row>
    <row r="199" spans="1:22" x14ac:dyDescent="0.3">
      <c r="A199" t="s">
        <v>2790</v>
      </c>
      <c r="B199" t="s">
        <v>132</v>
      </c>
      <c r="C199" t="s">
        <v>2587</v>
      </c>
      <c r="D199" t="s">
        <v>40</v>
      </c>
      <c r="E199">
        <v>46</v>
      </c>
      <c r="F199">
        <v>27.3</v>
      </c>
      <c r="G199">
        <v>-0.82</v>
      </c>
      <c r="H199">
        <v>1</v>
      </c>
      <c r="I199">
        <v>-1.23</v>
      </c>
      <c r="J199">
        <v>-0.05</v>
      </c>
      <c r="K199">
        <v>-0.73</v>
      </c>
      <c r="L199">
        <v>1.46</v>
      </c>
      <c r="M199">
        <v>0.11</v>
      </c>
      <c r="N199">
        <v>-0.55000000000000004</v>
      </c>
      <c r="O199">
        <v>-0.95</v>
      </c>
      <c r="U199" t="s">
        <v>209</v>
      </c>
      <c r="V199" t="s">
        <v>642</v>
      </c>
    </row>
    <row r="200" spans="1:22" x14ac:dyDescent="0.3">
      <c r="A200" t="s">
        <v>2791</v>
      </c>
      <c r="B200" t="s">
        <v>196</v>
      </c>
      <c r="C200" t="s">
        <v>2590</v>
      </c>
      <c r="D200" t="s">
        <v>20</v>
      </c>
      <c r="E200">
        <v>74</v>
      </c>
      <c r="F200">
        <v>24</v>
      </c>
      <c r="G200">
        <v>-0.42</v>
      </c>
      <c r="H200">
        <v>0</v>
      </c>
      <c r="I200">
        <v>-0.1</v>
      </c>
      <c r="J200">
        <v>-0.62</v>
      </c>
      <c r="K200">
        <v>-0.94</v>
      </c>
      <c r="L200">
        <v>0</v>
      </c>
      <c r="M200">
        <v>0.17</v>
      </c>
      <c r="N200">
        <v>-0.71</v>
      </c>
      <c r="O200">
        <v>0.83</v>
      </c>
      <c r="U200" t="s">
        <v>227</v>
      </c>
      <c r="V200" t="s">
        <v>648</v>
      </c>
    </row>
    <row r="201" spans="1:22" x14ac:dyDescent="0.3">
      <c r="A201" t="s">
        <v>2792</v>
      </c>
      <c r="B201" t="s">
        <v>717</v>
      </c>
      <c r="C201" t="s">
        <v>13</v>
      </c>
      <c r="D201" t="s">
        <v>93</v>
      </c>
      <c r="E201">
        <v>74</v>
      </c>
      <c r="F201">
        <v>21.8</v>
      </c>
      <c r="G201">
        <v>-1.35</v>
      </c>
      <c r="H201">
        <v>1.46</v>
      </c>
      <c r="I201">
        <v>0.41</v>
      </c>
      <c r="J201">
        <v>-0.06</v>
      </c>
      <c r="K201">
        <v>-1.06</v>
      </c>
      <c r="L201">
        <v>-0.25</v>
      </c>
      <c r="M201">
        <v>-0.87</v>
      </c>
      <c r="N201">
        <v>-0.73</v>
      </c>
      <c r="O201">
        <v>0.64</v>
      </c>
      <c r="U201" t="s">
        <v>29</v>
      </c>
      <c r="V201" t="s">
        <v>642</v>
      </c>
    </row>
    <row r="202" spans="1:22" x14ac:dyDescent="0.3">
      <c r="A202" t="s">
        <v>2793</v>
      </c>
      <c r="B202" t="s">
        <v>2794</v>
      </c>
      <c r="C202" t="s">
        <v>91</v>
      </c>
      <c r="D202" t="s">
        <v>28</v>
      </c>
      <c r="E202">
        <v>74</v>
      </c>
      <c r="F202">
        <v>20.100000000000001</v>
      </c>
      <c r="G202">
        <v>1.17</v>
      </c>
      <c r="H202">
        <v>-0.42</v>
      </c>
      <c r="I202">
        <v>-1.48</v>
      </c>
      <c r="J202">
        <v>-0.84</v>
      </c>
      <c r="K202">
        <v>0</v>
      </c>
      <c r="L202">
        <v>-0.69</v>
      </c>
      <c r="M202">
        <v>-0.17</v>
      </c>
      <c r="N202">
        <v>-0.41</v>
      </c>
      <c r="O202">
        <v>1</v>
      </c>
      <c r="U202" t="s">
        <v>21</v>
      </c>
      <c r="V202" t="s">
        <v>13</v>
      </c>
    </row>
    <row r="203" spans="1:22" x14ac:dyDescent="0.3">
      <c r="A203" t="s">
        <v>2795</v>
      </c>
      <c r="B203" t="s">
        <v>2796</v>
      </c>
      <c r="C203" t="s">
        <v>13</v>
      </c>
      <c r="D203" t="s">
        <v>34</v>
      </c>
      <c r="E203">
        <v>68</v>
      </c>
      <c r="F203">
        <v>14.2</v>
      </c>
      <c r="G203">
        <v>-0.26</v>
      </c>
      <c r="H203">
        <v>0.03</v>
      </c>
      <c r="I203">
        <v>-0.42</v>
      </c>
      <c r="J203">
        <v>-1.1599999999999999</v>
      </c>
      <c r="K203">
        <v>-1.5</v>
      </c>
      <c r="L203">
        <v>-0.11</v>
      </c>
      <c r="M203">
        <v>1.2</v>
      </c>
      <c r="N203">
        <v>-1.23</v>
      </c>
      <c r="O203">
        <v>1.61</v>
      </c>
      <c r="U203" t="s">
        <v>17</v>
      </c>
      <c r="V203" t="s">
        <v>8</v>
      </c>
    </row>
    <row r="204" spans="1:22" x14ac:dyDescent="0.3">
      <c r="A204" t="s">
        <v>2797</v>
      </c>
      <c r="B204" t="s">
        <v>2798</v>
      </c>
      <c r="C204" t="s">
        <v>2590</v>
      </c>
      <c r="D204" t="s">
        <v>61</v>
      </c>
      <c r="E204">
        <v>74</v>
      </c>
      <c r="F204">
        <v>28.1</v>
      </c>
      <c r="G204">
        <v>-0.77</v>
      </c>
      <c r="H204">
        <v>0.31</v>
      </c>
      <c r="I204">
        <v>0.62</v>
      </c>
      <c r="J204">
        <v>0.26</v>
      </c>
      <c r="K204">
        <v>-0.84</v>
      </c>
      <c r="L204">
        <v>-0.45</v>
      </c>
      <c r="M204">
        <v>-0.9</v>
      </c>
      <c r="N204">
        <v>-0.48</v>
      </c>
      <c r="O204">
        <v>0.39</v>
      </c>
      <c r="U204" t="s">
        <v>2540</v>
      </c>
      <c r="V204" t="s">
        <v>643</v>
      </c>
    </row>
    <row r="205" spans="1:22" x14ac:dyDescent="0.3">
      <c r="A205" t="s">
        <v>2799</v>
      </c>
      <c r="B205" t="s">
        <v>135</v>
      </c>
      <c r="C205" t="s">
        <v>2589</v>
      </c>
      <c r="D205" t="s">
        <v>18</v>
      </c>
      <c r="E205">
        <v>72</v>
      </c>
      <c r="F205">
        <v>31.7</v>
      </c>
      <c r="G205">
        <v>7.0000000000000007E-2</v>
      </c>
      <c r="H205">
        <v>-1.94</v>
      </c>
      <c r="I205">
        <v>-0.37</v>
      </c>
      <c r="J205">
        <v>0.01</v>
      </c>
      <c r="K205">
        <v>0.5</v>
      </c>
      <c r="L205">
        <v>0.21</v>
      </c>
      <c r="M205">
        <v>-0.31</v>
      </c>
      <c r="N205">
        <v>0.5</v>
      </c>
      <c r="O205">
        <v>-0.62</v>
      </c>
      <c r="U205" t="s">
        <v>2541</v>
      </c>
      <c r="V205" t="s">
        <v>644</v>
      </c>
    </row>
    <row r="206" spans="1:22" x14ac:dyDescent="0.3">
      <c r="A206" t="s">
        <v>2800</v>
      </c>
      <c r="B206" t="s">
        <v>146</v>
      </c>
      <c r="C206" t="s">
        <v>2585</v>
      </c>
      <c r="D206" t="s">
        <v>28</v>
      </c>
      <c r="E206">
        <v>68</v>
      </c>
      <c r="F206">
        <v>25.5</v>
      </c>
      <c r="G206">
        <v>-0.57999999999999996</v>
      </c>
      <c r="H206">
        <v>-0.21</v>
      </c>
      <c r="I206">
        <v>-0.17</v>
      </c>
      <c r="J206">
        <v>-0.37</v>
      </c>
      <c r="K206">
        <v>-0.01</v>
      </c>
      <c r="L206">
        <v>0.13</v>
      </c>
      <c r="M206">
        <v>-0.5</v>
      </c>
      <c r="N206">
        <v>-0.55000000000000004</v>
      </c>
      <c r="O206">
        <v>0.32</v>
      </c>
      <c r="U206" t="s">
        <v>2542</v>
      </c>
      <c r="V206" t="s">
        <v>645</v>
      </c>
    </row>
    <row r="207" spans="1:22" x14ac:dyDescent="0.3">
      <c r="A207" t="s">
        <v>2801</v>
      </c>
      <c r="B207" t="s">
        <v>2802</v>
      </c>
      <c r="C207" t="s">
        <v>8</v>
      </c>
      <c r="D207" t="s">
        <v>9</v>
      </c>
      <c r="E207">
        <v>76</v>
      </c>
      <c r="F207">
        <v>18</v>
      </c>
      <c r="G207">
        <v>0.94</v>
      </c>
      <c r="H207">
        <v>-1.1200000000000001</v>
      </c>
      <c r="I207">
        <v>-0.86</v>
      </c>
      <c r="J207">
        <v>-0.43</v>
      </c>
      <c r="K207">
        <v>-0.24</v>
      </c>
      <c r="L207">
        <v>-0.96</v>
      </c>
      <c r="M207">
        <v>-1.1200000000000001</v>
      </c>
      <c r="N207">
        <v>1.1200000000000001</v>
      </c>
      <c r="O207">
        <v>0.74</v>
      </c>
      <c r="U207" t="s">
        <v>12</v>
      </c>
      <c r="V207" t="s">
        <v>13</v>
      </c>
    </row>
    <row r="208" spans="1:22" x14ac:dyDescent="0.3">
      <c r="A208" t="s">
        <v>2803</v>
      </c>
      <c r="B208" t="s">
        <v>719</v>
      </c>
      <c r="C208" t="s">
        <v>2590</v>
      </c>
      <c r="D208" t="s">
        <v>7</v>
      </c>
      <c r="E208">
        <v>76</v>
      </c>
      <c r="F208">
        <v>22.2</v>
      </c>
      <c r="G208">
        <v>0.13</v>
      </c>
      <c r="H208">
        <v>-0.34</v>
      </c>
      <c r="I208">
        <v>-1</v>
      </c>
      <c r="J208">
        <v>-0.38</v>
      </c>
      <c r="K208">
        <v>-0.75</v>
      </c>
      <c r="L208">
        <v>0.33</v>
      </c>
      <c r="M208">
        <v>0.9</v>
      </c>
      <c r="N208">
        <v>-0.41</v>
      </c>
      <c r="O208">
        <v>-0.44</v>
      </c>
      <c r="U208" t="s">
        <v>38</v>
      </c>
      <c r="V208" t="s">
        <v>645</v>
      </c>
    </row>
    <row r="209" spans="1:22" x14ac:dyDescent="0.3">
      <c r="A209" t="s">
        <v>2804</v>
      </c>
      <c r="B209" t="s">
        <v>2805</v>
      </c>
      <c r="C209" t="s">
        <v>2589</v>
      </c>
      <c r="D209" t="s">
        <v>18</v>
      </c>
      <c r="E209">
        <v>70</v>
      </c>
      <c r="F209">
        <v>26.4</v>
      </c>
      <c r="G209">
        <v>0.44</v>
      </c>
      <c r="H209">
        <v>-0.33</v>
      </c>
      <c r="I209">
        <v>-0.19</v>
      </c>
      <c r="J209">
        <v>-0.39</v>
      </c>
      <c r="K209">
        <v>-0.45</v>
      </c>
      <c r="L209">
        <v>-0.62</v>
      </c>
      <c r="M209">
        <v>-1.06</v>
      </c>
      <c r="N209">
        <v>-0.34</v>
      </c>
      <c r="O209">
        <v>0.92</v>
      </c>
      <c r="U209" t="s">
        <v>2543</v>
      </c>
      <c r="V209" t="s">
        <v>8</v>
      </c>
    </row>
    <row r="210" spans="1:22" x14ac:dyDescent="0.3">
      <c r="A210" t="s">
        <v>2806</v>
      </c>
      <c r="B210" t="s">
        <v>152</v>
      </c>
      <c r="C210" t="s">
        <v>2587</v>
      </c>
      <c r="D210" t="s">
        <v>46</v>
      </c>
      <c r="E210">
        <v>62</v>
      </c>
      <c r="F210">
        <v>25.6</v>
      </c>
      <c r="G210">
        <v>-0.97</v>
      </c>
      <c r="H210">
        <v>0.98</v>
      </c>
      <c r="I210">
        <v>0.46</v>
      </c>
      <c r="J210">
        <v>-0.03</v>
      </c>
      <c r="K210">
        <v>-0.65</v>
      </c>
      <c r="L210">
        <v>0.53</v>
      </c>
      <c r="M210">
        <v>-0.98</v>
      </c>
      <c r="N210">
        <v>-0.84</v>
      </c>
      <c r="O210">
        <v>-0.54</v>
      </c>
      <c r="U210" t="s">
        <v>10</v>
      </c>
      <c r="V210" t="s">
        <v>13</v>
      </c>
    </row>
    <row r="211" spans="1:22" x14ac:dyDescent="0.3">
      <c r="A211" t="s">
        <v>2807</v>
      </c>
      <c r="B211" t="s">
        <v>744</v>
      </c>
      <c r="C211" t="s">
        <v>2590</v>
      </c>
      <c r="D211" t="s">
        <v>30</v>
      </c>
      <c r="E211">
        <v>71</v>
      </c>
      <c r="F211">
        <v>22.5</v>
      </c>
      <c r="G211">
        <v>-0.28999999999999998</v>
      </c>
      <c r="H211">
        <v>0.12</v>
      </c>
      <c r="I211">
        <v>-0.18</v>
      </c>
      <c r="J211">
        <v>-1.03</v>
      </c>
      <c r="K211">
        <v>-0.06</v>
      </c>
      <c r="L211">
        <v>-0.83</v>
      </c>
      <c r="M211">
        <v>-0.5</v>
      </c>
      <c r="N211">
        <v>-0.56999999999999995</v>
      </c>
      <c r="O211">
        <v>1.28</v>
      </c>
      <c r="U211" t="s">
        <v>19</v>
      </c>
      <c r="V211" t="s">
        <v>13</v>
      </c>
    </row>
    <row r="212" spans="1:22" x14ac:dyDescent="0.3">
      <c r="A212" t="s">
        <v>2808</v>
      </c>
      <c r="B212" t="s">
        <v>2809</v>
      </c>
      <c r="C212" t="s">
        <v>2590</v>
      </c>
      <c r="D212" t="s">
        <v>70</v>
      </c>
      <c r="E212">
        <v>72</v>
      </c>
      <c r="F212">
        <v>22.4</v>
      </c>
      <c r="G212">
        <v>-0.33</v>
      </c>
      <c r="H212">
        <v>0.28999999999999998</v>
      </c>
      <c r="I212">
        <v>0.18</v>
      </c>
      <c r="J212">
        <v>-0.64</v>
      </c>
      <c r="K212">
        <v>-1.07</v>
      </c>
      <c r="L212">
        <v>-0.82</v>
      </c>
      <c r="M212">
        <v>-0.17</v>
      </c>
      <c r="N212">
        <v>-0.3</v>
      </c>
      <c r="O212">
        <v>0.78</v>
      </c>
      <c r="U212" t="s">
        <v>35</v>
      </c>
      <c r="V212" t="s">
        <v>642</v>
      </c>
    </row>
    <row r="213" spans="1:22" x14ac:dyDescent="0.3">
      <c r="A213" t="s">
        <v>2810</v>
      </c>
      <c r="B213" t="s">
        <v>188</v>
      </c>
      <c r="C213" t="s">
        <v>2587</v>
      </c>
      <c r="D213" t="s">
        <v>7</v>
      </c>
      <c r="E213">
        <v>74</v>
      </c>
      <c r="F213">
        <v>20.100000000000001</v>
      </c>
      <c r="G213">
        <v>0.39</v>
      </c>
      <c r="H213">
        <v>0.4</v>
      </c>
      <c r="I213">
        <v>-0.15</v>
      </c>
      <c r="J213">
        <v>-0.51</v>
      </c>
      <c r="K213">
        <v>-1.1299999999999999</v>
      </c>
      <c r="L213">
        <v>-0.51</v>
      </c>
      <c r="M213">
        <v>-0.53</v>
      </c>
      <c r="N213">
        <v>-0.78</v>
      </c>
      <c r="O213">
        <v>0.72</v>
      </c>
      <c r="U213" t="s">
        <v>23</v>
      </c>
      <c r="V213" t="s">
        <v>643</v>
      </c>
    </row>
    <row r="214" spans="1:22" x14ac:dyDescent="0.3">
      <c r="A214" t="s">
        <v>2811</v>
      </c>
      <c r="B214" t="s">
        <v>759</v>
      </c>
      <c r="C214" t="s">
        <v>91</v>
      </c>
      <c r="D214" t="s">
        <v>59</v>
      </c>
      <c r="E214">
        <v>76</v>
      </c>
      <c r="F214">
        <v>34.1</v>
      </c>
      <c r="G214">
        <v>-0.49</v>
      </c>
      <c r="H214">
        <v>-0.52</v>
      </c>
      <c r="I214">
        <v>-0.47</v>
      </c>
      <c r="J214">
        <v>-0.24</v>
      </c>
      <c r="K214">
        <v>-0.52</v>
      </c>
      <c r="L214">
        <v>-0.27</v>
      </c>
      <c r="M214">
        <v>0.5</v>
      </c>
      <c r="N214">
        <v>-0.16</v>
      </c>
      <c r="O214">
        <v>0.02</v>
      </c>
      <c r="U214" t="s">
        <v>25</v>
      </c>
      <c r="V214" t="s">
        <v>8</v>
      </c>
    </row>
    <row r="215" spans="1:22" x14ac:dyDescent="0.3">
      <c r="A215" t="s">
        <v>2812</v>
      </c>
      <c r="B215" t="s">
        <v>690</v>
      </c>
      <c r="C215" t="s">
        <v>13</v>
      </c>
      <c r="D215" t="s">
        <v>40</v>
      </c>
      <c r="E215">
        <v>72</v>
      </c>
      <c r="F215">
        <v>25.9</v>
      </c>
      <c r="G215">
        <v>-0.84</v>
      </c>
      <c r="H215">
        <v>0.47</v>
      </c>
      <c r="I215">
        <v>-0.53</v>
      </c>
      <c r="J215">
        <v>-0.13</v>
      </c>
      <c r="K215">
        <v>-0.15</v>
      </c>
      <c r="L215">
        <v>0.66</v>
      </c>
      <c r="M215">
        <v>-0.5</v>
      </c>
      <c r="N215">
        <v>-0.34</v>
      </c>
      <c r="O215">
        <v>-0.8</v>
      </c>
      <c r="U215" t="s">
        <v>50</v>
      </c>
      <c r="V215" t="s">
        <v>13</v>
      </c>
    </row>
    <row r="216" spans="1:22" x14ac:dyDescent="0.3">
      <c r="A216" t="s">
        <v>2813</v>
      </c>
      <c r="B216" t="s">
        <v>738</v>
      </c>
      <c r="C216" t="s">
        <v>2589</v>
      </c>
      <c r="D216" t="s">
        <v>48</v>
      </c>
      <c r="E216">
        <v>68</v>
      </c>
      <c r="F216">
        <v>18.899999999999999</v>
      </c>
      <c r="G216">
        <v>-0.71</v>
      </c>
      <c r="H216">
        <v>0.2</v>
      </c>
      <c r="I216">
        <v>-0.16</v>
      </c>
      <c r="J216">
        <v>-0.51</v>
      </c>
      <c r="K216">
        <v>-0.28000000000000003</v>
      </c>
      <c r="L216">
        <v>-0.81</v>
      </c>
      <c r="M216">
        <v>-0.73</v>
      </c>
      <c r="N216">
        <v>-0.05</v>
      </c>
      <c r="O216">
        <v>0.82</v>
      </c>
      <c r="U216" t="s">
        <v>49</v>
      </c>
      <c r="V216" t="s">
        <v>13</v>
      </c>
    </row>
    <row r="217" spans="1:22" x14ac:dyDescent="0.3">
      <c r="A217" t="s">
        <v>2814</v>
      </c>
      <c r="B217" t="s">
        <v>177</v>
      </c>
      <c r="C217" t="s">
        <v>2587</v>
      </c>
      <c r="D217" t="s">
        <v>52</v>
      </c>
      <c r="E217">
        <v>64</v>
      </c>
      <c r="F217">
        <v>26.4</v>
      </c>
      <c r="G217">
        <v>-0.63</v>
      </c>
      <c r="H217">
        <v>0.56000000000000005</v>
      </c>
      <c r="I217">
        <v>0.14000000000000001</v>
      </c>
      <c r="J217">
        <v>0</v>
      </c>
      <c r="K217">
        <v>-0.68</v>
      </c>
      <c r="L217">
        <v>0.86</v>
      </c>
      <c r="M217">
        <v>-0.5</v>
      </c>
      <c r="N217">
        <v>-1</v>
      </c>
      <c r="O217">
        <v>-1</v>
      </c>
      <c r="U217" t="s">
        <v>15</v>
      </c>
      <c r="V217" t="s">
        <v>182</v>
      </c>
    </row>
    <row r="218" spans="1:22" x14ac:dyDescent="0.3">
      <c r="A218" t="s">
        <v>2815</v>
      </c>
      <c r="B218" t="s">
        <v>2816</v>
      </c>
      <c r="C218" t="s">
        <v>182</v>
      </c>
      <c r="D218" t="s">
        <v>6</v>
      </c>
      <c r="E218">
        <v>62</v>
      </c>
      <c r="F218">
        <v>20.100000000000001</v>
      </c>
      <c r="G218">
        <v>0.62</v>
      </c>
      <c r="H218">
        <v>-0.69</v>
      </c>
      <c r="I218">
        <v>-1.04</v>
      </c>
      <c r="J218">
        <v>-0.84</v>
      </c>
      <c r="K218">
        <v>-0.12</v>
      </c>
      <c r="L218">
        <v>-0.96</v>
      </c>
      <c r="M218">
        <v>-0.78</v>
      </c>
      <c r="N218">
        <v>0.5</v>
      </c>
      <c r="O218">
        <v>1.05</v>
      </c>
      <c r="U218" t="s">
        <v>42</v>
      </c>
      <c r="V218" t="s">
        <v>91</v>
      </c>
    </row>
    <row r="219" spans="1:22" x14ac:dyDescent="0.3">
      <c r="A219" t="s">
        <v>2817</v>
      </c>
      <c r="B219" t="s">
        <v>672</v>
      </c>
      <c r="C219" t="s">
        <v>2590</v>
      </c>
      <c r="D219" t="s">
        <v>6</v>
      </c>
      <c r="E219">
        <v>60</v>
      </c>
      <c r="F219">
        <v>24.9</v>
      </c>
      <c r="G219">
        <v>-0.61</v>
      </c>
      <c r="H219">
        <v>0.76</v>
      </c>
      <c r="I219">
        <v>0.52</v>
      </c>
      <c r="J219">
        <v>0.22</v>
      </c>
      <c r="K219">
        <v>-1.3</v>
      </c>
      <c r="L219">
        <v>-0.32</v>
      </c>
      <c r="M219">
        <v>-1.29</v>
      </c>
      <c r="N219">
        <v>-0.3</v>
      </c>
      <c r="O219">
        <v>-0.01</v>
      </c>
      <c r="U219" t="s">
        <v>33</v>
      </c>
      <c r="V219" t="s">
        <v>646</v>
      </c>
    </row>
    <row r="220" spans="1:22" x14ac:dyDescent="0.3">
      <c r="A220" t="s">
        <v>2818</v>
      </c>
      <c r="B220" t="s">
        <v>2819</v>
      </c>
      <c r="C220" t="s">
        <v>2590</v>
      </c>
      <c r="D220" t="s">
        <v>7</v>
      </c>
      <c r="E220">
        <v>69</v>
      </c>
      <c r="F220">
        <v>26.2</v>
      </c>
      <c r="G220">
        <v>-0.45</v>
      </c>
      <c r="H220">
        <v>-0.11</v>
      </c>
      <c r="I220">
        <v>1.27</v>
      </c>
      <c r="J220">
        <v>-0.39</v>
      </c>
      <c r="K220">
        <v>-1.1399999999999999</v>
      </c>
      <c r="L220">
        <v>-0.55000000000000004</v>
      </c>
      <c r="M220">
        <v>-1.18</v>
      </c>
      <c r="N220">
        <v>-0.71</v>
      </c>
      <c r="O220">
        <v>0.91</v>
      </c>
      <c r="U220" t="s">
        <v>62</v>
      </c>
      <c r="V220" t="s">
        <v>105</v>
      </c>
    </row>
    <row r="221" spans="1:22" x14ac:dyDescent="0.3">
      <c r="A221" t="s">
        <v>2820</v>
      </c>
      <c r="B221" t="s">
        <v>2821</v>
      </c>
      <c r="C221" t="s">
        <v>8</v>
      </c>
      <c r="D221" t="s">
        <v>70</v>
      </c>
      <c r="E221">
        <v>67</v>
      </c>
      <c r="F221">
        <v>16.100000000000001</v>
      </c>
      <c r="G221">
        <v>1.57</v>
      </c>
      <c r="H221">
        <v>0.17</v>
      </c>
      <c r="I221">
        <v>-1.66</v>
      </c>
      <c r="J221">
        <v>-0.9</v>
      </c>
      <c r="K221">
        <v>-0.24</v>
      </c>
      <c r="L221">
        <v>-1.1399999999999999</v>
      </c>
      <c r="M221">
        <v>-1.31</v>
      </c>
      <c r="N221">
        <v>0.14000000000000001</v>
      </c>
      <c r="O221">
        <v>1.02</v>
      </c>
      <c r="U221" t="s">
        <v>104</v>
      </c>
      <c r="V221" t="s">
        <v>105</v>
      </c>
    </row>
    <row r="222" spans="1:22" x14ac:dyDescent="0.3">
      <c r="A222" t="s">
        <v>2822</v>
      </c>
      <c r="B222" t="s">
        <v>109</v>
      </c>
      <c r="C222" t="s">
        <v>13</v>
      </c>
      <c r="D222" t="s">
        <v>6</v>
      </c>
      <c r="E222">
        <v>26</v>
      </c>
      <c r="F222">
        <v>22.1</v>
      </c>
      <c r="G222">
        <v>-0.93</v>
      </c>
      <c r="H222">
        <v>-0.34</v>
      </c>
      <c r="I222">
        <v>-0.36</v>
      </c>
      <c r="J222">
        <v>0.1</v>
      </c>
      <c r="K222">
        <v>-1.1299999999999999</v>
      </c>
      <c r="L222">
        <v>1.19</v>
      </c>
      <c r="M222">
        <v>0.03</v>
      </c>
      <c r="N222">
        <v>0.02</v>
      </c>
      <c r="O222">
        <v>-1.02</v>
      </c>
      <c r="U222" t="s">
        <v>27</v>
      </c>
      <c r="V222" t="s">
        <v>13</v>
      </c>
    </row>
    <row r="223" spans="1:22" x14ac:dyDescent="0.3">
      <c r="A223" t="s">
        <v>2823</v>
      </c>
      <c r="B223" t="s">
        <v>2824</v>
      </c>
      <c r="C223" t="s">
        <v>2585</v>
      </c>
      <c r="D223" t="s">
        <v>9</v>
      </c>
      <c r="E223">
        <v>69</v>
      </c>
      <c r="F223">
        <v>15.8</v>
      </c>
      <c r="G223">
        <v>1.06</v>
      </c>
      <c r="H223">
        <v>-1.36</v>
      </c>
      <c r="I223">
        <v>-1.77</v>
      </c>
      <c r="J223">
        <v>-1.28</v>
      </c>
      <c r="K223">
        <v>0.24</v>
      </c>
      <c r="L223">
        <v>-0.84</v>
      </c>
      <c r="M223">
        <v>0.25</v>
      </c>
      <c r="N223">
        <v>0.3</v>
      </c>
      <c r="O223">
        <v>0.95</v>
      </c>
      <c r="U223" t="s">
        <v>58</v>
      </c>
      <c r="V223" t="s">
        <v>8</v>
      </c>
    </row>
    <row r="224" spans="1:22" x14ac:dyDescent="0.3">
      <c r="A224" t="s">
        <v>2825</v>
      </c>
      <c r="B224" t="s">
        <v>2826</v>
      </c>
      <c r="C224" t="s">
        <v>13</v>
      </c>
      <c r="D224" t="s">
        <v>43</v>
      </c>
      <c r="E224">
        <v>63</v>
      </c>
      <c r="F224">
        <v>18.399999999999999</v>
      </c>
      <c r="G224">
        <v>0.19</v>
      </c>
      <c r="H224">
        <v>0.64</v>
      </c>
      <c r="I224">
        <v>-0.86</v>
      </c>
      <c r="J224">
        <v>-0.94</v>
      </c>
      <c r="K224">
        <v>-1.2</v>
      </c>
      <c r="L224">
        <v>-0.43</v>
      </c>
      <c r="M224">
        <v>0.14000000000000001</v>
      </c>
      <c r="N224">
        <v>-1.05</v>
      </c>
      <c r="O224">
        <v>1.06</v>
      </c>
      <c r="U224" t="s">
        <v>54</v>
      </c>
      <c r="V224" t="s">
        <v>643</v>
      </c>
    </row>
    <row r="225" spans="1:22" x14ac:dyDescent="0.3">
      <c r="A225" t="s">
        <v>2827</v>
      </c>
      <c r="B225" t="s">
        <v>2828</v>
      </c>
      <c r="C225" t="s">
        <v>2589</v>
      </c>
      <c r="D225" t="s">
        <v>55</v>
      </c>
      <c r="E225">
        <v>60</v>
      </c>
      <c r="F225">
        <v>20.7</v>
      </c>
      <c r="G225">
        <v>0.92</v>
      </c>
      <c r="H225">
        <v>-0.79</v>
      </c>
      <c r="I225">
        <v>-0.94</v>
      </c>
      <c r="J225">
        <v>-0.87</v>
      </c>
      <c r="K225">
        <v>-0.39</v>
      </c>
      <c r="L225">
        <v>-0.28000000000000003</v>
      </c>
      <c r="M225">
        <v>-0.03</v>
      </c>
      <c r="N225">
        <v>-0.56999999999999995</v>
      </c>
      <c r="O225">
        <v>0.47</v>
      </c>
      <c r="U225" t="s">
        <v>37</v>
      </c>
      <c r="V225" t="s">
        <v>647</v>
      </c>
    </row>
    <row r="226" spans="1:22" x14ac:dyDescent="0.3">
      <c r="A226" t="s">
        <v>2829</v>
      </c>
      <c r="B226" t="s">
        <v>198</v>
      </c>
      <c r="C226" t="s">
        <v>2587</v>
      </c>
      <c r="D226" t="s">
        <v>26</v>
      </c>
      <c r="E226">
        <v>71</v>
      </c>
      <c r="F226">
        <v>23.6</v>
      </c>
      <c r="G226">
        <v>-0.18</v>
      </c>
      <c r="H226">
        <v>0.5</v>
      </c>
      <c r="I226">
        <v>-0.56999999999999995</v>
      </c>
      <c r="J226">
        <v>0</v>
      </c>
      <c r="K226">
        <v>-1.07</v>
      </c>
      <c r="L226">
        <v>0.23</v>
      </c>
      <c r="M226">
        <v>-0.73</v>
      </c>
      <c r="N226">
        <v>-0.55000000000000004</v>
      </c>
      <c r="O226">
        <v>-0.1</v>
      </c>
      <c r="U226" t="s">
        <v>31</v>
      </c>
      <c r="V226" t="s">
        <v>182</v>
      </c>
    </row>
    <row r="227" spans="1:22" x14ac:dyDescent="0.3">
      <c r="A227" t="s">
        <v>2830</v>
      </c>
      <c r="B227" t="s">
        <v>2831</v>
      </c>
      <c r="C227" t="s">
        <v>8</v>
      </c>
      <c r="D227" t="s">
        <v>46</v>
      </c>
      <c r="E227">
        <v>72</v>
      </c>
      <c r="F227">
        <v>15.1</v>
      </c>
      <c r="G227">
        <v>1.83</v>
      </c>
      <c r="H227">
        <v>-0.47</v>
      </c>
      <c r="I227">
        <v>-1.77</v>
      </c>
      <c r="J227">
        <v>-1.05</v>
      </c>
      <c r="K227">
        <v>0.16</v>
      </c>
      <c r="L227">
        <v>-1.02</v>
      </c>
      <c r="M227">
        <v>-1.43</v>
      </c>
      <c r="N227">
        <v>0.25</v>
      </c>
      <c r="O227">
        <v>0.97</v>
      </c>
      <c r="U227" t="s">
        <v>57</v>
      </c>
      <c r="V227" t="s">
        <v>91</v>
      </c>
    </row>
    <row r="228" spans="1:22" x14ac:dyDescent="0.3">
      <c r="A228" t="s">
        <v>2832</v>
      </c>
      <c r="B228" t="s">
        <v>139</v>
      </c>
      <c r="C228" t="s">
        <v>2585</v>
      </c>
      <c r="D228" t="s">
        <v>11</v>
      </c>
      <c r="E228">
        <v>69</v>
      </c>
      <c r="F228">
        <v>22.4</v>
      </c>
      <c r="G228">
        <v>0.86</v>
      </c>
      <c r="H228">
        <v>-0.5</v>
      </c>
      <c r="I228">
        <v>-1.64</v>
      </c>
      <c r="J228">
        <v>-1.31</v>
      </c>
      <c r="K228">
        <v>0.56999999999999995</v>
      </c>
      <c r="L228">
        <v>-0.26</v>
      </c>
      <c r="M228">
        <v>-1.1200000000000001</v>
      </c>
      <c r="N228">
        <v>-0.16</v>
      </c>
      <c r="O228">
        <v>1.02</v>
      </c>
      <c r="U228" t="s">
        <v>76</v>
      </c>
      <c r="V228" t="s">
        <v>13</v>
      </c>
    </row>
    <row r="229" spans="1:22" x14ac:dyDescent="0.3">
      <c r="A229" t="s">
        <v>2833</v>
      </c>
      <c r="B229" t="s">
        <v>718</v>
      </c>
      <c r="C229" t="s">
        <v>13</v>
      </c>
      <c r="D229" t="s">
        <v>36</v>
      </c>
      <c r="E229">
        <v>74</v>
      </c>
      <c r="F229">
        <v>20.8</v>
      </c>
      <c r="G229">
        <v>-0.18</v>
      </c>
      <c r="H229">
        <v>0.25</v>
      </c>
      <c r="I229">
        <v>0.12</v>
      </c>
      <c r="J229">
        <v>-0.73</v>
      </c>
      <c r="K229">
        <v>-0.94</v>
      </c>
      <c r="L229">
        <v>-0.33</v>
      </c>
      <c r="M229">
        <v>-0.59</v>
      </c>
      <c r="N229">
        <v>-0.98</v>
      </c>
      <c r="O229">
        <v>0.8</v>
      </c>
      <c r="U229" t="s">
        <v>69</v>
      </c>
      <c r="V229" t="s">
        <v>645</v>
      </c>
    </row>
    <row r="230" spans="1:22" x14ac:dyDescent="0.3">
      <c r="A230" t="s">
        <v>2834</v>
      </c>
      <c r="B230" t="s">
        <v>668</v>
      </c>
      <c r="C230" t="s">
        <v>2587</v>
      </c>
      <c r="D230" t="s">
        <v>43</v>
      </c>
      <c r="E230">
        <v>64</v>
      </c>
      <c r="F230">
        <v>22.4</v>
      </c>
      <c r="G230">
        <v>-0.2</v>
      </c>
      <c r="H230">
        <v>0.57999999999999996</v>
      </c>
      <c r="I230">
        <v>-0.24</v>
      </c>
      <c r="J230">
        <v>-0.88</v>
      </c>
      <c r="K230">
        <v>-1.1499999999999999</v>
      </c>
      <c r="L230">
        <v>-0.66</v>
      </c>
      <c r="M230">
        <v>-0.45</v>
      </c>
      <c r="N230">
        <v>-0.5</v>
      </c>
      <c r="O230">
        <v>0.91</v>
      </c>
      <c r="U230" t="s">
        <v>32</v>
      </c>
      <c r="V230" t="s">
        <v>8</v>
      </c>
    </row>
    <row r="231" spans="1:22" x14ac:dyDescent="0.3">
      <c r="A231" t="s">
        <v>2835</v>
      </c>
      <c r="B231" t="s">
        <v>167</v>
      </c>
      <c r="C231" t="s">
        <v>8</v>
      </c>
      <c r="D231" t="s">
        <v>14</v>
      </c>
      <c r="E231">
        <v>68</v>
      </c>
      <c r="F231">
        <v>18.2</v>
      </c>
      <c r="G231">
        <v>1.23</v>
      </c>
      <c r="H231">
        <v>-0.57999999999999996</v>
      </c>
      <c r="I231">
        <v>-1.67</v>
      </c>
      <c r="J231">
        <v>-0.8</v>
      </c>
      <c r="K231">
        <v>0.43</v>
      </c>
      <c r="L231">
        <v>-0.62</v>
      </c>
      <c r="M231">
        <v>-0.98</v>
      </c>
      <c r="N231">
        <v>-0.43</v>
      </c>
      <c r="O231">
        <v>0.82</v>
      </c>
      <c r="U231" t="s">
        <v>77</v>
      </c>
      <c r="V231" t="s">
        <v>648</v>
      </c>
    </row>
    <row r="232" spans="1:22" x14ac:dyDescent="0.3">
      <c r="A232" t="s">
        <v>2836</v>
      </c>
      <c r="B232" t="s">
        <v>664</v>
      </c>
      <c r="C232" t="s">
        <v>2590</v>
      </c>
      <c r="D232" t="s">
        <v>43</v>
      </c>
      <c r="E232">
        <v>68</v>
      </c>
      <c r="F232">
        <v>25.1</v>
      </c>
      <c r="G232">
        <v>-0.57999999999999996</v>
      </c>
      <c r="H232">
        <v>-0.41</v>
      </c>
      <c r="I232">
        <v>-0.6</v>
      </c>
      <c r="J232">
        <v>-0.8</v>
      </c>
      <c r="K232">
        <v>0.13</v>
      </c>
      <c r="L232">
        <v>-0.34</v>
      </c>
      <c r="M232">
        <v>-0.62</v>
      </c>
      <c r="N232">
        <v>-0.5</v>
      </c>
      <c r="O232">
        <v>1.08</v>
      </c>
      <c r="U232" t="s">
        <v>64</v>
      </c>
      <c r="V232" t="s">
        <v>648</v>
      </c>
    </row>
    <row r="233" spans="1:22" x14ac:dyDescent="0.3">
      <c r="A233" t="s">
        <v>2837</v>
      </c>
      <c r="B233" t="s">
        <v>2838</v>
      </c>
      <c r="C233" t="s">
        <v>2589</v>
      </c>
      <c r="D233" t="s">
        <v>9</v>
      </c>
      <c r="E233">
        <v>70</v>
      </c>
      <c r="F233">
        <v>20.100000000000001</v>
      </c>
      <c r="G233">
        <v>-0.85</v>
      </c>
      <c r="H233">
        <v>0.45</v>
      </c>
      <c r="I233">
        <v>-0.32</v>
      </c>
      <c r="J233">
        <v>-0.74</v>
      </c>
      <c r="K233">
        <v>-0.73</v>
      </c>
      <c r="L233">
        <v>-0.54</v>
      </c>
      <c r="M233">
        <v>-0.7</v>
      </c>
      <c r="N233">
        <v>0.02</v>
      </c>
      <c r="O233">
        <v>0.67</v>
      </c>
      <c r="U233" t="s">
        <v>47</v>
      </c>
      <c r="V233" t="s">
        <v>8</v>
      </c>
    </row>
    <row r="234" spans="1:22" x14ac:dyDescent="0.3">
      <c r="A234" t="s">
        <v>2839</v>
      </c>
      <c r="B234" t="s">
        <v>2840</v>
      </c>
      <c r="C234" t="s">
        <v>2587</v>
      </c>
      <c r="D234" t="s">
        <v>55</v>
      </c>
      <c r="E234">
        <v>68</v>
      </c>
      <c r="F234">
        <v>27.8</v>
      </c>
      <c r="G234">
        <v>-1</v>
      </c>
      <c r="H234">
        <v>-0.67</v>
      </c>
      <c r="I234">
        <v>-0.69</v>
      </c>
      <c r="J234">
        <v>-0.56999999999999995</v>
      </c>
      <c r="K234">
        <v>0.62</v>
      </c>
      <c r="L234">
        <v>0.66</v>
      </c>
      <c r="M234">
        <v>0.64</v>
      </c>
      <c r="N234">
        <v>-0.21</v>
      </c>
      <c r="O234">
        <v>-1.54</v>
      </c>
      <c r="U234" t="s">
        <v>39</v>
      </c>
      <c r="V234" t="s">
        <v>8</v>
      </c>
    </row>
    <row r="235" spans="1:22" x14ac:dyDescent="0.3">
      <c r="A235" t="s">
        <v>2841</v>
      </c>
      <c r="B235" t="s">
        <v>125</v>
      </c>
      <c r="C235" t="s">
        <v>8</v>
      </c>
      <c r="D235" t="s">
        <v>71</v>
      </c>
      <c r="E235">
        <v>68</v>
      </c>
      <c r="F235">
        <v>25.8</v>
      </c>
      <c r="G235">
        <v>1.69</v>
      </c>
      <c r="H235">
        <v>-3.22</v>
      </c>
      <c r="I235">
        <v>-1.77</v>
      </c>
      <c r="J235">
        <v>-0.97</v>
      </c>
      <c r="K235">
        <v>1.45</v>
      </c>
      <c r="L235">
        <v>-0.51</v>
      </c>
      <c r="M235">
        <v>-0.08</v>
      </c>
      <c r="N235">
        <v>0.25</v>
      </c>
      <c r="O235">
        <v>0.28999999999999998</v>
      </c>
      <c r="U235" t="s">
        <v>60</v>
      </c>
      <c r="V235" t="s">
        <v>649</v>
      </c>
    </row>
    <row r="236" spans="1:22" x14ac:dyDescent="0.3">
      <c r="A236" t="s">
        <v>2842</v>
      </c>
      <c r="B236" t="s">
        <v>224</v>
      </c>
      <c r="C236" t="s">
        <v>2590</v>
      </c>
      <c r="D236" t="s">
        <v>55</v>
      </c>
      <c r="E236">
        <v>70</v>
      </c>
      <c r="F236">
        <v>29.1</v>
      </c>
      <c r="G236">
        <v>-1.74</v>
      </c>
      <c r="H236">
        <v>-0.41</v>
      </c>
      <c r="I236">
        <v>0.55000000000000004</v>
      </c>
      <c r="J236">
        <v>7.0000000000000007E-2</v>
      </c>
      <c r="K236">
        <v>-0.56999999999999995</v>
      </c>
      <c r="L236">
        <v>-0.56999999999999995</v>
      </c>
      <c r="M236">
        <v>0.03</v>
      </c>
      <c r="N236">
        <v>-0.34</v>
      </c>
      <c r="O236">
        <v>0.1</v>
      </c>
      <c r="U236" t="s">
        <v>41</v>
      </c>
      <c r="V236" t="s">
        <v>646</v>
      </c>
    </row>
    <row r="237" spans="1:22" x14ac:dyDescent="0.3">
      <c r="A237" t="s">
        <v>2843</v>
      </c>
      <c r="B237" t="s">
        <v>746</v>
      </c>
      <c r="C237" t="s">
        <v>2590</v>
      </c>
      <c r="D237" t="s">
        <v>26</v>
      </c>
      <c r="E237">
        <v>71</v>
      </c>
      <c r="F237">
        <v>20.5</v>
      </c>
      <c r="G237">
        <v>-0.95</v>
      </c>
      <c r="H237">
        <v>-0.31</v>
      </c>
      <c r="I237">
        <v>0.28999999999999998</v>
      </c>
      <c r="J237">
        <v>-0.56000000000000005</v>
      </c>
      <c r="K237">
        <v>-1.1100000000000001</v>
      </c>
      <c r="L237">
        <v>-0.61</v>
      </c>
      <c r="M237">
        <v>0.25</v>
      </c>
      <c r="N237">
        <v>-0.75</v>
      </c>
      <c r="O237">
        <v>0.84</v>
      </c>
      <c r="U237" t="s">
        <v>67</v>
      </c>
      <c r="V237" t="s">
        <v>13</v>
      </c>
    </row>
    <row r="238" spans="1:22" x14ac:dyDescent="0.3">
      <c r="A238" t="s">
        <v>2844</v>
      </c>
      <c r="B238" t="s">
        <v>160</v>
      </c>
      <c r="C238" t="s">
        <v>8</v>
      </c>
      <c r="D238" t="s">
        <v>24</v>
      </c>
      <c r="E238">
        <v>62</v>
      </c>
      <c r="F238">
        <v>15.4</v>
      </c>
      <c r="G238">
        <v>0.66</v>
      </c>
      <c r="H238">
        <v>-0.79</v>
      </c>
      <c r="I238">
        <v>-1.66</v>
      </c>
      <c r="J238">
        <v>-0.89</v>
      </c>
      <c r="K238">
        <v>0.22</v>
      </c>
      <c r="L238">
        <v>-1.02</v>
      </c>
      <c r="M238">
        <v>-1.29</v>
      </c>
      <c r="N238">
        <v>1.6</v>
      </c>
      <c r="O238">
        <v>0.24</v>
      </c>
      <c r="U238" t="s">
        <v>53</v>
      </c>
      <c r="V238" t="s">
        <v>13</v>
      </c>
    </row>
    <row r="239" spans="1:22" x14ac:dyDescent="0.3">
      <c r="A239" t="s">
        <v>2845</v>
      </c>
      <c r="B239" t="s">
        <v>654</v>
      </c>
      <c r="C239" t="s">
        <v>2585</v>
      </c>
      <c r="D239" t="s">
        <v>2846</v>
      </c>
      <c r="E239">
        <v>50</v>
      </c>
      <c r="F239">
        <v>15.4</v>
      </c>
      <c r="G239">
        <v>-0.33</v>
      </c>
      <c r="H239">
        <v>-0.62</v>
      </c>
      <c r="I239">
        <v>-0.63</v>
      </c>
      <c r="J239">
        <v>-0.84</v>
      </c>
      <c r="K239">
        <v>0.34</v>
      </c>
      <c r="L239">
        <v>-0.56000000000000005</v>
      </c>
      <c r="M239">
        <v>-0.45</v>
      </c>
      <c r="N239">
        <v>-0.02</v>
      </c>
      <c r="O239">
        <v>0.15</v>
      </c>
      <c r="U239" t="s">
        <v>65</v>
      </c>
      <c r="V239" t="s">
        <v>644</v>
      </c>
    </row>
    <row r="240" spans="1:22" x14ac:dyDescent="0.3">
      <c r="A240" t="s">
        <v>2847</v>
      </c>
      <c r="B240" t="s">
        <v>225</v>
      </c>
      <c r="C240" t="s">
        <v>13</v>
      </c>
      <c r="D240" t="s">
        <v>28</v>
      </c>
      <c r="E240">
        <v>76</v>
      </c>
      <c r="F240">
        <v>22.4</v>
      </c>
      <c r="G240">
        <v>-0.61</v>
      </c>
      <c r="H240">
        <v>0.24</v>
      </c>
      <c r="I240">
        <v>0.95</v>
      </c>
      <c r="J240">
        <v>-0.46</v>
      </c>
      <c r="K240">
        <v>-1.41</v>
      </c>
      <c r="L240">
        <v>-0.3</v>
      </c>
      <c r="M240">
        <v>-0.92</v>
      </c>
      <c r="N240">
        <v>-1.23</v>
      </c>
      <c r="O240">
        <v>0.78</v>
      </c>
      <c r="U240" t="s">
        <v>82</v>
      </c>
      <c r="V240" t="s">
        <v>182</v>
      </c>
    </row>
    <row r="241" spans="1:22" x14ac:dyDescent="0.3">
      <c r="A241" t="s">
        <v>2848</v>
      </c>
      <c r="B241" t="s">
        <v>2849</v>
      </c>
      <c r="C241" t="s">
        <v>8</v>
      </c>
      <c r="D241" t="s">
        <v>34</v>
      </c>
      <c r="E241">
        <v>68</v>
      </c>
      <c r="F241">
        <v>16</v>
      </c>
      <c r="G241">
        <v>1.1100000000000001</v>
      </c>
      <c r="H241">
        <v>-0.09</v>
      </c>
      <c r="I241">
        <v>-1.66</v>
      </c>
      <c r="J241">
        <v>-1.1399999999999999</v>
      </c>
      <c r="K241">
        <v>0.1</v>
      </c>
      <c r="L241">
        <v>-1.05</v>
      </c>
      <c r="M241">
        <v>-0.84</v>
      </c>
      <c r="N241">
        <v>-0.37</v>
      </c>
      <c r="O241">
        <v>0.95</v>
      </c>
      <c r="U241" t="s">
        <v>45</v>
      </c>
      <c r="V241" t="s">
        <v>91</v>
      </c>
    </row>
    <row r="242" spans="1:22" x14ac:dyDescent="0.3">
      <c r="A242" t="s">
        <v>2850</v>
      </c>
      <c r="B242" t="s">
        <v>658</v>
      </c>
      <c r="C242" t="s">
        <v>2589</v>
      </c>
      <c r="D242" t="s">
        <v>7</v>
      </c>
      <c r="E242">
        <v>72</v>
      </c>
      <c r="F242">
        <v>20.5</v>
      </c>
      <c r="G242">
        <v>-0.71</v>
      </c>
      <c r="H242">
        <v>0.65</v>
      </c>
      <c r="I242">
        <v>-0.27</v>
      </c>
      <c r="J242">
        <v>-0.54</v>
      </c>
      <c r="K242">
        <v>-1.0900000000000001</v>
      </c>
      <c r="L242">
        <v>-0.87</v>
      </c>
      <c r="M242">
        <v>-1.01</v>
      </c>
      <c r="N242">
        <v>-0.23</v>
      </c>
      <c r="O242">
        <v>1.07</v>
      </c>
      <c r="U242" t="s">
        <v>44</v>
      </c>
      <c r="V242" t="s">
        <v>644</v>
      </c>
    </row>
    <row r="243" spans="1:22" x14ac:dyDescent="0.3">
      <c r="A243" t="s">
        <v>2851</v>
      </c>
      <c r="B243" t="s">
        <v>150</v>
      </c>
      <c r="C243" t="s">
        <v>2585</v>
      </c>
      <c r="D243" t="s">
        <v>28</v>
      </c>
      <c r="E243">
        <v>58</v>
      </c>
      <c r="F243">
        <v>14.9</v>
      </c>
      <c r="G243">
        <v>0.25</v>
      </c>
      <c r="H243">
        <v>0.32</v>
      </c>
      <c r="I243">
        <v>-0.99</v>
      </c>
      <c r="J243">
        <v>-0.88</v>
      </c>
      <c r="K243">
        <v>-0.47</v>
      </c>
      <c r="L243">
        <v>-0.9</v>
      </c>
      <c r="M243">
        <v>-0.78</v>
      </c>
      <c r="N243">
        <v>-0.32</v>
      </c>
      <c r="O243">
        <v>0.75</v>
      </c>
      <c r="U243" t="s">
        <v>51</v>
      </c>
      <c r="V243" t="s">
        <v>13</v>
      </c>
    </row>
    <row r="244" spans="1:22" x14ac:dyDescent="0.3">
      <c r="A244" t="s">
        <v>2852</v>
      </c>
      <c r="B244" t="s">
        <v>763</v>
      </c>
      <c r="C244" t="s">
        <v>13</v>
      </c>
      <c r="D244" t="s">
        <v>52</v>
      </c>
      <c r="E244">
        <v>74</v>
      </c>
      <c r="F244">
        <v>19.899999999999999</v>
      </c>
      <c r="G244">
        <v>-0.67</v>
      </c>
      <c r="H244">
        <v>0.1</v>
      </c>
      <c r="I244">
        <v>-0.46</v>
      </c>
      <c r="J244">
        <v>-0.7</v>
      </c>
      <c r="K244">
        <v>-0.99</v>
      </c>
      <c r="L244">
        <v>0.1</v>
      </c>
      <c r="M244">
        <v>-0.2</v>
      </c>
      <c r="N244">
        <v>-1</v>
      </c>
      <c r="O244">
        <v>0.78</v>
      </c>
      <c r="U244" t="s">
        <v>73</v>
      </c>
      <c r="V244" t="s">
        <v>13</v>
      </c>
    </row>
    <row r="245" spans="1:22" x14ac:dyDescent="0.3">
      <c r="A245" t="s">
        <v>2853</v>
      </c>
      <c r="B245" t="s">
        <v>2854</v>
      </c>
      <c r="C245" t="s">
        <v>2587</v>
      </c>
      <c r="D245" t="s">
        <v>55</v>
      </c>
      <c r="E245">
        <v>51</v>
      </c>
      <c r="F245">
        <v>19.2</v>
      </c>
      <c r="G245">
        <v>-0.14000000000000001</v>
      </c>
      <c r="H245">
        <v>0.06</v>
      </c>
      <c r="I245">
        <v>0.14000000000000001</v>
      </c>
      <c r="J245">
        <v>-0.73</v>
      </c>
      <c r="K245">
        <v>-1.1000000000000001</v>
      </c>
      <c r="L245">
        <v>0.13</v>
      </c>
      <c r="M245">
        <v>-1.0900000000000001</v>
      </c>
      <c r="N245">
        <v>-0.87</v>
      </c>
      <c r="O245">
        <v>0.51</v>
      </c>
      <c r="U245" t="s">
        <v>112</v>
      </c>
      <c r="V245" t="s">
        <v>650</v>
      </c>
    </row>
    <row r="246" spans="1:22" x14ac:dyDescent="0.3">
      <c r="A246" t="s">
        <v>2855</v>
      </c>
      <c r="B246" t="s">
        <v>2856</v>
      </c>
      <c r="C246" t="s">
        <v>2587</v>
      </c>
      <c r="D246" t="s">
        <v>46</v>
      </c>
      <c r="E246">
        <v>70</v>
      </c>
      <c r="F246">
        <v>21.7</v>
      </c>
      <c r="G246">
        <v>-0.23</v>
      </c>
      <c r="H246">
        <v>-0.95</v>
      </c>
      <c r="I246">
        <v>-0.66</v>
      </c>
      <c r="J246">
        <v>-1.04</v>
      </c>
      <c r="K246">
        <v>-0.79</v>
      </c>
      <c r="L246">
        <v>0.09</v>
      </c>
      <c r="M246">
        <v>0.76</v>
      </c>
      <c r="N246">
        <v>-0.53</v>
      </c>
      <c r="O246">
        <v>0.24</v>
      </c>
      <c r="U246" t="s">
        <v>81</v>
      </c>
      <c r="V246" t="s">
        <v>91</v>
      </c>
    </row>
    <row r="247" spans="1:22" x14ac:dyDescent="0.3">
      <c r="A247" t="s">
        <v>2857</v>
      </c>
      <c r="B247" t="s">
        <v>191</v>
      </c>
      <c r="C247" t="s">
        <v>2587</v>
      </c>
      <c r="D247" t="s">
        <v>70</v>
      </c>
      <c r="E247">
        <v>70</v>
      </c>
      <c r="F247">
        <v>19.399999999999999</v>
      </c>
      <c r="G247">
        <v>0.55000000000000004</v>
      </c>
      <c r="H247">
        <v>0.4</v>
      </c>
      <c r="I247">
        <v>-1.1200000000000001</v>
      </c>
      <c r="J247">
        <v>-1.04</v>
      </c>
      <c r="K247">
        <v>-1.18</v>
      </c>
      <c r="L247">
        <v>0.7</v>
      </c>
      <c r="M247">
        <v>-0.76</v>
      </c>
      <c r="N247">
        <v>-0.84</v>
      </c>
      <c r="O247">
        <v>0.1</v>
      </c>
      <c r="U247" t="s">
        <v>56</v>
      </c>
      <c r="V247" t="s">
        <v>643</v>
      </c>
    </row>
    <row r="248" spans="1:22" x14ac:dyDescent="0.3">
      <c r="A248" t="s">
        <v>2858</v>
      </c>
      <c r="B248" t="s">
        <v>2859</v>
      </c>
      <c r="C248" t="s">
        <v>13</v>
      </c>
      <c r="D248" t="s">
        <v>9</v>
      </c>
      <c r="E248">
        <v>64</v>
      </c>
      <c r="F248">
        <v>18.100000000000001</v>
      </c>
      <c r="G248">
        <v>-0.34</v>
      </c>
      <c r="H248">
        <v>0.12</v>
      </c>
      <c r="I248">
        <v>-1.03</v>
      </c>
      <c r="J248">
        <v>-1.31</v>
      </c>
      <c r="K248">
        <v>-1.18</v>
      </c>
      <c r="L248">
        <v>0.55000000000000004</v>
      </c>
      <c r="M248">
        <v>0.31</v>
      </c>
      <c r="N248">
        <v>-1</v>
      </c>
      <c r="O248">
        <v>0.68</v>
      </c>
      <c r="U248" t="s">
        <v>2545</v>
      </c>
      <c r="V248" t="s">
        <v>644</v>
      </c>
    </row>
    <row r="249" spans="1:22" ht="15.6" x14ac:dyDescent="0.3">
      <c r="A249" t="s">
        <v>2860</v>
      </c>
      <c r="B249" t="s">
        <v>2861</v>
      </c>
      <c r="C249" t="s">
        <v>13</v>
      </c>
      <c r="D249" t="s">
        <v>70</v>
      </c>
      <c r="E249">
        <v>69</v>
      </c>
      <c r="F249">
        <v>21.1</v>
      </c>
      <c r="G249">
        <v>-1.1499999999999999</v>
      </c>
      <c r="H249">
        <v>0.5</v>
      </c>
      <c r="I249">
        <v>-0.82</v>
      </c>
      <c r="J249">
        <v>-0.82</v>
      </c>
      <c r="K249">
        <v>-1.36</v>
      </c>
      <c r="L249">
        <v>0.09</v>
      </c>
      <c r="M249">
        <v>0.03</v>
      </c>
      <c r="N249">
        <v>-0.66</v>
      </c>
      <c r="O249">
        <v>0.96</v>
      </c>
      <c r="U249" s="2" t="s">
        <v>87</v>
      </c>
      <c r="V249" t="s">
        <v>182</v>
      </c>
    </row>
    <row r="250" spans="1:22" x14ac:dyDescent="0.3">
      <c r="A250" t="s">
        <v>2862</v>
      </c>
      <c r="B250" t="s">
        <v>2863</v>
      </c>
      <c r="C250" t="s">
        <v>2590</v>
      </c>
      <c r="D250" t="s">
        <v>40</v>
      </c>
      <c r="E250">
        <v>70</v>
      </c>
      <c r="F250">
        <v>21.4</v>
      </c>
      <c r="G250">
        <v>-0.02</v>
      </c>
      <c r="H250">
        <v>0.01</v>
      </c>
      <c r="I250">
        <v>-0.69</v>
      </c>
      <c r="J250">
        <v>-0.85</v>
      </c>
      <c r="K250">
        <v>-0.82</v>
      </c>
      <c r="L250">
        <v>-0.61</v>
      </c>
      <c r="M250">
        <v>-0.5</v>
      </c>
      <c r="N250">
        <v>-0.3</v>
      </c>
      <c r="O250">
        <v>0.52</v>
      </c>
      <c r="U250" t="s">
        <v>2544</v>
      </c>
      <c r="V250" t="s">
        <v>8</v>
      </c>
    </row>
    <row r="251" spans="1:22" x14ac:dyDescent="0.3">
      <c r="A251" t="s">
        <v>2864</v>
      </c>
      <c r="B251" t="s">
        <v>2556</v>
      </c>
      <c r="C251" t="s">
        <v>2585</v>
      </c>
      <c r="D251" t="s">
        <v>20</v>
      </c>
      <c r="E251">
        <v>20</v>
      </c>
      <c r="F251">
        <v>14.1</v>
      </c>
      <c r="G251">
        <v>1.32</v>
      </c>
      <c r="H251">
        <v>-0.82</v>
      </c>
      <c r="I251">
        <v>-1.77</v>
      </c>
      <c r="J251">
        <v>-1.23</v>
      </c>
      <c r="K251">
        <v>-0.41</v>
      </c>
      <c r="L251">
        <v>-1.21</v>
      </c>
      <c r="M251">
        <v>-0.78</v>
      </c>
      <c r="N251">
        <v>0.64</v>
      </c>
      <c r="O251">
        <v>1.01</v>
      </c>
      <c r="U251" t="s">
        <v>109</v>
      </c>
      <c r="V251" t="s">
        <v>13</v>
      </c>
    </row>
    <row r="252" spans="1:22" x14ac:dyDescent="0.3">
      <c r="A252" t="s">
        <v>2865</v>
      </c>
      <c r="B252" t="s">
        <v>2866</v>
      </c>
      <c r="C252" t="s">
        <v>13</v>
      </c>
      <c r="D252" t="s">
        <v>118</v>
      </c>
      <c r="E252">
        <v>68</v>
      </c>
      <c r="F252">
        <v>18.899999999999999</v>
      </c>
      <c r="G252">
        <v>0.17</v>
      </c>
      <c r="H252">
        <v>0</v>
      </c>
      <c r="I252">
        <v>-1.1399999999999999</v>
      </c>
      <c r="J252">
        <v>-1.02</v>
      </c>
      <c r="K252">
        <v>-1.19</v>
      </c>
      <c r="L252">
        <v>0.04</v>
      </c>
      <c r="M252">
        <v>-0.14000000000000001</v>
      </c>
      <c r="N252">
        <v>-0.66</v>
      </c>
      <c r="O252">
        <v>0.67</v>
      </c>
      <c r="U252" t="s">
        <v>85</v>
      </c>
      <c r="V252" t="s">
        <v>182</v>
      </c>
    </row>
    <row r="253" spans="1:22" x14ac:dyDescent="0.3">
      <c r="A253" t="s">
        <v>2867</v>
      </c>
      <c r="B253" t="s">
        <v>2868</v>
      </c>
      <c r="C253" t="s">
        <v>91</v>
      </c>
      <c r="D253" t="s">
        <v>6</v>
      </c>
      <c r="E253">
        <v>26</v>
      </c>
      <c r="F253">
        <v>12.4</v>
      </c>
      <c r="G253">
        <v>-0.05</v>
      </c>
      <c r="H253">
        <v>-0.13</v>
      </c>
      <c r="I253">
        <v>-0.98</v>
      </c>
      <c r="J253">
        <v>-1.1000000000000001</v>
      </c>
      <c r="K253">
        <v>-1.44</v>
      </c>
      <c r="L253">
        <v>-0.37</v>
      </c>
      <c r="M253">
        <v>-0.39</v>
      </c>
      <c r="N253">
        <v>-0.11</v>
      </c>
      <c r="O253">
        <v>1.28</v>
      </c>
      <c r="U253" t="s">
        <v>92</v>
      </c>
      <c r="V253" t="s">
        <v>8</v>
      </c>
    </row>
    <row r="254" spans="1:22" x14ac:dyDescent="0.3">
      <c r="A254" t="s">
        <v>2869</v>
      </c>
      <c r="B254" t="s">
        <v>653</v>
      </c>
      <c r="C254" t="s">
        <v>8</v>
      </c>
      <c r="D254" t="s">
        <v>11</v>
      </c>
      <c r="E254">
        <v>48</v>
      </c>
      <c r="F254">
        <v>22.2</v>
      </c>
      <c r="G254">
        <v>1.0900000000000001</v>
      </c>
      <c r="H254">
        <v>-1.42</v>
      </c>
      <c r="I254">
        <v>-1.44</v>
      </c>
      <c r="J254">
        <v>-0.23</v>
      </c>
      <c r="K254">
        <v>0.46</v>
      </c>
      <c r="L254">
        <v>-1.07</v>
      </c>
      <c r="M254">
        <v>-1.57</v>
      </c>
      <c r="N254">
        <v>0.87</v>
      </c>
      <c r="O254">
        <v>0</v>
      </c>
      <c r="U254" t="s">
        <v>94</v>
      </c>
      <c r="V254" t="s">
        <v>648</v>
      </c>
    </row>
    <row r="255" spans="1:22" x14ac:dyDescent="0.3">
      <c r="A255" t="s">
        <v>2870</v>
      </c>
      <c r="B255" t="s">
        <v>2871</v>
      </c>
      <c r="C255" t="s">
        <v>2585</v>
      </c>
      <c r="D255" t="s">
        <v>93</v>
      </c>
      <c r="E255">
        <v>30</v>
      </c>
      <c r="F255">
        <v>13.8</v>
      </c>
      <c r="G255">
        <v>0.9</v>
      </c>
      <c r="H255">
        <v>-0.12</v>
      </c>
      <c r="I255">
        <v>-1.69</v>
      </c>
      <c r="J255">
        <v>-1.52</v>
      </c>
      <c r="K255">
        <v>-0.48</v>
      </c>
      <c r="L255">
        <v>-1.18</v>
      </c>
      <c r="M255">
        <v>-1.1499999999999999</v>
      </c>
      <c r="N255">
        <v>0.43</v>
      </c>
      <c r="O255">
        <v>1.47</v>
      </c>
      <c r="U255" t="s">
        <v>63</v>
      </c>
      <c r="V255" t="s">
        <v>642</v>
      </c>
    </row>
    <row r="256" spans="1:22" x14ac:dyDescent="0.3">
      <c r="A256" t="s">
        <v>2872</v>
      </c>
      <c r="B256" t="s">
        <v>2873</v>
      </c>
      <c r="C256" t="s">
        <v>8</v>
      </c>
      <c r="D256" t="s">
        <v>66</v>
      </c>
      <c r="E256">
        <v>54</v>
      </c>
      <c r="F256">
        <v>12.5</v>
      </c>
      <c r="G256">
        <v>-0.18</v>
      </c>
      <c r="H256">
        <v>-0.43</v>
      </c>
      <c r="I256">
        <v>-1.24</v>
      </c>
      <c r="J256">
        <v>-1.26</v>
      </c>
      <c r="K256">
        <v>-0.64</v>
      </c>
      <c r="L256">
        <v>-1.04</v>
      </c>
      <c r="M256">
        <v>-1.87</v>
      </c>
      <c r="N256">
        <v>1.92</v>
      </c>
      <c r="O256">
        <v>1.4</v>
      </c>
      <c r="U256" t="s">
        <v>159</v>
      </c>
      <c r="V256" t="s">
        <v>647</v>
      </c>
    </row>
    <row r="257" spans="1:22" x14ac:dyDescent="0.3">
      <c r="A257" t="s">
        <v>2874</v>
      </c>
      <c r="B257" t="s">
        <v>2875</v>
      </c>
      <c r="C257" t="s">
        <v>2589</v>
      </c>
      <c r="D257" t="s">
        <v>59</v>
      </c>
      <c r="E257">
        <v>72</v>
      </c>
      <c r="F257">
        <v>24.1</v>
      </c>
      <c r="G257">
        <v>-1.62</v>
      </c>
      <c r="H257">
        <v>0.2</v>
      </c>
      <c r="I257">
        <v>-0.05</v>
      </c>
      <c r="J257">
        <v>-0.55000000000000004</v>
      </c>
      <c r="K257">
        <v>-0.71</v>
      </c>
      <c r="L257">
        <v>-0.01</v>
      </c>
      <c r="M257">
        <v>-0.08</v>
      </c>
      <c r="N257">
        <v>-0.8</v>
      </c>
      <c r="O257">
        <v>0.28000000000000003</v>
      </c>
      <c r="U257" t="s">
        <v>125</v>
      </c>
      <c r="V257" t="s">
        <v>8</v>
      </c>
    </row>
    <row r="258" spans="1:22" x14ac:dyDescent="0.3">
      <c r="A258" t="s">
        <v>2876</v>
      </c>
      <c r="B258" t="s">
        <v>185</v>
      </c>
      <c r="C258" t="s">
        <v>2590</v>
      </c>
      <c r="D258" t="s">
        <v>20</v>
      </c>
      <c r="E258">
        <v>68</v>
      </c>
      <c r="F258">
        <v>22.1</v>
      </c>
      <c r="G258">
        <v>-0.94</v>
      </c>
      <c r="H258">
        <v>0.42</v>
      </c>
      <c r="I258">
        <v>-0.7</v>
      </c>
      <c r="J258">
        <v>-0.73</v>
      </c>
      <c r="K258">
        <v>-0.8</v>
      </c>
      <c r="L258">
        <v>-0.93</v>
      </c>
      <c r="M258">
        <v>0.34</v>
      </c>
      <c r="N258">
        <v>-0.71</v>
      </c>
      <c r="O258">
        <v>0.67</v>
      </c>
      <c r="U258" t="s">
        <v>83</v>
      </c>
      <c r="V258" t="s">
        <v>649</v>
      </c>
    </row>
    <row r="259" spans="1:22" x14ac:dyDescent="0.3">
      <c r="A259" t="s">
        <v>2877</v>
      </c>
      <c r="B259" t="s">
        <v>2878</v>
      </c>
      <c r="C259" t="s">
        <v>91</v>
      </c>
      <c r="D259" t="s">
        <v>74</v>
      </c>
      <c r="E259">
        <v>70</v>
      </c>
      <c r="F259">
        <v>22.1</v>
      </c>
      <c r="G259">
        <v>-0.22</v>
      </c>
      <c r="H259">
        <v>-0.3</v>
      </c>
      <c r="I259">
        <v>-0.36</v>
      </c>
      <c r="J259">
        <v>-0.85</v>
      </c>
      <c r="K259">
        <v>-1.45</v>
      </c>
      <c r="L259">
        <v>0.16</v>
      </c>
      <c r="M259">
        <v>0.95</v>
      </c>
      <c r="N259">
        <v>-1</v>
      </c>
      <c r="O259">
        <v>-0.33</v>
      </c>
      <c r="U259" t="s">
        <v>2547</v>
      </c>
      <c r="V259" t="s">
        <v>105</v>
      </c>
    </row>
    <row r="260" spans="1:22" x14ac:dyDescent="0.3">
      <c r="A260" t="s">
        <v>2879</v>
      </c>
      <c r="B260" t="s">
        <v>147</v>
      </c>
      <c r="C260" t="s">
        <v>2587</v>
      </c>
      <c r="D260" t="s">
        <v>9</v>
      </c>
      <c r="E260">
        <v>60</v>
      </c>
      <c r="F260">
        <v>16.100000000000001</v>
      </c>
      <c r="G260">
        <v>-0.31</v>
      </c>
      <c r="H260">
        <v>0.19</v>
      </c>
      <c r="I260">
        <v>-0.63</v>
      </c>
      <c r="J260">
        <v>-1.25</v>
      </c>
      <c r="K260">
        <v>-1.0900000000000001</v>
      </c>
      <c r="L260">
        <v>-0.66</v>
      </c>
      <c r="M260">
        <v>-0.84</v>
      </c>
      <c r="N260">
        <v>7.0000000000000007E-2</v>
      </c>
      <c r="O260">
        <v>1.0900000000000001</v>
      </c>
      <c r="U260" t="s">
        <v>162</v>
      </c>
      <c r="V260" t="s">
        <v>13</v>
      </c>
    </row>
    <row r="261" spans="1:22" x14ac:dyDescent="0.3">
      <c r="A261" t="s">
        <v>2880</v>
      </c>
      <c r="B261" t="s">
        <v>2881</v>
      </c>
      <c r="C261" t="s">
        <v>182</v>
      </c>
      <c r="D261" t="s">
        <v>52</v>
      </c>
      <c r="E261">
        <v>74</v>
      </c>
      <c r="F261">
        <v>24.6</v>
      </c>
      <c r="G261">
        <v>-0.23</v>
      </c>
      <c r="H261">
        <v>-1.03</v>
      </c>
      <c r="I261">
        <v>-1.33</v>
      </c>
      <c r="J261">
        <v>-0.69</v>
      </c>
      <c r="K261">
        <v>-0.34</v>
      </c>
      <c r="L261">
        <v>0.1</v>
      </c>
      <c r="M261">
        <v>0.67</v>
      </c>
      <c r="N261">
        <v>-0.3</v>
      </c>
      <c r="O261">
        <v>-0.33</v>
      </c>
      <c r="U261" t="s">
        <v>79</v>
      </c>
      <c r="V261" t="s">
        <v>8</v>
      </c>
    </row>
    <row r="262" spans="1:22" x14ac:dyDescent="0.3">
      <c r="A262" t="s">
        <v>2882</v>
      </c>
      <c r="B262" t="s">
        <v>226</v>
      </c>
      <c r="C262" t="s">
        <v>2585</v>
      </c>
      <c r="D262" t="s">
        <v>18</v>
      </c>
      <c r="E262">
        <v>70</v>
      </c>
      <c r="F262">
        <v>17.100000000000001</v>
      </c>
      <c r="G262">
        <v>7.0000000000000007E-2</v>
      </c>
      <c r="H262">
        <v>0.06</v>
      </c>
      <c r="I262">
        <v>-0.43</v>
      </c>
      <c r="J262">
        <v>-0.95</v>
      </c>
      <c r="K262">
        <v>-0.26</v>
      </c>
      <c r="L262">
        <v>-1.03</v>
      </c>
      <c r="M262">
        <v>-1.45</v>
      </c>
      <c r="N262">
        <v>-0.43</v>
      </c>
      <c r="O262">
        <v>0.9</v>
      </c>
      <c r="U262" t="s">
        <v>106</v>
      </c>
      <c r="V262" t="s">
        <v>91</v>
      </c>
    </row>
    <row r="263" spans="1:22" x14ac:dyDescent="0.3">
      <c r="A263" t="s">
        <v>2883</v>
      </c>
      <c r="B263" t="s">
        <v>666</v>
      </c>
      <c r="C263" t="s">
        <v>8</v>
      </c>
      <c r="D263" t="s">
        <v>7</v>
      </c>
      <c r="E263">
        <v>74</v>
      </c>
      <c r="F263">
        <v>19.5</v>
      </c>
      <c r="G263">
        <v>1.27</v>
      </c>
      <c r="H263">
        <v>-2.39</v>
      </c>
      <c r="I263">
        <v>-1.65</v>
      </c>
      <c r="J263">
        <v>-0.93</v>
      </c>
      <c r="K263">
        <v>1.63</v>
      </c>
      <c r="L263">
        <v>-0.96</v>
      </c>
      <c r="M263">
        <v>-1.29</v>
      </c>
      <c r="N263">
        <v>0.89</v>
      </c>
      <c r="O263">
        <v>-0.12</v>
      </c>
      <c r="U263" t="s">
        <v>110</v>
      </c>
      <c r="V263" t="s">
        <v>651</v>
      </c>
    </row>
    <row r="264" spans="1:22" x14ac:dyDescent="0.3">
      <c r="A264" t="s">
        <v>2884</v>
      </c>
      <c r="B264" t="s">
        <v>2885</v>
      </c>
      <c r="C264" t="s">
        <v>2587</v>
      </c>
      <c r="D264" t="s">
        <v>14</v>
      </c>
      <c r="E264">
        <v>73</v>
      </c>
      <c r="F264">
        <v>21.3</v>
      </c>
      <c r="G264">
        <v>-0.73</v>
      </c>
      <c r="H264">
        <v>-0.04</v>
      </c>
      <c r="I264">
        <v>0.76</v>
      </c>
      <c r="J264">
        <v>-0.56999999999999995</v>
      </c>
      <c r="K264">
        <v>-0.91</v>
      </c>
      <c r="L264">
        <v>-0.54</v>
      </c>
      <c r="M264">
        <v>-1.4</v>
      </c>
      <c r="N264">
        <v>-0.96</v>
      </c>
      <c r="O264">
        <v>0.83</v>
      </c>
      <c r="U264" t="s">
        <v>102</v>
      </c>
      <c r="V264" t="s">
        <v>8</v>
      </c>
    </row>
    <row r="265" spans="1:22" x14ac:dyDescent="0.3">
      <c r="A265" t="s">
        <v>2886</v>
      </c>
      <c r="B265" t="s">
        <v>143</v>
      </c>
      <c r="C265" t="s">
        <v>2587</v>
      </c>
      <c r="D265" t="s">
        <v>118</v>
      </c>
      <c r="E265">
        <v>70</v>
      </c>
      <c r="F265">
        <v>29.4</v>
      </c>
      <c r="G265">
        <v>-1.75</v>
      </c>
      <c r="H265">
        <v>0.41</v>
      </c>
      <c r="I265">
        <v>-0.79</v>
      </c>
      <c r="J265">
        <v>-0.41</v>
      </c>
      <c r="K265">
        <v>-0.81</v>
      </c>
      <c r="L265">
        <v>1.77</v>
      </c>
      <c r="M265">
        <v>0.76</v>
      </c>
      <c r="N265">
        <v>-0.21</v>
      </c>
      <c r="O265">
        <v>-2.54</v>
      </c>
      <c r="U265" t="s">
        <v>176</v>
      </c>
      <c r="V265" t="s">
        <v>13</v>
      </c>
    </row>
    <row r="266" spans="1:22" x14ac:dyDescent="0.3">
      <c r="A266" t="s">
        <v>2887</v>
      </c>
      <c r="B266" t="s">
        <v>223</v>
      </c>
      <c r="C266" t="s">
        <v>2590</v>
      </c>
      <c r="D266" t="s">
        <v>16</v>
      </c>
      <c r="E266">
        <v>66</v>
      </c>
      <c r="F266">
        <v>20.5</v>
      </c>
      <c r="G266">
        <v>0.18</v>
      </c>
      <c r="H266">
        <v>0.05</v>
      </c>
      <c r="I266">
        <v>0.02</v>
      </c>
      <c r="J266">
        <v>-0.72</v>
      </c>
      <c r="K266">
        <v>-0.91</v>
      </c>
      <c r="L266">
        <v>-0.51</v>
      </c>
      <c r="M266">
        <v>-1.57</v>
      </c>
      <c r="N266">
        <v>-1</v>
      </c>
      <c r="O266">
        <v>0.86</v>
      </c>
      <c r="U266" t="s">
        <v>2546</v>
      </c>
      <c r="V266" t="s">
        <v>8</v>
      </c>
    </row>
    <row r="267" spans="1:22" x14ac:dyDescent="0.3">
      <c r="A267" t="s">
        <v>2888</v>
      </c>
      <c r="B267" t="s">
        <v>769</v>
      </c>
      <c r="C267" t="s">
        <v>2590</v>
      </c>
      <c r="D267" t="s">
        <v>30</v>
      </c>
      <c r="E267">
        <v>60</v>
      </c>
      <c r="F267">
        <v>16.399999999999999</v>
      </c>
      <c r="G267">
        <v>-0.36</v>
      </c>
      <c r="H267">
        <v>0.54</v>
      </c>
      <c r="I267">
        <v>-0.3</v>
      </c>
      <c r="J267">
        <v>-1</v>
      </c>
      <c r="K267">
        <v>-1.18</v>
      </c>
      <c r="L267">
        <v>-0.69</v>
      </c>
      <c r="M267">
        <v>-0.81</v>
      </c>
      <c r="N267">
        <v>-0.94</v>
      </c>
      <c r="O267">
        <v>1.08</v>
      </c>
      <c r="U267" t="s">
        <v>2548</v>
      </c>
      <c r="V267" t="s">
        <v>644</v>
      </c>
    </row>
    <row r="268" spans="1:22" x14ac:dyDescent="0.3">
      <c r="A268" t="s">
        <v>2889</v>
      </c>
      <c r="B268" t="s">
        <v>688</v>
      </c>
      <c r="C268" t="s">
        <v>2587</v>
      </c>
      <c r="D268" t="s">
        <v>26</v>
      </c>
      <c r="E268">
        <v>70</v>
      </c>
      <c r="F268">
        <v>17.8</v>
      </c>
      <c r="G268">
        <v>0.21</v>
      </c>
      <c r="H268">
        <v>0.31</v>
      </c>
      <c r="I268">
        <v>-1.1499999999999999</v>
      </c>
      <c r="J268">
        <v>-0.63</v>
      </c>
      <c r="K268">
        <v>-1.23</v>
      </c>
      <c r="L268">
        <v>-0.23</v>
      </c>
      <c r="M268">
        <v>-1.1499999999999999</v>
      </c>
      <c r="N268">
        <v>-0.71</v>
      </c>
      <c r="O268">
        <v>0.9</v>
      </c>
      <c r="U268" t="s">
        <v>149</v>
      </c>
      <c r="V268" t="s">
        <v>91</v>
      </c>
    </row>
    <row r="269" spans="1:22" x14ac:dyDescent="0.3">
      <c r="A269" t="s">
        <v>2890</v>
      </c>
      <c r="B269" t="s">
        <v>2891</v>
      </c>
      <c r="C269" t="s">
        <v>2585</v>
      </c>
      <c r="D269" t="s">
        <v>55</v>
      </c>
      <c r="E269">
        <v>52</v>
      </c>
      <c r="F269">
        <v>15.8</v>
      </c>
      <c r="G269">
        <v>-0.12</v>
      </c>
      <c r="H269">
        <v>0.41</v>
      </c>
      <c r="I269">
        <v>-0.03</v>
      </c>
      <c r="J269">
        <v>-0.78</v>
      </c>
      <c r="K269">
        <v>-0.69</v>
      </c>
      <c r="L269">
        <v>-1.1000000000000001</v>
      </c>
      <c r="M269">
        <v>-1.96</v>
      </c>
      <c r="N269">
        <v>-0.66</v>
      </c>
      <c r="O269">
        <v>1.25</v>
      </c>
      <c r="U269" t="s">
        <v>89</v>
      </c>
      <c r="V269" t="s">
        <v>13</v>
      </c>
    </row>
    <row r="270" spans="1:22" x14ac:dyDescent="0.3">
      <c r="A270" t="s">
        <v>2892</v>
      </c>
      <c r="B270" t="s">
        <v>186</v>
      </c>
      <c r="C270" t="s">
        <v>2589</v>
      </c>
      <c r="D270" t="s">
        <v>93</v>
      </c>
      <c r="E270">
        <v>73</v>
      </c>
      <c r="F270">
        <v>18.100000000000001</v>
      </c>
      <c r="G270">
        <v>0.52</v>
      </c>
      <c r="H270">
        <v>-0.12</v>
      </c>
      <c r="I270">
        <v>-1.06</v>
      </c>
      <c r="J270">
        <v>-1.02</v>
      </c>
      <c r="K270">
        <v>-0.52</v>
      </c>
      <c r="L270">
        <v>-1.02</v>
      </c>
      <c r="M270">
        <v>-1.06</v>
      </c>
      <c r="N270">
        <v>-0.48</v>
      </c>
      <c r="O270">
        <v>1.07</v>
      </c>
      <c r="U270" t="s">
        <v>72</v>
      </c>
      <c r="V270" t="s">
        <v>647</v>
      </c>
    </row>
    <row r="271" spans="1:22" x14ac:dyDescent="0.3">
      <c r="A271" t="s">
        <v>2893</v>
      </c>
      <c r="B271" t="s">
        <v>166</v>
      </c>
      <c r="C271" t="s">
        <v>2585</v>
      </c>
      <c r="D271" t="s">
        <v>34</v>
      </c>
      <c r="E271">
        <v>77</v>
      </c>
      <c r="F271">
        <v>27.1</v>
      </c>
      <c r="G271">
        <v>-0.47</v>
      </c>
      <c r="H271">
        <v>0.05</v>
      </c>
      <c r="I271">
        <v>-0.87</v>
      </c>
      <c r="J271">
        <v>-1.48</v>
      </c>
      <c r="K271">
        <v>-0.34</v>
      </c>
      <c r="L271">
        <v>-0.79</v>
      </c>
      <c r="M271">
        <v>-0.39</v>
      </c>
      <c r="N271">
        <v>-0.27</v>
      </c>
      <c r="O271">
        <v>0.86</v>
      </c>
      <c r="U271" t="s">
        <v>140</v>
      </c>
      <c r="V271" t="s">
        <v>105</v>
      </c>
    </row>
    <row r="272" spans="1:22" x14ac:dyDescent="0.3">
      <c r="A272" t="s">
        <v>2894</v>
      </c>
      <c r="B272" t="s">
        <v>2895</v>
      </c>
      <c r="C272" t="s">
        <v>182</v>
      </c>
      <c r="D272" t="s">
        <v>11</v>
      </c>
      <c r="E272">
        <v>65</v>
      </c>
      <c r="F272">
        <v>20.2</v>
      </c>
      <c r="G272">
        <v>-0.66</v>
      </c>
      <c r="H272">
        <v>0.14000000000000001</v>
      </c>
      <c r="I272">
        <v>-0.42</v>
      </c>
      <c r="J272">
        <v>-0.66</v>
      </c>
      <c r="K272">
        <v>-0.91</v>
      </c>
      <c r="L272">
        <v>-0.79</v>
      </c>
      <c r="M272">
        <v>-0.7</v>
      </c>
      <c r="N272">
        <v>-0.39</v>
      </c>
      <c r="O272">
        <v>0.63</v>
      </c>
      <c r="U272" t="s">
        <v>137</v>
      </c>
      <c r="V272" t="s">
        <v>13</v>
      </c>
    </row>
    <row r="273" spans="1:22" x14ac:dyDescent="0.3">
      <c r="A273" t="s">
        <v>2896</v>
      </c>
      <c r="B273" t="s">
        <v>2897</v>
      </c>
      <c r="C273" t="s">
        <v>2590</v>
      </c>
      <c r="D273" t="s">
        <v>6</v>
      </c>
      <c r="E273">
        <v>50</v>
      </c>
      <c r="F273">
        <v>16.3</v>
      </c>
      <c r="G273">
        <v>0.33</v>
      </c>
      <c r="H273">
        <v>-0.61</v>
      </c>
      <c r="I273">
        <v>-1.31</v>
      </c>
      <c r="J273">
        <v>-1.05</v>
      </c>
      <c r="K273">
        <v>-0.87</v>
      </c>
      <c r="L273">
        <v>-1.08</v>
      </c>
      <c r="M273">
        <v>-0.45</v>
      </c>
      <c r="N273">
        <v>-0.09</v>
      </c>
      <c r="O273">
        <v>1.35</v>
      </c>
      <c r="U273" t="s">
        <v>165</v>
      </c>
      <c r="V273" t="s">
        <v>646</v>
      </c>
    </row>
    <row r="274" spans="1:22" x14ac:dyDescent="0.3">
      <c r="A274" t="s">
        <v>2898</v>
      </c>
      <c r="B274" t="s">
        <v>2899</v>
      </c>
      <c r="C274" t="s">
        <v>2587</v>
      </c>
      <c r="D274" t="s">
        <v>7</v>
      </c>
      <c r="E274">
        <v>69</v>
      </c>
      <c r="F274">
        <v>20.399999999999999</v>
      </c>
      <c r="G274">
        <v>-0.48</v>
      </c>
      <c r="H274">
        <v>0.25</v>
      </c>
      <c r="I274">
        <v>0.18</v>
      </c>
      <c r="J274">
        <v>-0.43</v>
      </c>
      <c r="K274">
        <v>-1.1399999999999999</v>
      </c>
      <c r="L274">
        <v>-0.44</v>
      </c>
      <c r="M274">
        <v>-1.18</v>
      </c>
      <c r="N274">
        <v>-1.03</v>
      </c>
      <c r="O274">
        <v>0.44</v>
      </c>
      <c r="U274" t="s">
        <v>95</v>
      </c>
      <c r="V274" t="s">
        <v>644</v>
      </c>
    </row>
    <row r="275" spans="1:22" x14ac:dyDescent="0.3">
      <c r="A275" t="s">
        <v>2900</v>
      </c>
      <c r="B275" t="s">
        <v>2901</v>
      </c>
      <c r="C275" t="s">
        <v>2587</v>
      </c>
      <c r="D275" t="s">
        <v>18</v>
      </c>
      <c r="E275">
        <v>68</v>
      </c>
      <c r="F275">
        <v>23.1</v>
      </c>
      <c r="G275">
        <v>-0.43</v>
      </c>
      <c r="H275">
        <v>-0.43</v>
      </c>
      <c r="I275">
        <v>-0.18</v>
      </c>
      <c r="J275">
        <v>-0.86</v>
      </c>
      <c r="K275">
        <v>-1.1000000000000001</v>
      </c>
      <c r="L275">
        <v>-0.25</v>
      </c>
      <c r="M275">
        <v>-0.25</v>
      </c>
      <c r="N275">
        <v>-1</v>
      </c>
      <c r="O275">
        <v>0.68</v>
      </c>
      <c r="U275" t="s">
        <v>90</v>
      </c>
      <c r="V275" t="s">
        <v>91</v>
      </c>
    </row>
    <row r="276" spans="1:22" x14ac:dyDescent="0.3">
      <c r="A276" t="s">
        <v>2902</v>
      </c>
      <c r="B276" t="s">
        <v>2903</v>
      </c>
      <c r="C276" t="s">
        <v>13</v>
      </c>
      <c r="D276" t="s">
        <v>71</v>
      </c>
      <c r="E276">
        <v>70</v>
      </c>
      <c r="F276">
        <v>14</v>
      </c>
      <c r="G276">
        <v>-0.27</v>
      </c>
      <c r="H276">
        <v>0.45</v>
      </c>
      <c r="I276">
        <v>-1.25</v>
      </c>
      <c r="J276">
        <v>-1.29</v>
      </c>
      <c r="K276">
        <v>-1.38</v>
      </c>
      <c r="L276">
        <v>0.12</v>
      </c>
      <c r="M276">
        <v>-0.42</v>
      </c>
      <c r="N276">
        <v>-1.05</v>
      </c>
      <c r="O276">
        <v>1.19</v>
      </c>
      <c r="U276" t="s">
        <v>129</v>
      </c>
      <c r="V276" t="s">
        <v>91</v>
      </c>
    </row>
    <row r="277" spans="1:22" x14ac:dyDescent="0.3">
      <c r="A277" t="s">
        <v>2904</v>
      </c>
      <c r="B277" t="s">
        <v>2905</v>
      </c>
      <c r="C277" t="s">
        <v>13</v>
      </c>
      <c r="D277" t="s">
        <v>86</v>
      </c>
      <c r="E277">
        <v>71</v>
      </c>
      <c r="F277">
        <v>17.399999999999999</v>
      </c>
      <c r="G277">
        <v>-0.17</v>
      </c>
      <c r="H277">
        <v>-0.33</v>
      </c>
      <c r="I277">
        <v>-1.1000000000000001</v>
      </c>
      <c r="J277">
        <v>-0.92</v>
      </c>
      <c r="K277">
        <v>-1.1299999999999999</v>
      </c>
      <c r="L277">
        <v>0.34</v>
      </c>
      <c r="M277">
        <v>-0.7</v>
      </c>
      <c r="N277">
        <v>-0.62</v>
      </c>
      <c r="O277">
        <v>0.71</v>
      </c>
      <c r="U277" t="s">
        <v>2549</v>
      </c>
      <c r="V277" t="s">
        <v>13</v>
      </c>
    </row>
    <row r="278" spans="1:22" x14ac:dyDescent="0.3">
      <c r="A278" t="s">
        <v>2906</v>
      </c>
      <c r="B278" t="s">
        <v>2907</v>
      </c>
      <c r="C278" t="s">
        <v>2587</v>
      </c>
      <c r="D278" t="s">
        <v>24</v>
      </c>
      <c r="E278">
        <v>70</v>
      </c>
      <c r="F278">
        <v>20.2</v>
      </c>
      <c r="G278">
        <v>-0.59</v>
      </c>
      <c r="H278">
        <v>0.34</v>
      </c>
      <c r="I278">
        <v>0.22</v>
      </c>
      <c r="J278">
        <v>-0.79</v>
      </c>
      <c r="K278">
        <v>-1.38</v>
      </c>
      <c r="L278">
        <v>-0.7</v>
      </c>
      <c r="M278">
        <v>-1.2</v>
      </c>
      <c r="N278">
        <v>-0.82</v>
      </c>
      <c r="O278">
        <v>1.02</v>
      </c>
      <c r="U278" t="s">
        <v>127</v>
      </c>
      <c r="V278" t="s">
        <v>645</v>
      </c>
    </row>
    <row r="279" spans="1:22" x14ac:dyDescent="0.3">
      <c r="A279" t="s">
        <v>2908</v>
      </c>
      <c r="B279" t="s">
        <v>2546</v>
      </c>
      <c r="C279" t="s">
        <v>2585</v>
      </c>
      <c r="D279" t="s">
        <v>48</v>
      </c>
      <c r="E279">
        <v>72</v>
      </c>
      <c r="F279">
        <v>16.8</v>
      </c>
      <c r="G279">
        <v>1.34</v>
      </c>
      <c r="H279">
        <v>-2.62</v>
      </c>
      <c r="I279">
        <v>-1.77</v>
      </c>
      <c r="J279">
        <v>-0.82</v>
      </c>
      <c r="K279">
        <v>0.45</v>
      </c>
      <c r="L279">
        <v>-1.1399999999999999</v>
      </c>
      <c r="M279">
        <v>-1.62</v>
      </c>
      <c r="N279">
        <v>1.71</v>
      </c>
      <c r="O279">
        <v>0.55000000000000004</v>
      </c>
      <c r="U279" t="s">
        <v>135</v>
      </c>
      <c r="V279" t="s">
        <v>105</v>
      </c>
    </row>
    <row r="280" spans="1:22" x14ac:dyDescent="0.3">
      <c r="A280" t="s">
        <v>2909</v>
      </c>
      <c r="B280" t="s">
        <v>2910</v>
      </c>
      <c r="C280" t="s">
        <v>2590</v>
      </c>
      <c r="D280" t="s">
        <v>66</v>
      </c>
      <c r="E280">
        <v>62</v>
      </c>
      <c r="F280">
        <v>13.1</v>
      </c>
      <c r="G280">
        <v>0.3</v>
      </c>
      <c r="H280">
        <v>-0.09</v>
      </c>
      <c r="I280">
        <v>-1.07</v>
      </c>
      <c r="J280">
        <v>-1.38</v>
      </c>
      <c r="K280">
        <v>-0.71</v>
      </c>
      <c r="L280">
        <v>-1.03</v>
      </c>
      <c r="M280">
        <v>-1.06</v>
      </c>
      <c r="N280">
        <v>-0.3</v>
      </c>
      <c r="O280">
        <v>1.37</v>
      </c>
      <c r="U280" t="s">
        <v>117</v>
      </c>
      <c r="V280" t="s">
        <v>643</v>
      </c>
    </row>
    <row r="281" spans="1:22" x14ac:dyDescent="0.3">
      <c r="A281" t="s">
        <v>2911</v>
      </c>
      <c r="B281" t="s">
        <v>184</v>
      </c>
      <c r="C281" t="s">
        <v>2590</v>
      </c>
      <c r="D281" t="s">
        <v>9</v>
      </c>
      <c r="E281">
        <v>68</v>
      </c>
      <c r="F281">
        <v>19.2</v>
      </c>
      <c r="G281">
        <v>-0.4</v>
      </c>
      <c r="H281">
        <v>-0.03</v>
      </c>
      <c r="I281">
        <v>-1.26</v>
      </c>
      <c r="J281">
        <v>-1.29</v>
      </c>
      <c r="K281">
        <v>-0.98</v>
      </c>
      <c r="L281">
        <v>-0.9</v>
      </c>
      <c r="M281">
        <v>-0.06</v>
      </c>
      <c r="N281">
        <v>-0.16</v>
      </c>
      <c r="O281">
        <v>1.07</v>
      </c>
      <c r="U281" t="s">
        <v>116</v>
      </c>
      <c r="V281" t="s">
        <v>649</v>
      </c>
    </row>
    <row r="282" spans="1:22" x14ac:dyDescent="0.3">
      <c r="A282" t="s">
        <v>2912</v>
      </c>
      <c r="B282" t="s">
        <v>2913</v>
      </c>
      <c r="C282" t="s">
        <v>2590</v>
      </c>
      <c r="D282" t="s">
        <v>36</v>
      </c>
      <c r="E282">
        <v>66</v>
      </c>
      <c r="F282">
        <v>19.100000000000001</v>
      </c>
      <c r="G282">
        <v>-0.11</v>
      </c>
      <c r="H282">
        <v>0.06</v>
      </c>
      <c r="I282">
        <v>-0.46</v>
      </c>
      <c r="J282">
        <v>-1.05</v>
      </c>
      <c r="K282">
        <v>-0.46</v>
      </c>
      <c r="L282">
        <v>-1.1000000000000001</v>
      </c>
      <c r="M282">
        <v>-1.34</v>
      </c>
      <c r="N282">
        <v>-0.62</v>
      </c>
      <c r="O282">
        <v>1.05</v>
      </c>
      <c r="U282" t="s">
        <v>195</v>
      </c>
      <c r="V282" t="s">
        <v>649</v>
      </c>
    </row>
    <row r="283" spans="1:22" x14ac:dyDescent="0.3">
      <c r="A283" t="s">
        <v>2914</v>
      </c>
      <c r="B283" t="s">
        <v>2915</v>
      </c>
      <c r="C283" t="s">
        <v>2589</v>
      </c>
      <c r="D283" t="s">
        <v>74</v>
      </c>
      <c r="E283">
        <v>70</v>
      </c>
      <c r="F283">
        <v>19.100000000000001</v>
      </c>
      <c r="G283">
        <v>-0.23</v>
      </c>
      <c r="H283">
        <v>-0.14000000000000001</v>
      </c>
      <c r="I283">
        <v>-1.18</v>
      </c>
      <c r="J283">
        <v>-1.34</v>
      </c>
      <c r="K283">
        <v>-1.1299999999999999</v>
      </c>
      <c r="L283">
        <v>-0.88</v>
      </c>
      <c r="M283">
        <v>-0.39</v>
      </c>
      <c r="N283">
        <v>0.02</v>
      </c>
      <c r="O283">
        <v>1.2</v>
      </c>
      <c r="U283" t="s">
        <v>101</v>
      </c>
      <c r="V283" t="s">
        <v>13</v>
      </c>
    </row>
    <row r="284" spans="1:22" x14ac:dyDescent="0.3">
      <c r="A284">
        <v>283</v>
      </c>
      <c r="B284" t="s">
        <v>2916</v>
      </c>
      <c r="C284" t="s">
        <v>2590</v>
      </c>
      <c r="D284" t="s">
        <v>7</v>
      </c>
      <c r="E284">
        <v>46</v>
      </c>
      <c r="F284">
        <v>17.100000000000001</v>
      </c>
      <c r="G284">
        <v>-7.0000000000000007E-2</v>
      </c>
      <c r="H284">
        <v>-7.0000000000000007E-2</v>
      </c>
      <c r="I284">
        <v>-0.84</v>
      </c>
      <c r="J284">
        <v>-1.18</v>
      </c>
      <c r="K284">
        <v>-0.94</v>
      </c>
      <c r="L284">
        <v>-0.97</v>
      </c>
      <c r="M284">
        <v>-0.59</v>
      </c>
      <c r="N284">
        <v>-0.18</v>
      </c>
      <c r="O284">
        <v>0.75</v>
      </c>
      <c r="U284" t="s">
        <v>157</v>
      </c>
      <c r="V284" t="s">
        <v>13</v>
      </c>
    </row>
    <row r="285" spans="1:22" x14ac:dyDescent="0.3">
      <c r="A285" t="s">
        <v>2917</v>
      </c>
      <c r="B285" t="s">
        <v>2918</v>
      </c>
      <c r="C285" t="s">
        <v>13</v>
      </c>
      <c r="D285" t="s">
        <v>6</v>
      </c>
      <c r="E285">
        <v>68</v>
      </c>
      <c r="F285">
        <v>18.5</v>
      </c>
      <c r="G285">
        <v>-0.63</v>
      </c>
      <c r="H285">
        <v>0.68</v>
      </c>
      <c r="I285">
        <v>-0.27</v>
      </c>
      <c r="J285">
        <v>-0.94</v>
      </c>
      <c r="K285">
        <v>-1.38</v>
      </c>
      <c r="L285">
        <v>0.19</v>
      </c>
      <c r="M285">
        <v>-1.1499999999999999</v>
      </c>
      <c r="N285">
        <v>-1.23</v>
      </c>
      <c r="O285">
        <v>0.63</v>
      </c>
      <c r="U285" t="s">
        <v>142</v>
      </c>
      <c r="V285" t="s">
        <v>642</v>
      </c>
    </row>
    <row r="286" spans="1:22" x14ac:dyDescent="0.3">
      <c r="A286" t="s">
        <v>2919</v>
      </c>
      <c r="B286" t="s">
        <v>227</v>
      </c>
      <c r="C286" t="s">
        <v>2587</v>
      </c>
      <c r="D286" t="s">
        <v>30</v>
      </c>
      <c r="E286">
        <v>70</v>
      </c>
      <c r="F286">
        <v>17.8</v>
      </c>
      <c r="G286">
        <v>0.32</v>
      </c>
      <c r="H286">
        <v>-0.11</v>
      </c>
      <c r="I286">
        <v>-0.92</v>
      </c>
      <c r="J286">
        <v>-0.99</v>
      </c>
      <c r="K286">
        <v>-1.38</v>
      </c>
      <c r="L286">
        <v>-0.44</v>
      </c>
      <c r="M286">
        <v>-0.64</v>
      </c>
      <c r="N286">
        <v>-0.87</v>
      </c>
      <c r="O286">
        <v>0.91</v>
      </c>
      <c r="U286" t="s">
        <v>114</v>
      </c>
      <c r="V286" t="s">
        <v>13</v>
      </c>
    </row>
    <row r="287" spans="1:22" x14ac:dyDescent="0.3">
      <c r="A287" t="s">
        <v>2920</v>
      </c>
      <c r="B287" t="s">
        <v>220</v>
      </c>
      <c r="C287" t="s">
        <v>2585</v>
      </c>
      <c r="D287" t="s">
        <v>20</v>
      </c>
      <c r="E287">
        <v>44</v>
      </c>
      <c r="F287">
        <v>10.4</v>
      </c>
      <c r="G287">
        <v>0.42</v>
      </c>
      <c r="H287">
        <v>0.28999999999999998</v>
      </c>
      <c r="I287">
        <v>-1.1499999999999999</v>
      </c>
      <c r="J287">
        <v>-1.33</v>
      </c>
      <c r="K287">
        <v>-0.95</v>
      </c>
      <c r="L287">
        <v>-0.97</v>
      </c>
      <c r="M287">
        <v>-1.04</v>
      </c>
      <c r="N287">
        <v>-0.59</v>
      </c>
      <c r="O287">
        <v>1.18</v>
      </c>
      <c r="U287" t="s">
        <v>84</v>
      </c>
      <c r="V287" t="s">
        <v>648</v>
      </c>
    </row>
    <row r="288" spans="1:22" x14ac:dyDescent="0.3">
      <c r="A288" t="s">
        <v>2921</v>
      </c>
      <c r="B288" t="s">
        <v>2922</v>
      </c>
      <c r="C288" t="s">
        <v>91</v>
      </c>
      <c r="D288" t="s">
        <v>66</v>
      </c>
      <c r="E288">
        <v>68</v>
      </c>
      <c r="F288">
        <v>18.2</v>
      </c>
      <c r="G288">
        <v>-0.12</v>
      </c>
      <c r="H288">
        <v>0.13</v>
      </c>
      <c r="I288">
        <v>-0.27</v>
      </c>
      <c r="J288">
        <v>-0.92</v>
      </c>
      <c r="K288">
        <v>-1.02</v>
      </c>
      <c r="L288">
        <v>-0.71</v>
      </c>
      <c r="M288">
        <v>-0.31</v>
      </c>
      <c r="N288">
        <v>-0.48</v>
      </c>
      <c r="O288">
        <v>-0.46</v>
      </c>
      <c r="U288" t="s">
        <v>80</v>
      </c>
      <c r="V288" t="s">
        <v>643</v>
      </c>
    </row>
    <row r="289" spans="1:22" x14ac:dyDescent="0.3">
      <c r="A289" t="s">
        <v>2923</v>
      </c>
      <c r="B289" t="s">
        <v>2924</v>
      </c>
      <c r="C289" t="s">
        <v>2589</v>
      </c>
      <c r="D289" t="s">
        <v>11</v>
      </c>
      <c r="E289">
        <v>69</v>
      </c>
      <c r="F289">
        <v>20.399999999999999</v>
      </c>
      <c r="G289">
        <v>-0.56000000000000005</v>
      </c>
      <c r="H289">
        <v>-0.69</v>
      </c>
      <c r="I289">
        <v>-0.9</v>
      </c>
      <c r="J289">
        <v>-0.76</v>
      </c>
      <c r="K289">
        <v>-0.44</v>
      </c>
      <c r="L289">
        <v>-0.86</v>
      </c>
      <c r="M289">
        <v>-0.2</v>
      </c>
      <c r="N289">
        <v>0.16</v>
      </c>
      <c r="O289">
        <v>0.04</v>
      </c>
      <c r="U289" t="s">
        <v>111</v>
      </c>
      <c r="V289" t="s">
        <v>643</v>
      </c>
    </row>
    <row r="290" spans="1:22" x14ac:dyDescent="0.3">
      <c r="A290" t="s">
        <v>2925</v>
      </c>
      <c r="B290" t="s">
        <v>2926</v>
      </c>
      <c r="C290" t="s">
        <v>182</v>
      </c>
      <c r="D290" t="s">
        <v>70</v>
      </c>
      <c r="E290">
        <v>56</v>
      </c>
      <c r="F290">
        <v>15.9</v>
      </c>
      <c r="G290">
        <v>-0.4</v>
      </c>
      <c r="H290">
        <v>-0.35</v>
      </c>
      <c r="I290">
        <v>-0.98</v>
      </c>
      <c r="J290">
        <v>-1.18</v>
      </c>
      <c r="K290">
        <v>-0.43</v>
      </c>
      <c r="L290">
        <v>-0.24</v>
      </c>
      <c r="M290">
        <v>-0.62</v>
      </c>
      <c r="N290">
        <v>-0.68</v>
      </c>
      <c r="O290">
        <v>0.68</v>
      </c>
      <c r="U290" t="s">
        <v>75</v>
      </c>
      <c r="V290" t="s">
        <v>8</v>
      </c>
    </row>
    <row r="291" spans="1:22" x14ac:dyDescent="0.3">
      <c r="A291" t="s">
        <v>2927</v>
      </c>
      <c r="B291" t="s">
        <v>128</v>
      </c>
      <c r="C291" t="s">
        <v>2589</v>
      </c>
      <c r="D291" t="s">
        <v>55</v>
      </c>
      <c r="E291">
        <v>70</v>
      </c>
      <c r="F291">
        <v>30</v>
      </c>
      <c r="G291">
        <v>-1.6</v>
      </c>
      <c r="H291">
        <v>-0.84</v>
      </c>
      <c r="I291">
        <v>-0.22</v>
      </c>
      <c r="J291">
        <v>0</v>
      </c>
      <c r="K291">
        <v>0.87</v>
      </c>
      <c r="L291">
        <v>-0.53</v>
      </c>
      <c r="M291">
        <v>-1.0900000000000001</v>
      </c>
      <c r="N291">
        <v>-0.14000000000000001</v>
      </c>
      <c r="O291">
        <v>-0.71</v>
      </c>
      <c r="U291" t="s">
        <v>2550</v>
      </c>
      <c r="V291" t="s">
        <v>652</v>
      </c>
    </row>
    <row r="292" spans="1:22" x14ac:dyDescent="0.3">
      <c r="A292" t="s">
        <v>2928</v>
      </c>
      <c r="B292" t="s">
        <v>129</v>
      </c>
      <c r="C292" t="s">
        <v>2587</v>
      </c>
      <c r="D292" t="s">
        <v>20</v>
      </c>
      <c r="E292">
        <v>50</v>
      </c>
      <c r="F292">
        <v>17.399999999999999</v>
      </c>
      <c r="G292">
        <v>-0.81</v>
      </c>
      <c r="H292">
        <v>0.95</v>
      </c>
      <c r="I292">
        <v>-0.81</v>
      </c>
      <c r="J292">
        <v>-0.65</v>
      </c>
      <c r="K292">
        <v>-1.34</v>
      </c>
      <c r="L292">
        <v>0.01</v>
      </c>
      <c r="M292">
        <v>-0.87</v>
      </c>
      <c r="N292">
        <v>-1.05</v>
      </c>
      <c r="O292">
        <v>0.3</v>
      </c>
      <c r="U292" t="s">
        <v>103</v>
      </c>
      <c r="V292" t="s">
        <v>105</v>
      </c>
    </row>
    <row r="293" spans="1:22" x14ac:dyDescent="0.3">
      <c r="A293" t="s">
        <v>2929</v>
      </c>
      <c r="B293" t="s">
        <v>2930</v>
      </c>
      <c r="C293" t="s">
        <v>91</v>
      </c>
      <c r="D293" t="s">
        <v>55</v>
      </c>
      <c r="E293">
        <v>68</v>
      </c>
      <c r="F293">
        <v>18.399999999999999</v>
      </c>
      <c r="G293">
        <v>-0.64</v>
      </c>
      <c r="H293">
        <v>0.13</v>
      </c>
      <c r="I293">
        <v>-0.36</v>
      </c>
      <c r="J293">
        <v>-0.69</v>
      </c>
      <c r="K293">
        <v>-0.73</v>
      </c>
      <c r="L293">
        <v>-0.38</v>
      </c>
      <c r="M293">
        <v>-0.17</v>
      </c>
      <c r="N293">
        <v>-1.1200000000000001</v>
      </c>
      <c r="O293">
        <v>-0.33</v>
      </c>
      <c r="U293" t="s">
        <v>186</v>
      </c>
      <c r="V293" t="s">
        <v>105</v>
      </c>
    </row>
    <row r="294" spans="1:22" x14ac:dyDescent="0.3">
      <c r="A294" t="s">
        <v>2931</v>
      </c>
      <c r="B294" t="s">
        <v>2932</v>
      </c>
      <c r="C294" t="s">
        <v>182</v>
      </c>
      <c r="D294" t="s">
        <v>14</v>
      </c>
      <c r="E294">
        <v>68</v>
      </c>
      <c r="F294">
        <v>17.2</v>
      </c>
      <c r="G294">
        <v>0.04</v>
      </c>
      <c r="H294">
        <v>0.53</v>
      </c>
      <c r="I294">
        <v>-0.93</v>
      </c>
      <c r="J294">
        <v>-1.1499999999999999</v>
      </c>
      <c r="K294">
        <v>-0.57999999999999996</v>
      </c>
      <c r="L294">
        <v>-1.1100000000000001</v>
      </c>
      <c r="M294">
        <v>-2.0699999999999998</v>
      </c>
      <c r="N294">
        <v>-0.34</v>
      </c>
      <c r="O294">
        <v>1.24</v>
      </c>
      <c r="U294" t="s">
        <v>98</v>
      </c>
      <c r="V294" t="s">
        <v>105</v>
      </c>
    </row>
    <row r="295" spans="1:22" x14ac:dyDescent="0.3">
      <c r="A295" t="s">
        <v>2933</v>
      </c>
      <c r="B295" t="s">
        <v>2934</v>
      </c>
      <c r="C295" t="s">
        <v>2585</v>
      </c>
      <c r="D295" t="s">
        <v>74</v>
      </c>
      <c r="E295">
        <v>36</v>
      </c>
      <c r="F295">
        <v>13.2</v>
      </c>
      <c r="G295">
        <v>1.33</v>
      </c>
      <c r="H295">
        <v>-1.1399999999999999</v>
      </c>
      <c r="I295">
        <v>-1.67</v>
      </c>
      <c r="J295">
        <v>-1.19</v>
      </c>
      <c r="K295">
        <v>-0.6</v>
      </c>
      <c r="L295">
        <v>-1.0900000000000001</v>
      </c>
      <c r="M295">
        <v>-1.71</v>
      </c>
      <c r="N295">
        <v>0.73</v>
      </c>
      <c r="O295">
        <v>0.94</v>
      </c>
      <c r="U295" t="s">
        <v>121</v>
      </c>
      <c r="V295" t="s">
        <v>647</v>
      </c>
    </row>
    <row r="296" spans="1:22" x14ac:dyDescent="0.3">
      <c r="A296" t="s">
        <v>2935</v>
      </c>
      <c r="B296" t="s">
        <v>2936</v>
      </c>
      <c r="C296" t="s">
        <v>91</v>
      </c>
      <c r="D296" t="s">
        <v>34</v>
      </c>
      <c r="E296">
        <v>55</v>
      </c>
      <c r="F296">
        <v>16.7</v>
      </c>
      <c r="G296">
        <v>0.03</v>
      </c>
      <c r="H296">
        <v>-0.41</v>
      </c>
      <c r="I296">
        <v>0.03</v>
      </c>
      <c r="J296">
        <v>-0.85</v>
      </c>
      <c r="K296">
        <v>-1.46</v>
      </c>
      <c r="L296">
        <v>-1.05</v>
      </c>
      <c r="M296">
        <v>-1.34</v>
      </c>
      <c r="N296">
        <v>-0.94</v>
      </c>
      <c r="O296">
        <v>1.56</v>
      </c>
      <c r="U296" t="s">
        <v>146</v>
      </c>
      <c r="V296" t="s">
        <v>105</v>
      </c>
    </row>
    <row r="297" spans="1:22" x14ac:dyDescent="0.3">
      <c r="A297" t="s">
        <v>2937</v>
      </c>
      <c r="B297" t="s">
        <v>818</v>
      </c>
      <c r="C297" t="s">
        <v>13</v>
      </c>
      <c r="D297" t="s">
        <v>55</v>
      </c>
      <c r="E297">
        <v>69</v>
      </c>
      <c r="F297">
        <v>25.4</v>
      </c>
      <c r="G297">
        <v>-1.32</v>
      </c>
      <c r="H297">
        <v>-0.1</v>
      </c>
      <c r="I297">
        <v>-0.17</v>
      </c>
      <c r="J297">
        <v>-0.59</v>
      </c>
      <c r="K297">
        <v>-0.76</v>
      </c>
      <c r="L297">
        <v>0.28000000000000003</v>
      </c>
      <c r="M297">
        <v>-0.36</v>
      </c>
      <c r="N297">
        <v>-0.8</v>
      </c>
      <c r="O297">
        <v>-0.61</v>
      </c>
      <c r="U297" t="s">
        <v>161</v>
      </c>
      <c r="V297" t="s">
        <v>13</v>
      </c>
    </row>
    <row r="298" spans="1:22" x14ac:dyDescent="0.3">
      <c r="A298" t="s">
        <v>2938</v>
      </c>
      <c r="B298" t="s">
        <v>168</v>
      </c>
      <c r="C298" t="s">
        <v>2590</v>
      </c>
      <c r="D298" t="s">
        <v>46</v>
      </c>
      <c r="E298">
        <v>70</v>
      </c>
      <c r="F298">
        <v>18.100000000000001</v>
      </c>
      <c r="G298">
        <v>0.24</v>
      </c>
      <c r="H298">
        <v>-0.85</v>
      </c>
      <c r="I298">
        <v>-1.17</v>
      </c>
      <c r="J298">
        <v>-1.25</v>
      </c>
      <c r="K298">
        <v>-0.89</v>
      </c>
      <c r="L298">
        <v>-1.1200000000000001</v>
      </c>
      <c r="M298">
        <v>-1.0900000000000001</v>
      </c>
      <c r="N298">
        <v>0.39</v>
      </c>
      <c r="O298">
        <v>1.29</v>
      </c>
      <c r="U298" t="s">
        <v>132</v>
      </c>
      <c r="V298" t="s">
        <v>13</v>
      </c>
    </row>
    <row r="299" spans="1:22" x14ac:dyDescent="0.3">
      <c r="A299" t="s">
        <v>2939</v>
      </c>
      <c r="B299" t="s">
        <v>674</v>
      </c>
      <c r="C299" t="s">
        <v>2585</v>
      </c>
      <c r="D299" t="s">
        <v>22</v>
      </c>
      <c r="E299">
        <v>61</v>
      </c>
      <c r="F299">
        <v>14.2</v>
      </c>
      <c r="G299">
        <v>1.18</v>
      </c>
      <c r="H299">
        <v>-0.99</v>
      </c>
      <c r="I299">
        <v>-1.77</v>
      </c>
      <c r="J299">
        <v>-1.39</v>
      </c>
      <c r="K299">
        <v>-0.47</v>
      </c>
      <c r="L299">
        <v>-1.1499999999999999</v>
      </c>
      <c r="M299">
        <v>-1.51</v>
      </c>
      <c r="N299">
        <v>0.27</v>
      </c>
      <c r="O299">
        <v>1.36</v>
      </c>
      <c r="U299" t="s">
        <v>68</v>
      </c>
      <c r="V299" t="s">
        <v>8</v>
      </c>
    </row>
    <row r="300" spans="1:22" x14ac:dyDescent="0.3">
      <c r="A300" t="s">
        <v>2940</v>
      </c>
      <c r="B300" t="s">
        <v>2941</v>
      </c>
      <c r="C300" t="s">
        <v>105</v>
      </c>
      <c r="D300" t="s">
        <v>2846</v>
      </c>
      <c r="E300">
        <v>50</v>
      </c>
      <c r="F300">
        <v>12.1</v>
      </c>
      <c r="G300">
        <v>0.68</v>
      </c>
      <c r="H300">
        <v>-0.77</v>
      </c>
      <c r="I300">
        <v>-1.77</v>
      </c>
      <c r="J300">
        <v>-1.29</v>
      </c>
      <c r="K300">
        <v>-0.43</v>
      </c>
      <c r="L300">
        <v>-0.83</v>
      </c>
      <c r="M300">
        <v>-1.34</v>
      </c>
      <c r="N300">
        <v>0.56999999999999995</v>
      </c>
      <c r="O300">
        <v>0.68</v>
      </c>
      <c r="U300" t="s">
        <v>653</v>
      </c>
      <c r="V300" t="s">
        <v>8</v>
      </c>
    </row>
    <row r="301" spans="1:22" x14ac:dyDescent="0.3">
      <c r="A301" t="s">
        <v>2942</v>
      </c>
      <c r="B301" t="s">
        <v>2943</v>
      </c>
      <c r="C301" t="s">
        <v>2590</v>
      </c>
      <c r="D301" t="s">
        <v>74</v>
      </c>
      <c r="E301">
        <v>61</v>
      </c>
      <c r="F301">
        <v>14.6</v>
      </c>
      <c r="G301">
        <v>-0.38</v>
      </c>
      <c r="H301">
        <v>0</v>
      </c>
      <c r="I301">
        <v>-0.35</v>
      </c>
      <c r="J301">
        <v>-0.95</v>
      </c>
      <c r="K301">
        <v>-1.18</v>
      </c>
      <c r="L301">
        <v>-0.84</v>
      </c>
      <c r="M301">
        <v>-0.81</v>
      </c>
      <c r="N301">
        <v>-0.87</v>
      </c>
      <c r="O301">
        <v>0.88</v>
      </c>
      <c r="U301" t="s">
        <v>148</v>
      </c>
      <c r="V301" t="s">
        <v>643</v>
      </c>
    </row>
    <row r="302" spans="1:22" x14ac:dyDescent="0.3">
      <c r="A302" t="s">
        <v>2944</v>
      </c>
      <c r="B302" t="s">
        <v>2945</v>
      </c>
      <c r="C302" t="s">
        <v>2585</v>
      </c>
      <c r="D302" t="s">
        <v>34</v>
      </c>
      <c r="E302">
        <v>74</v>
      </c>
      <c r="F302">
        <v>19.399999999999999</v>
      </c>
      <c r="G302">
        <v>-0.67</v>
      </c>
      <c r="H302">
        <v>-0.13</v>
      </c>
      <c r="I302">
        <v>-0.6</v>
      </c>
      <c r="J302">
        <v>-1.04</v>
      </c>
      <c r="K302">
        <v>-0.22</v>
      </c>
      <c r="L302">
        <v>-0.83</v>
      </c>
      <c r="M302">
        <v>-1.34</v>
      </c>
      <c r="N302">
        <v>-0.55000000000000004</v>
      </c>
      <c r="O302">
        <v>0.79</v>
      </c>
      <c r="U302" t="s">
        <v>194</v>
      </c>
      <c r="V302" t="s">
        <v>91</v>
      </c>
    </row>
    <row r="303" spans="1:22" x14ac:dyDescent="0.3">
      <c r="A303" t="s">
        <v>2946</v>
      </c>
      <c r="B303" t="s">
        <v>2947</v>
      </c>
      <c r="C303" t="s">
        <v>2590</v>
      </c>
      <c r="D303" t="s">
        <v>118</v>
      </c>
      <c r="E303">
        <v>70</v>
      </c>
      <c r="F303">
        <v>20.8</v>
      </c>
      <c r="G303">
        <v>0.3</v>
      </c>
      <c r="H303">
        <v>-2.08</v>
      </c>
      <c r="I303">
        <v>-1.29</v>
      </c>
      <c r="J303">
        <v>-0.48</v>
      </c>
      <c r="K303">
        <v>-0.13</v>
      </c>
      <c r="L303">
        <v>-0.56000000000000005</v>
      </c>
      <c r="M303">
        <v>-0.48</v>
      </c>
      <c r="N303">
        <v>-0.23</v>
      </c>
      <c r="O303">
        <v>0.27</v>
      </c>
      <c r="U303" t="s">
        <v>78</v>
      </c>
      <c r="V303" t="s">
        <v>105</v>
      </c>
    </row>
    <row r="304" spans="1:22" x14ac:dyDescent="0.3">
      <c r="A304" t="s">
        <v>2948</v>
      </c>
      <c r="B304" t="s">
        <v>2949</v>
      </c>
      <c r="C304" t="s">
        <v>2590</v>
      </c>
      <c r="D304" t="s">
        <v>14</v>
      </c>
      <c r="E304">
        <v>62</v>
      </c>
      <c r="F304">
        <v>17.100000000000001</v>
      </c>
      <c r="G304">
        <v>0.49</v>
      </c>
      <c r="H304">
        <v>0.14000000000000001</v>
      </c>
      <c r="I304">
        <v>-0.64</v>
      </c>
      <c r="J304">
        <v>-1.41</v>
      </c>
      <c r="K304">
        <v>-1.23</v>
      </c>
      <c r="L304">
        <v>-0.9</v>
      </c>
      <c r="M304">
        <v>-1.76</v>
      </c>
      <c r="N304">
        <v>-0.87</v>
      </c>
      <c r="O304">
        <v>1.48</v>
      </c>
      <c r="U304" t="s">
        <v>654</v>
      </c>
      <c r="V304" t="s">
        <v>8</v>
      </c>
    </row>
    <row r="305" spans="1:22" x14ac:dyDescent="0.3">
      <c r="A305" t="s">
        <v>2950</v>
      </c>
      <c r="B305" t="s">
        <v>2555</v>
      </c>
      <c r="C305" t="s">
        <v>2587</v>
      </c>
      <c r="D305" t="s">
        <v>30</v>
      </c>
      <c r="E305">
        <v>70</v>
      </c>
      <c r="F305">
        <v>16.5</v>
      </c>
      <c r="G305">
        <v>-0.31</v>
      </c>
      <c r="H305">
        <v>0.51</v>
      </c>
      <c r="I305">
        <v>-1.05</v>
      </c>
      <c r="J305">
        <v>-1.08</v>
      </c>
      <c r="K305">
        <v>-1.41</v>
      </c>
      <c r="L305">
        <v>-0.23</v>
      </c>
      <c r="M305">
        <v>-0.84</v>
      </c>
      <c r="N305">
        <v>-0.8</v>
      </c>
      <c r="O305">
        <v>0.49</v>
      </c>
      <c r="U305" t="s">
        <v>180</v>
      </c>
      <c r="V305" t="s">
        <v>648</v>
      </c>
    </row>
    <row r="306" spans="1:22" x14ac:dyDescent="0.3">
      <c r="A306" t="s">
        <v>2951</v>
      </c>
      <c r="B306" t="s">
        <v>2952</v>
      </c>
      <c r="C306" t="s">
        <v>8</v>
      </c>
      <c r="D306" t="s">
        <v>22</v>
      </c>
      <c r="E306">
        <v>50</v>
      </c>
      <c r="F306">
        <v>12.4</v>
      </c>
      <c r="G306">
        <v>0.67</v>
      </c>
      <c r="H306">
        <v>-1.18</v>
      </c>
      <c r="I306">
        <v>-1.77</v>
      </c>
      <c r="J306">
        <v>-1.3</v>
      </c>
      <c r="K306">
        <v>0.15</v>
      </c>
      <c r="L306">
        <v>-1.4</v>
      </c>
      <c r="M306">
        <v>-1.29</v>
      </c>
      <c r="N306">
        <v>0.23</v>
      </c>
      <c r="O306">
        <v>1.17</v>
      </c>
      <c r="U306" t="s">
        <v>206</v>
      </c>
      <c r="V306" t="s">
        <v>8</v>
      </c>
    </row>
    <row r="307" spans="1:22" x14ac:dyDescent="0.3">
      <c r="A307" t="s">
        <v>2953</v>
      </c>
      <c r="B307" t="s">
        <v>2954</v>
      </c>
      <c r="C307" t="s">
        <v>2587</v>
      </c>
      <c r="D307" t="s">
        <v>16</v>
      </c>
      <c r="E307">
        <v>30</v>
      </c>
      <c r="F307">
        <v>11</v>
      </c>
      <c r="G307">
        <v>-0.44</v>
      </c>
      <c r="H307">
        <v>-0.02</v>
      </c>
      <c r="I307">
        <v>-0.99</v>
      </c>
      <c r="J307">
        <v>-1.38</v>
      </c>
      <c r="K307">
        <v>-1.41</v>
      </c>
      <c r="L307">
        <v>-0.52</v>
      </c>
      <c r="M307">
        <v>-0.87</v>
      </c>
      <c r="N307">
        <v>-0.68</v>
      </c>
      <c r="O307">
        <v>1.58</v>
      </c>
      <c r="U307" t="s">
        <v>138</v>
      </c>
      <c r="V307" t="s">
        <v>649</v>
      </c>
    </row>
    <row r="308" spans="1:22" x14ac:dyDescent="0.3">
      <c r="A308" t="s">
        <v>2955</v>
      </c>
      <c r="B308" t="s">
        <v>2956</v>
      </c>
      <c r="C308" t="s">
        <v>2585</v>
      </c>
      <c r="D308" t="s">
        <v>59</v>
      </c>
      <c r="E308">
        <v>55</v>
      </c>
      <c r="F308">
        <v>15.4</v>
      </c>
      <c r="G308">
        <v>-0.17</v>
      </c>
      <c r="H308">
        <v>0.09</v>
      </c>
      <c r="I308">
        <v>-0.77</v>
      </c>
      <c r="J308">
        <v>-1.36</v>
      </c>
      <c r="K308">
        <v>-0.93</v>
      </c>
      <c r="L308">
        <v>-0.96</v>
      </c>
      <c r="M308">
        <v>-1.34</v>
      </c>
      <c r="N308">
        <v>-0.71</v>
      </c>
      <c r="O308">
        <v>1.4</v>
      </c>
      <c r="U308" t="s">
        <v>120</v>
      </c>
      <c r="V308" t="s">
        <v>91</v>
      </c>
    </row>
    <row r="309" spans="1:22" x14ac:dyDescent="0.3">
      <c r="A309" t="s">
        <v>2957</v>
      </c>
      <c r="B309" t="s">
        <v>2958</v>
      </c>
      <c r="C309" t="s">
        <v>2590</v>
      </c>
      <c r="D309" t="s">
        <v>118</v>
      </c>
      <c r="E309">
        <v>60</v>
      </c>
      <c r="F309">
        <v>18.2</v>
      </c>
      <c r="G309">
        <v>-0.62</v>
      </c>
      <c r="H309">
        <v>-0.44</v>
      </c>
      <c r="I309">
        <v>-0.84</v>
      </c>
      <c r="J309">
        <v>-0.56999999999999995</v>
      </c>
      <c r="K309">
        <v>-0.81</v>
      </c>
      <c r="L309">
        <v>-0.57999999999999996</v>
      </c>
      <c r="M309">
        <v>-0.84</v>
      </c>
      <c r="N309">
        <v>7.0000000000000007E-2</v>
      </c>
      <c r="O309">
        <v>-0.12</v>
      </c>
      <c r="U309" t="s">
        <v>171</v>
      </c>
      <c r="V309" t="s">
        <v>182</v>
      </c>
    </row>
    <row r="310" spans="1:22" x14ac:dyDescent="0.3">
      <c r="A310" t="s">
        <v>2959</v>
      </c>
      <c r="B310" t="s">
        <v>2960</v>
      </c>
      <c r="C310" t="s">
        <v>8</v>
      </c>
      <c r="D310" t="s">
        <v>24</v>
      </c>
      <c r="E310">
        <v>50</v>
      </c>
      <c r="F310">
        <v>13.7</v>
      </c>
      <c r="G310">
        <v>0.2</v>
      </c>
      <c r="H310">
        <v>-0.81</v>
      </c>
      <c r="I310">
        <v>-1.0900000000000001</v>
      </c>
      <c r="J310">
        <v>-1.1499999999999999</v>
      </c>
      <c r="K310">
        <v>-0.54</v>
      </c>
      <c r="L310">
        <v>-0.64</v>
      </c>
      <c r="M310">
        <v>-1.68</v>
      </c>
      <c r="N310">
        <v>-0.41</v>
      </c>
      <c r="O310">
        <v>1.33</v>
      </c>
      <c r="U310" t="s">
        <v>152</v>
      </c>
      <c r="V310" t="s">
        <v>13</v>
      </c>
    </row>
    <row r="311" spans="1:22" x14ac:dyDescent="0.3">
      <c r="A311" t="s">
        <v>2961</v>
      </c>
      <c r="B311" t="s">
        <v>2962</v>
      </c>
      <c r="C311" t="s">
        <v>13</v>
      </c>
      <c r="D311" t="s">
        <v>22</v>
      </c>
      <c r="E311">
        <v>68</v>
      </c>
      <c r="F311">
        <v>14.7</v>
      </c>
      <c r="G311">
        <v>-0.4</v>
      </c>
      <c r="H311">
        <v>0.4</v>
      </c>
      <c r="I311">
        <v>-0.81</v>
      </c>
      <c r="J311">
        <v>-1.07</v>
      </c>
      <c r="K311">
        <v>-1.67</v>
      </c>
      <c r="L311">
        <v>-0.77</v>
      </c>
      <c r="M311">
        <v>-0.76</v>
      </c>
      <c r="N311">
        <v>-1</v>
      </c>
      <c r="O311">
        <v>1.27</v>
      </c>
      <c r="U311" t="s">
        <v>130</v>
      </c>
      <c r="V311" t="s">
        <v>642</v>
      </c>
    </row>
    <row r="312" spans="1:22" x14ac:dyDescent="0.3">
      <c r="A312" t="s">
        <v>2963</v>
      </c>
      <c r="B312" t="s">
        <v>2964</v>
      </c>
      <c r="C312" t="s">
        <v>2590</v>
      </c>
      <c r="D312" t="s">
        <v>46</v>
      </c>
      <c r="E312">
        <v>64</v>
      </c>
      <c r="F312">
        <v>15.9</v>
      </c>
      <c r="G312">
        <v>-1.07</v>
      </c>
      <c r="H312">
        <v>0.25</v>
      </c>
      <c r="I312">
        <v>-0.44</v>
      </c>
      <c r="J312">
        <v>-1.1100000000000001</v>
      </c>
      <c r="K312">
        <v>-0.77</v>
      </c>
      <c r="L312">
        <v>-0.6</v>
      </c>
      <c r="M312">
        <v>-1.1200000000000001</v>
      </c>
      <c r="N312">
        <v>-1.03</v>
      </c>
      <c r="O312">
        <v>1.07</v>
      </c>
      <c r="U312" t="s">
        <v>108</v>
      </c>
      <c r="V312" t="s">
        <v>8</v>
      </c>
    </row>
    <row r="313" spans="1:22" x14ac:dyDescent="0.3">
      <c r="A313" t="s">
        <v>2965</v>
      </c>
      <c r="B313" t="s">
        <v>758</v>
      </c>
      <c r="C313" t="s">
        <v>2590</v>
      </c>
      <c r="D313" t="s">
        <v>11</v>
      </c>
      <c r="E313">
        <v>30</v>
      </c>
      <c r="F313">
        <v>13.6</v>
      </c>
      <c r="G313">
        <v>-7.0000000000000007E-2</v>
      </c>
      <c r="H313">
        <v>-0.16</v>
      </c>
      <c r="I313">
        <v>-1.27</v>
      </c>
      <c r="J313">
        <v>-1.61</v>
      </c>
      <c r="K313">
        <v>-1.03</v>
      </c>
      <c r="L313">
        <v>-0.62</v>
      </c>
      <c r="M313">
        <v>-1.1499999999999999</v>
      </c>
      <c r="N313">
        <v>0.25</v>
      </c>
      <c r="O313">
        <v>0.84</v>
      </c>
      <c r="U313" t="s">
        <v>124</v>
      </c>
      <c r="V313" t="s">
        <v>13</v>
      </c>
    </row>
    <row r="314" spans="1:22" x14ac:dyDescent="0.3">
      <c r="A314" t="s">
        <v>2966</v>
      </c>
      <c r="B314" t="s">
        <v>2967</v>
      </c>
      <c r="C314" t="s">
        <v>13</v>
      </c>
      <c r="D314" t="s">
        <v>40</v>
      </c>
      <c r="E314">
        <v>64</v>
      </c>
      <c r="F314">
        <v>22.8</v>
      </c>
      <c r="G314">
        <v>-0.2</v>
      </c>
      <c r="H314">
        <v>-0.84</v>
      </c>
      <c r="I314">
        <v>-1.1000000000000001</v>
      </c>
      <c r="J314">
        <v>-0.67</v>
      </c>
      <c r="K314">
        <v>-0.16</v>
      </c>
      <c r="L314">
        <v>-0.33</v>
      </c>
      <c r="M314">
        <v>-1.06</v>
      </c>
      <c r="N314">
        <v>-0.68</v>
      </c>
      <c r="O314">
        <v>0.22</v>
      </c>
      <c r="U314" t="s">
        <v>2551</v>
      </c>
      <c r="V314" t="s">
        <v>645</v>
      </c>
    </row>
    <row r="315" spans="1:22" x14ac:dyDescent="0.3">
      <c r="A315" t="s">
        <v>2968</v>
      </c>
      <c r="B315" t="s">
        <v>2969</v>
      </c>
      <c r="C315" t="s">
        <v>13</v>
      </c>
      <c r="D315" t="s">
        <v>118</v>
      </c>
      <c r="E315">
        <v>40</v>
      </c>
      <c r="F315">
        <v>15.4</v>
      </c>
      <c r="G315">
        <v>0.21</v>
      </c>
      <c r="H315">
        <v>-0.76</v>
      </c>
      <c r="I315">
        <v>-1.56</v>
      </c>
      <c r="J315">
        <v>-1.25</v>
      </c>
      <c r="K315">
        <v>-1.25</v>
      </c>
      <c r="L315">
        <v>0.37</v>
      </c>
      <c r="M315">
        <v>-0.59</v>
      </c>
      <c r="N315">
        <v>-0.59</v>
      </c>
      <c r="O315">
        <v>0.61</v>
      </c>
      <c r="U315" t="s">
        <v>131</v>
      </c>
      <c r="V315" t="s">
        <v>655</v>
      </c>
    </row>
    <row r="316" spans="1:22" x14ac:dyDescent="0.3">
      <c r="A316" t="s">
        <v>2970</v>
      </c>
      <c r="B316" t="s">
        <v>673</v>
      </c>
      <c r="C316" t="s">
        <v>13</v>
      </c>
      <c r="D316" t="s">
        <v>7</v>
      </c>
      <c r="E316">
        <v>40</v>
      </c>
      <c r="F316">
        <v>12.4</v>
      </c>
      <c r="G316">
        <v>-0.15</v>
      </c>
      <c r="H316">
        <v>-0.31</v>
      </c>
      <c r="I316">
        <v>-0.91</v>
      </c>
      <c r="J316">
        <v>-1.23</v>
      </c>
      <c r="K316">
        <v>-1.04</v>
      </c>
      <c r="L316">
        <v>0.42</v>
      </c>
      <c r="M316">
        <v>-0.48</v>
      </c>
      <c r="N316">
        <v>-1</v>
      </c>
      <c r="O316">
        <v>-0.19</v>
      </c>
      <c r="U316" t="s">
        <v>99</v>
      </c>
      <c r="V316" t="s">
        <v>647</v>
      </c>
    </row>
    <row r="317" spans="1:22" x14ac:dyDescent="0.3">
      <c r="A317" t="s">
        <v>2971</v>
      </c>
      <c r="B317" t="s">
        <v>205</v>
      </c>
      <c r="C317" t="s">
        <v>2585</v>
      </c>
      <c r="D317" t="s">
        <v>40</v>
      </c>
      <c r="E317">
        <v>30</v>
      </c>
      <c r="F317">
        <v>12.2</v>
      </c>
      <c r="G317">
        <v>0.01</v>
      </c>
      <c r="H317">
        <v>0.37</v>
      </c>
      <c r="I317">
        <v>-1.2</v>
      </c>
      <c r="J317">
        <v>-1.26</v>
      </c>
      <c r="K317">
        <v>-1.03</v>
      </c>
      <c r="L317">
        <v>-1.02</v>
      </c>
      <c r="M317">
        <v>-1.18</v>
      </c>
      <c r="N317">
        <v>-0.55000000000000004</v>
      </c>
      <c r="O317">
        <v>0.95</v>
      </c>
      <c r="U317" t="s">
        <v>153</v>
      </c>
      <c r="V317" t="s">
        <v>645</v>
      </c>
    </row>
    <row r="318" spans="1:22" x14ac:dyDescent="0.3">
      <c r="A318" t="s">
        <v>2972</v>
      </c>
      <c r="B318" t="s">
        <v>144</v>
      </c>
      <c r="C318" t="s">
        <v>105</v>
      </c>
      <c r="D318" t="s">
        <v>11</v>
      </c>
      <c r="E318">
        <v>47</v>
      </c>
      <c r="F318">
        <v>14.4</v>
      </c>
      <c r="G318">
        <v>0.2</v>
      </c>
      <c r="H318">
        <v>-0.01</v>
      </c>
      <c r="I318">
        <v>-1.1000000000000001</v>
      </c>
      <c r="J318">
        <v>-1.1200000000000001</v>
      </c>
      <c r="K318">
        <v>-0.78</v>
      </c>
      <c r="L318">
        <v>-0.55000000000000004</v>
      </c>
      <c r="M318">
        <v>-1.43</v>
      </c>
      <c r="N318">
        <v>-1.03</v>
      </c>
      <c r="O318">
        <v>0.9</v>
      </c>
      <c r="U318" t="s">
        <v>204</v>
      </c>
      <c r="V318" t="s">
        <v>649</v>
      </c>
    </row>
    <row r="319" spans="1:22" x14ac:dyDescent="0.3">
      <c r="A319" t="s">
        <v>2973</v>
      </c>
      <c r="B319" t="s">
        <v>126</v>
      </c>
      <c r="C319" t="s">
        <v>91</v>
      </c>
      <c r="D319" t="s">
        <v>2846</v>
      </c>
      <c r="E319">
        <v>60</v>
      </c>
      <c r="F319">
        <v>17.100000000000001</v>
      </c>
      <c r="G319">
        <v>-0.81</v>
      </c>
      <c r="H319">
        <v>0.74</v>
      </c>
      <c r="I319">
        <v>-0.1</v>
      </c>
      <c r="J319">
        <v>-0.87</v>
      </c>
      <c r="K319">
        <v>-1.4</v>
      </c>
      <c r="L319">
        <v>-0.79</v>
      </c>
      <c r="M319">
        <v>-1.57</v>
      </c>
      <c r="N319">
        <v>-1</v>
      </c>
      <c r="O319">
        <v>0.86</v>
      </c>
      <c r="U319" t="s">
        <v>134</v>
      </c>
      <c r="V319" t="s">
        <v>648</v>
      </c>
    </row>
    <row r="320" spans="1:22" x14ac:dyDescent="0.3">
      <c r="A320" t="s">
        <v>2974</v>
      </c>
      <c r="B320" t="s">
        <v>701</v>
      </c>
      <c r="C320" t="s">
        <v>2589</v>
      </c>
      <c r="D320" t="s">
        <v>52</v>
      </c>
      <c r="E320">
        <v>68</v>
      </c>
      <c r="F320">
        <v>18.5</v>
      </c>
      <c r="G320">
        <v>1.05</v>
      </c>
      <c r="H320">
        <v>-2.77</v>
      </c>
      <c r="I320">
        <v>-1.77</v>
      </c>
      <c r="J320">
        <v>-0.82</v>
      </c>
      <c r="K320">
        <v>0.3</v>
      </c>
      <c r="L320">
        <v>-1.02</v>
      </c>
      <c r="M320">
        <v>-1.06</v>
      </c>
      <c r="N320">
        <v>0.64</v>
      </c>
      <c r="O320">
        <v>0.47</v>
      </c>
      <c r="U320" t="s">
        <v>115</v>
      </c>
      <c r="V320" t="s">
        <v>8</v>
      </c>
    </row>
    <row r="321" spans="1:22" x14ac:dyDescent="0.3">
      <c r="A321" t="s">
        <v>2975</v>
      </c>
      <c r="B321" t="s">
        <v>807</v>
      </c>
      <c r="C321" t="s">
        <v>8</v>
      </c>
      <c r="D321" t="s">
        <v>40</v>
      </c>
      <c r="E321">
        <v>34</v>
      </c>
      <c r="F321">
        <v>13.2</v>
      </c>
      <c r="G321">
        <v>1.54</v>
      </c>
      <c r="H321">
        <v>-0.24</v>
      </c>
      <c r="I321">
        <v>-1.69</v>
      </c>
      <c r="J321">
        <v>-1.0900000000000001</v>
      </c>
      <c r="K321">
        <v>-0.95</v>
      </c>
      <c r="L321">
        <v>-1.17</v>
      </c>
      <c r="M321">
        <v>-2.04</v>
      </c>
      <c r="N321">
        <v>-0.3</v>
      </c>
      <c r="O321">
        <v>0.95</v>
      </c>
      <c r="U321" t="s">
        <v>656</v>
      </c>
      <c r="V321" t="s">
        <v>91</v>
      </c>
    </row>
    <row r="322" spans="1:22" x14ac:dyDescent="0.3">
      <c r="A322" t="s">
        <v>2976</v>
      </c>
      <c r="B322" t="s">
        <v>676</v>
      </c>
      <c r="C322" t="s">
        <v>8</v>
      </c>
      <c r="D322" t="s">
        <v>22</v>
      </c>
      <c r="E322">
        <v>44</v>
      </c>
      <c r="F322">
        <v>10.1</v>
      </c>
      <c r="G322">
        <v>0.56000000000000005</v>
      </c>
      <c r="H322">
        <v>0.17</v>
      </c>
      <c r="I322">
        <v>-1.77</v>
      </c>
      <c r="J322">
        <v>-1.17</v>
      </c>
      <c r="K322">
        <v>-0.03</v>
      </c>
      <c r="L322">
        <v>-1.26</v>
      </c>
      <c r="M322">
        <v>-2.1</v>
      </c>
      <c r="N322">
        <v>-0.66</v>
      </c>
      <c r="O322">
        <v>1.28</v>
      </c>
      <c r="U322" t="s">
        <v>88</v>
      </c>
      <c r="V322" t="s">
        <v>8</v>
      </c>
    </row>
    <row r="323" spans="1:22" x14ac:dyDescent="0.3">
      <c r="A323" t="s">
        <v>2977</v>
      </c>
      <c r="B323" t="s">
        <v>2978</v>
      </c>
      <c r="C323" t="s">
        <v>182</v>
      </c>
      <c r="D323" t="s">
        <v>52</v>
      </c>
      <c r="E323">
        <v>18</v>
      </c>
      <c r="F323">
        <v>11.1</v>
      </c>
      <c r="G323">
        <v>0.48</v>
      </c>
      <c r="H323">
        <v>-0.38</v>
      </c>
      <c r="I323">
        <v>-1.77</v>
      </c>
      <c r="J323">
        <v>-1.35</v>
      </c>
      <c r="K323">
        <v>-0.83</v>
      </c>
      <c r="L323">
        <v>-1.35</v>
      </c>
      <c r="M323">
        <v>-1.31</v>
      </c>
      <c r="N323">
        <v>0.14000000000000001</v>
      </c>
      <c r="O323">
        <v>1.39</v>
      </c>
      <c r="U323" t="s">
        <v>188</v>
      </c>
      <c r="V323" t="s">
        <v>91</v>
      </c>
    </row>
    <row r="324" spans="1:22" x14ac:dyDescent="0.3">
      <c r="A324" t="s">
        <v>2979</v>
      </c>
      <c r="B324" t="s">
        <v>2980</v>
      </c>
      <c r="C324" t="s">
        <v>8</v>
      </c>
      <c r="D324" t="s">
        <v>2846</v>
      </c>
      <c r="E324">
        <v>68</v>
      </c>
      <c r="F324">
        <v>19.399999999999999</v>
      </c>
      <c r="G324">
        <v>1.04</v>
      </c>
      <c r="H324">
        <v>-2.2599999999999998</v>
      </c>
      <c r="I324">
        <v>-1.77</v>
      </c>
      <c r="J324">
        <v>-1.34</v>
      </c>
      <c r="K324">
        <v>7.0000000000000007E-2</v>
      </c>
      <c r="L324">
        <v>-0.85</v>
      </c>
      <c r="M324">
        <v>-1.65</v>
      </c>
      <c r="N324">
        <v>1.1399999999999999</v>
      </c>
      <c r="O324">
        <v>0.61</v>
      </c>
      <c r="U324" t="s">
        <v>657</v>
      </c>
      <c r="V324" t="s">
        <v>105</v>
      </c>
    </row>
    <row r="325" spans="1:22" x14ac:dyDescent="0.3">
      <c r="A325" t="s">
        <v>2981</v>
      </c>
      <c r="B325" t="s">
        <v>900</v>
      </c>
      <c r="C325" t="s">
        <v>2590</v>
      </c>
      <c r="D325" t="s">
        <v>22</v>
      </c>
      <c r="E325">
        <v>50</v>
      </c>
      <c r="F325">
        <v>13.8</v>
      </c>
      <c r="G325">
        <v>-0.26</v>
      </c>
      <c r="H325">
        <v>-0.08</v>
      </c>
      <c r="I325">
        <v>-0.95</v>
      </c>
      <c r="J325">
        <v>-1.25</v>
      </c>
      <c r="K325">
        <v>-0.65</v>
      </c>
      <c r="L325">
        <v>-0.95</v>
      </c>
      <c r="M325">
        <v>-0.84</v>
      </c>
      <c r="N325">
        <v>-1</v>
      </c>
      <c r="O325">
        <v>0.95</v>
      </c>
      <c r="U325" t="s">
        <v>100</v>
      </c>
      <c r="V325" t="s">
        <v>182</v>
      </c>
    </row>
    <row r="326" spans="1:22" x14ac:dyDescent="0.3">
      <c r="A326" t="s">
        <v>2982</v>
      </c>
      <c r="B326" t="s">
        <v>136</v>
      </c>
      <c r="C326" t="s">
        <v>8</v>
      </c>
      <c r="D326" t="s">
        <v>7</v>
      </c>
      <c r="E326">
        <v>48</v>
      </c>
      <c r="F326">
        <v>12.2</v>
      </c>
      <c r="G326">
        <v>1.53</v>
      </c>
      <c r="H326">
        <v>-1.08</v>
      </c>
      <c r="I326">
        <v>-1.77</v>
      </c>
      <c r="J326">
        <v>-1.45</v>
      </c>
      <c r="K326">
        <v>-0.32</v>
      </c>
      <c r="L326">
        <v>-0.99</v>
      </c>
      <c r="M326">
        <v>-1.99</v>
      </c>
      <c r="N326">
        <v>0.14000000000000001</v>
      </c>
      <c r="O326">
        <v>0.88</v>
      </c>
      <c r="U326" t="s">
        <v>177</v>
      </c>
      <c r="V326" t="s">
        <v>13</v>
      </c>
    </row>
    <row r="327" spans="1:22" x14ac:dyDescent="0.3">
      <c r="A327" t="s">
        <v>2983</v>
      </c>
      <c r="B327" t="s">
        <v>2984</v>
      </c>
      <c r="C327" t="s">
        <v>182</v>
      </c>
      <c r="D327" t="s">
        <v>26</v>
      </c>
      <c r="E327">
        <v>40</v>
      </c>
      <c r="F327">
        <v>7.4</v>
      </c>
      <c r="G327">
        <v>0.56999999999999995</v>
      </c>
      <c r="H327">
        <v>-0.19</v>
      </c>
      <c r="I327">
        <v>-1.77</v>
      </c>
      <c r="J327">
        <v>-1.51</v>
      </c>
      <c r="K327">
        <v>-1.01</v>
      </c>
      <c r="L327">
        <v>-1.17</v>
      </c>
      <c r="M327">
        <v>-1.23</v>
      </c>
      <c r="N327">
        <v>0</v>
      </c>
      <c r="O327">
        <v>1.22</v>
      </c>
      <c r="U327" t="s">
        <v>658</v>
      </c>
      <c r="V327" t="s">
        <v>642</v>
      </c>
    </row>
    <row r="328" spans="1:22" x14ac:dyDescent="0.3">
      <c r="A328" t="s">
        <v>2985</v>
      </c>
      <c r="B328" t="s">
        <v>899</v>
      </c>
      <c r="C328" t="s">
        <v>2585</v>
      </c>
      <c r="D328" t="s">
        <v>86</v>
      </c>
      <c r="E328">
        <v>44</v>
      </c>
      <c r="F328">
        <v>14.4</v>
      </c>
      <c r="G328">
        <v>0.13</v>
      </c>
      <c r="H328">
        <v>-0.31</v>
      </c>
      <c r="I328">
        <v>-1.18</v>
      </c>
      <c r="J328">
        <v>-1.18</v>
      </c>
      <c r="K328">
        <v>-0.86</v>
      </c>
      <c r="L328">
        <v>-1</v>
      </c>
      <c r="M328">
        <v>-1.0900000000000001</v>
      </c>
      <c r="N328">
        <v>-0.53</v>
      </c>
      <c r="O328">
        <v>0.91</v>
      </c>
      <c r="U328" t="s">
        <v>113</v>
      </c>
      <c r="V328" t="s">
        <v>649</v>
      </c>
    </row>
    <row r="329" spans="1:22" x14ac:dyDescent="0.3">
      <c r="A329" t="s">
        <v>2986</v>
      </c>
      <c r="B329" t="s">
        <v>2987</v>
      </c>
      <c r="C329" t="s">
        <v>2590</v>
      </c>
      <c r="D329" t="s">
        <v>11</v>
      </c>
      <c r="E329">
        <v>40</v>
      </c>
      <c r="F329">
        <v>11.4</v>
      </c>
      <c r="G329">
        <v>0.21</v>
      </c>
      <c r="H329">
        <v>0.18</v>
      </c>
      <c r="I329">
        <v>-0.86</v>
      </c>
      <c r="J329">
        <v>-1.47</v>
      </c>
      <c r="K329">
        <v>-1.27</v>
      </c>
      <c r="L329">
        <v>-1.04</v>
      </c>
      <c r="M329">
        <v>-1.26</v>
      </c>
      <c r="N329">
        <v>-1.1000000000000001</v>
      </c>
      <c r="O329">
        <v>1.51</v>
      </c>
      <c r="U329" t="s">
        <v>133</v>
      </c>
      <c r="V329" t="s">
        <v>105</v>
      </c>
    </row>
    <row r="330" spans="1:22" x14ac:dyDescent="0.3">
      <c r="A330" t="s">
        <v>2988</v>
      </c>
      <c r="B330" t="s">
        <v>2989</v>
      </c>
      <c r="C330" t="s">
        <v>2589</v>
      </c>
      <c r="D330" t="s">
        <v>24</v>
      </c>
      <c r="E330">
        <v>64</v>
      </c>
      <c r="F330">
        <v>15.1</v>
      </c>
      <c r="G330">
        <v>0.27</v>
      </c>
      <c r="H330">
        <v>-0.18</v>
      </c>
      <c r="I330">
        <v>-0.85</v>
      </c>
      <c r="J330">
        <v>-1.1599999999999999</v>
      </c>
      <c r="K330">
        <v>-1.29</v>
      </c>
      <c r="L330">
        <v>-1.1100000000000001</v>
      </c>
      <c r="M330">
        <v>-1.37</v>
      </c>
      <c r="N330">
        <v>-0.37</v>
      </c>
      <c r="O330">
        <v>0.95</v>
      </c>
      <c r="U330" t="s">
        <v>163</v>
      </c>
      <c r="V330" t="s">
        <v>643</v>
      </c>
    </row>
    <row r="331" spans="1:22" x14ac:dyDescent="0.3">
      <c r="A331" t="s">
        <v>2990</v>
      </c>
      <c r="B331" t="s">
        <v>2991</v>
      </c>
      <c r="C331" t="s">
        <v>91</v>
      </c>
      <c r="D331" t="s">
        <v>9</v>
      </c>
      <c r="E331">
        <v>40</v>
      </c>
      <c r="F331">
        <v>13.2</v>
      </c>
      <c r="G331">
        <v>-0.37</v>
      </c>
      <c r="H331">
        <v>0.27</v>
      </c>
      <c r="I331">
        <v>-0.84</v>
      </c>
      <c r="J331">
        <v>-1.05</v>
      </c>
      <c r="K331">
        <v>-1.36</v>
      </c>
      <c r="L331">
        <v>-0.88</v>
      </c>
      <c r="M331">
        <v>-1.43</v>
      </c>
      <c r="N331">
        <v>-0.75</v>
      </c>
      <c r="O331">
        <v>1.27</v>
      </c>
      <c r="U331" t="s">
        <v>136</v>
      </c>
      <c r="V331" t="s">
        <v>8</v>
      </c>
    </row>
    <row r="332" spans="1:22" x14ac:dyDescent="0.3">
      <c r="A332" t="s">
        <v>2992</v>
      </c>
      <c r="B332" t="s">
        <v>2993</v>
      </c>
      <c r="C332" t="s">
        <v>8</v>
      </c>
      <c r="D332" t="s">
        <v>71</v>
      </c>
      <c r="E332">
        <v>30</v>
      </c>
      <c r="F332">
        <v>12</v>
      </c>
      <c r="G332">
        <v>-0.28999999999999998</v>
      </c>
      <c r="H332">
        <v>0.04</v>
      </c>
      <c r="I332">
        <v>-1</v>
      </c>
      <c r="J332">
        <v>-1.47</v>
      </c>
      <c r="K332">
        <v>-1.4</v>
      </c>
      <c r="L332">
        <v>-1.2</v>
      </c>
      <c r="M332">
        <v>-1.43</v>
      </c>
      <c r="N332">
        <v>-0.14000000000000001</v>
      </c>
      <c r="O332">
        <v>1.73</v>
      </c>
      <c r="U332" t="s">
        <v>143</v>
      </c>
      <c r="V332" t="s">
        <v>13</v>
      </c>
    </row>
    <row r="333" spans="1:22" x14ac:dyDescent="0.3">
      <c r="A333" t="s">
        <v>2994</v>
      </c>
      <c r="B333" t="s">
        <v>686</v>
      </c>
      <c r="C333" t="s">
        <v>2585</v>
      </c>
      <c r="D333" t="s">
        <v>74</v>
      </c>
      <c r="E333">
        <v>71</v>
      </c>
      <c r="F333">
        <v>17.7</v>
      </c>
      <c r="G333">
        <v>0.6</v>
      </c>
      <c r="H333">
        <v>-1.36</v>
      </c>
      <c r="I333">
        <v>-1.77</v>
      </c>
      <c r="J333">
        <v>-1.2</v>
      </c>
      <c r="K333">
        <v>0.48</v>
      </c>
      <c r="L333">
        <v>-0.98</v>
      </c>
      <c r="M333">
        <v>-1.59</v>
      </c>
      <c r="N333">
        <v>-0.23</v>
      </c>
      <c r="O333">
        <v>0.89</v>
      </c>
      <c r="U333" t="s">
        <v>173</v>
      </c>
      <c r="V333" t="s">
        <v>659</v>
      </c>
    </row>
    <row r="334" spans="1:22" x14ac:dyDescent="0.3">
      <c r="A334" t="s">
        <v>2995</v>
      </c>
      <c r="B334" t="s">
        <v>154</v>
      </c>
      <c r="C334" t="s">
        <v>8</v>
      </c>
      <c r="D334" t="s">
        <v>2846</v>
      </c>
      <c r="E334">
        <v>20</v>
      </c>
      <c r="F334">
        <v>16</v>
      </c>
      <c r="G334">
        <v>-0.15</v>
      </c>
      <c r="H334">
        <v>-0.09</v>
      </c>
      <c r="I334">
        <v>-1.31</v>
      </c>
      <c r="J334">
        <v>-1.26</v>
      </c>
      <c r="K334">
        <v>-0.16</v>
      </c>
      <c r="L334">
        <v>-1.05</v>
      </c>
      <c r="M334">
        <v>-1.71</v>
      </c>
      <c r="N334">
        <v>-0.46</v>
      </c>
      <c r="O334">
        <v>0.94</v>
      </c>
      <c r="U334" t="s">
        <v>197</v>
      </c>
      <c r="V334" t="s">
        <v>649</v>
      </c>
    </row>
    <row r="335" spans="1:22" x14ac:dyDescent="0.3">
      <c r="A335" t="s">
        <v>2996</v>
      </c>
      <c r="B335" t="s">
        <v>2997</v>
      </c>
      <c r="C335" t="s">
        <v>2585</v>
      </c>
      <c r="D335" t="s">
        <v>48</v>
      </c>
      <c r="E335">
        <v>68</v>
      </c>
      <c r="F335">
        <v>17.899999999999999</v>
      </c>
      <c r="G335">
        <v>0.54</v>
      </c>
      <c r="H335">
        <v>-0.75</v>
      </c>
      <c r="I335">
        <v>-1.22</v>
      </c>
      <c r="J335">
        <v>-0.55000000000000004</v>
      </c>
      <c r="K335">
        <v>-0.67</v>
      </c>
      <c r="L335">
        <v>-0.75</v>
      </c>
      <c r="M335">
        <v>-1.57</v>
      </c>
      <c r="N335">
        <v>-0.78</v>
      </c>
      <c r="O335">
        <v>0.5</v>
      </c>
      <c r="U335" t="s">
        <v>141</v>
      </c>
      <c r="V335" t="s">
        <v>105</v>
      </c>
    </row>
    <row r="336" spans="1:22" x14ac:dyDescent="0.3">
      <c r="A336" t="s">
        <v>2998</v>
      </c>
      <c r="B336" t="s">
        <v>2999</v>
      </c>
      <c r="C336" t="s">
        <v>2587</v>
      </c>
      <c r="D336" t="s">
        <v>61</v>
      </c>
      <c r="E336">
        <v>68</v>
      </c>
      <c r="F336">
        <v>16.100000000000001</v>
      </c>
      <c r="G336">
        <v>-0.35</v>
      </c>
      <c r="H336">
        <v>0.23</v>
      </c>
      <c r="I336">
        <v>-0.18</v>
      </c>
      <c r="J336">
        <v>-0.97</v>
      </c>
      <c r="K336">
        <v>-1.52</v>
      </c>
      <c r="L336">
        <v>-0.88</v>
      </c>
      <c r="M336">
        <v>-1.54</v>
      </c>
      <c r="N336">
        <v>-1.23</v>
      </c>
      <c r="O336">
        <v>1.18</v>
      </c>
      <c r="U336" t="s">
        <v>660</v>
      </c>
      <c r="V336" t="s">
        <v>642</v>
      </c>
    </row>
    <row r="337" spans="1:22" x14ac:dyDescent="0.3">
      <c r="A337">
        <v>336</v>
      </c>
      <c r="B337" t="s">
        <v>3000</v>
      </c>
      <c r="C337" t="s">
        <v>105</v>
      </c>
      <c r="D337" t="s">
        <v>74</v>
      </c>
      <c r="E337">
        <v>45</v>
      </c>
      <c r="F337">
        <v>11</v>
      </c>
      <c r="G337">
        <v>0.41</v>
      </c>
      <c r="H337">
        <v>-0.13</v>
      </c>
      <c r="I337">
        <v>-1.42</v>
      </c>
      <c r="J337">
        <v>-1.28</v>
      </c>
      <c r="K337">
        <v>-0.99</v>
      </c>
      <c r="L337">
        <v>-1.1100000000000001</v>
      </c>
      <c r="M337">
        <v>-1.54</v>
      </c>
      <c r="N337">
        <v>-0.32</v>
      </c>
      <c r="O337">
        <v>1.08</v>
      </c>
      <c r="U337" t="s">
        <v>97</v>
      </c>
      <c r="V337" t="s">
        <v>661</v>
      </c>
    </row>
    <row r="338" spans="1:22" x14ac:dyDescent="0.3">
      <c r="A338" t="s">
        <v>3001</v>
      </c>
      <c r="B338" t="s">
        <v>3002</v>
      </c>
      <c r="C338" t="s">
        <v>8</v>
      </c>
      <c r="D338" t="s">
        <v>70</v>
      </c>
      <c r="E338">
        <v>40</v>
      </c>
      <c r="F338">
        <v>10.199999999999999</v>
      </c>
      <c r="G338">
        <v>0.75</v>
      </c>
      <c r="H338">
        <v>-0.63</v>
      </c>
      <c r="I338">
        <v>-1.77</v>
      </c>
      <c r="J338">
        <v>-1.39</v>
      </c>
      <c r="K338">
        <v>-0.35</v>
      </c>
      <c r="L338">
        <v>-1.1299999999999999</v>
      </c>
      <c r="M338">
        <v>-1.65</v>
      </c>
      <c r="N338">
        <v>-0.59</v>
      </c>
      <c r="O338">
        <v>1.39</v>
      </c>
      <c r="U338" t="s">
        <v>151</v>
      </c>
      <c r="V338" t="s">
        <v>652</v>
      </c>
    </row>
    <row r="339" spans="1:22" x14ac:dyDescent="0.3">
      <c r="A339" t="s">
        <v>3003</v>
      </c>
      <c r="B339" t="s">
        <v>3004</v>
      </c>
      <c r="C339" t="s">
        <v>2585</v>
      </c>
      <c r="D339" t="s">
        <v>61</v>
      </c>
      <c r="E339">
        <v>30</v>
      </c>
      <c r="F339">
        <v>10</v>
      </c>
      <c r="G339">
        <v>0.69</v>
      </c>
      <c r="H339">
        <v>-0.13</v>
      </c>
      <c r="I339">
        <v>-1.77</v>
      </c>
      <c r="J339">
        <v>-1.46</v>
      </c>
      <c r="K339">
        <v>-0.72</v>
      </c>
      <c r="L339">
        <v>-1.1599999999999999</v>
      </c>
      <c r="M339">
        <v>-1.99</v>
      </c>
      <c r="N339">
        <v>0.25</v>
      </c>
      <c r="O339">
        <v>0.89</v>
      </c>
      <c r="U339" t="s">
        <v>119</v>
      </c>
      <c r="V339" t="s">
        <v>182</v>
      </c>
    </row>
    <row r="340" spans="1:22" x14ac:dyDescent="0.3">
      <c r="A340">
        <v>339</v>
      </c>
      <c r="B340" t="s">
        <v>766</v>
      </c>
      <c r="C340" t="s">
        <v>2587</v>
      </c>
      <c r="D340" t="s">
        <v>18</v>
      </c>
      <c r="E340">
        <v>60</v>
      </c>
      <c r="F340">
        <v>17.100000000000001</v>
      </c>
      <c r="G340">
        <v>-0.38</v>
      </c>
      <c r="H340">
        <v>-0.73</v>
      </c>
      <c r="I340">
        <v>-1</v>
      </c>
      <c r="J340">
        <v>-1.1299999999999999</v>
      </c>
      <c r="K340">
        <v>-0.86</v>
      </c>
      <c r="L340">
        <v>-0.7</v>
      </c>
      <c r="M340">
        <v>-1.1200000000000001</v>
      </c>
      <c r="N340">
        <v>-0.53</v>
      </c>
      <c r="O340">
        <v>1.01</v>
      </c>
      <c r="U340" t="s">
        <v>145</v>
      </c>
      <c r="V340" t="s">
        <v>8</v>
      </c>
    </row>
    <row r="341" spans="1:22" x14ac:dyDescent="0.3">
      <c r="A341" t="s">
        <v>3005</v>
      </c>
      <c r="B341" t="s">
        <v>3006</v>
      </c>
      <c r="C341" t="s">
        <v>182</v>
      </c>
      <c r="D341" t="s">
        <v>71</v>
      </c>
      <c r="E341">
        <v>64</v>
      </c>
      <c r="F341">
        <v>17.8</v>
      </c>
      <c r="G341">
        <v>-0.69</v>
      </c>
      <c r="H341">
        <v>-0.01</v>
      </c>
      <c r="I341">
        <v>-0.9</v>
      </c>
      <c r="J341">
        <v>-0.89</v>
      </c>
      <c r="K341">
        <v>-1.1200000000000001</v>
      </c>
      <c r="L341">
        <v>-0.92</v>
      </c>
      <c r="M341">
        <v>-0.73</v>
      </c>
      <c r="N341">
        <v>-0.75</v>
      </c>
      <c r="O341">
        <v>0.52</v>
      </c>
      <c r="U341" t="s">
        <v>107</v>
      </c>
      <c r="V341" t="s">
        <v>13</v>
      </c>
    </row>
    <row r="342" spans="1:22" x14ac:dyDescent="0.3">
      <c r="A342" t="s">
        <v>3007</v>
      </c>
      <c r="B342" t="s">
        <v>3008</v>
      </c>
      <c r="C342" t="s">
        <v>91</v>
      </c>
      <c r="D342" t="s">
        <v>86</v>
      </c>
      <c r="E342">
        <v>68</v>
      </c>
      <c r="F342">
        <v>17.2</v>
      </c>
      <c r="G342">
        <v>-0.04</v>
      </c>
      <c r="H342">
        <v>-0.5</v>
      </c>
      <c r="I342">
        <v>-0.56999999999999995</v>
      </c>
      <c r="J342">
        <v>-0.88</v>
      </c>
      <c r="K342">
        <v>-0.76</v>
      </c>
      <c r="L342">
        <v>-1.25</v>
      </c>
      <c r="M342">
        <v>-0.62</v>
      </c>
      <c r="N342">
        <v>-0.98</v>
      </c>
      <c r="O342">
        <v>0.04</v>
      </c>
      <c r="U342" t="s">
        <v>193</v>
      </c>
      <c r="V342" t="s">
        <v>647</v>
      </c>
    </row>
    <row r="343" spans="1:22" x14ac:dyDescent="0.3">
      <c r="A343">
        <v>342</v>
      </c>
      <c r="B343" t="s">
        <v>3009</v>
      </c>
      <c r="C343" t="s">
        <v>8</v>
      </c>
      <c r="D343" t="s">
        <v>86</v>
      </c>
      <c r="E343">
        <v>30</v>
      </c>
      <c r="F343">
        <v>15.1</v>
      </c>
      <c r="G343">
        <v>0.7</v>
      </c>
      <c r="H343">
        <v>-0.7</v>
      </c>
      <c r="I343">
        <v>-1.66</v>
      </c>
      <c r="J343">
        <v>-1.41</v>
      </c>
      <c r="K343">
        <v>-0.97</v>
      </c>
      <c r="L343">
        <v>-1.41</v>
      </c>
      <c r="M343">
        <v>-1.45</v>
      </c>
      <c r="N343">
        <v>0.39</v>
      </c>
      <c r="O343">
        <v>0.94</v>
      </c>
      <c r="U343" t="s">
        <v>662</v>
      </c>
      <c r="V343" t="s">
        <v>642</v>
      </c>
    </row>
    <row r="344" spans="1:22" x14ac:dyDescent="0.3">
      <c r="A344" t="s">
        <v>3010</v>
      </c>
      <c r="B344" t="s">
        <v>3011</v>
      </c>
      <c r="C344" t="s">
        <v>2589</v>
      </c>
      <c r="D344" t="s">
        <v>28</v>
      </c>
      <c r="E344">
        <v>10</v>
      </c>
      <c r="F344">
        <v>12.1</v>
      </c>
      <c r="G344">
        <v>0.39</v>
      </c>
      <c r="H344">
        <v>-0.31</v>
      </c>
      <c r="I344">
        <v>-1.56</v>
      </c>
      <c r="J344">
        <v>-1.51</v>
      </c>
      <c r="K344">
        <v>-1.3</v>
      </c>
      <c r="L344">
        <v>-0.75</v>
      </c>
      <c r="M344">
        <v>-0.67</v>
      </c>
      <c r="N344">
        <v>-0.66</v>
      </c>
      <c r="O344">
        <v>0.8</v>
      </c>
      <c r="U344" t="s">
        <v>174</v>
      </c>
      <c r="V344" t="s">
        <v>645</v>
      </c>
    </row>
    <row r="345" spans="1:22" x14ac:dyDescent="0.3">
      <c r="A345" t="s">
        <v>3012</v>
      </c>
      <c r="B345" t="s">
        <v>3013</v>
      </c>
      <c r="C345" t="s">
        <v>13</v>
      </c>
      <c r="D345" t="s">
        <v>28</v>
      </c>
      <c r="E345">
        <v>20</v>
      </c>
      <c r="F345">
        <v>8.8000000000000007</v>
      </c>
      <c r="G345">
        <v>-0.09</v>
      </c>
      <c r="H345">
        <v>0.02</v>
      </c>
      <c r="I345">
        <v>-1.05</v>
      </c>
      <c r="J345">
        <v>-1.61</v>
      </c>
      <c r="K345">
        <v>-1.53</v>
      </c>
      <c r="L345">
        <v>-1</v>
      </c>
      <c r="M345">
        <v>-1.06</v>
      </c>
      <c r="N345">
        <v>-0.82</v>
      </c>
      <c r="O345">
        <v>1.5</v>
      </c>
      <c r="U345" t="s">
        <v>154</v>
      </c>
      <c r="V345" t="s">
        <v>8</v>
      </c>
    </row>
    <row r="346" spans="1:22" x14ac:dyDescent="0.3">
      <c r="A346" t="s">
        <v>3014</v>
      </c>
      <c r="B346" t="s">
        <v>3015</v>
      </c>
      <c r="C346" t="s">
        <v>2587</v>
      </c>
      <c r="D346" t="s">
        <v>28</v>
      </c>
      <c r="E346">
        <v>40</v>
      </c>
      <c r="F346">
        <v>14.4</v>
      </c>
      <c r="G346">
        <v>-0.37</v>
      </c>
      <c r="H346">
        <v>0.38</v>
      </c>
      <c r="I346">
        <v>-0.71</v>
      </c>
      <c r="J346">
        <v>-1.39</v>
      </c>
      <c r="K346">
        <v>-1.36</v>
      </c>
      <c r="L346">
        <v>-0.93</v>
      </c>
      <c r="M346">
        <v>-1.51</v>
      </c>
      <c r="N346">
        <v>-1.23</v>
      </c>
      <c r="O346">
        <v>1.47</v>
      </c>
      <c r="U346" t="s">
        <v>663</v>
      </c>
      <c r="V346" t="s">
        <v>8</v>
      </c>
    </row>
    <row r="347" spans="1:22" x14ac:dyDescent="0.3">
      <c r="A347" t="s">
        <v>3016</v>
      </c>
      <c r="B347" t="s">
        <v>3017</v>
      </c>
      <c r="C347" t="s">
        <v>13</v>
      </c>
      <c r="D347" t="s">
        <v>2846</v>
      </c>
      <c r="E347">
        <v>24</v>
      </c>
      <c r="F347">
        <v>7.4</v>
      </c>
      <c r="G347">
        <v>1.32</v>
      </c>
      <c r="H347">
        <v>-0.02</v>
      </c>
      <c r="I347">
        <v>-1.1499999999999999</v>
      </c>
      <c r="J347">
        <v>-1.31</v>
      </c>
      <c r="K347">
        <v>-1.97</v>
      </c>
      <c r="L347">
        <v>-1.05</v>
      </c>
      <c r="M347">
        <v>-1.9</v>
      </c>
      <c r="N347">
        <v>-1.23</v>
      </c>
      <c r="O347">
        <v>1.64</v>
      </c>
      <c r="U347" t="s">
        <v>664</v>
      </c>
      <c r="V347" t="s">
        <v>182</v>
      </c>
    </row>
    <row r="348" spans="1:22" x14ac:dyDescent="0.3">
      <c r="A348" t="s">
        <v>3018</v>
      </c>
      <c r="B348" t="s">
        <v>175</v>
      </c>
      <c r="C348" t="s">
        <v>2590</v>
      </c>
      <c r="D348" t="s">
        <v>40</v>
      </c>
      <c r="E348">
        <v>60</v>
      </c>
      <c r="F348">
        <v>22.2</v>
      </c>
      <c r="G348">
        <v>-1.33</v>
      </c>
      <c r="H348">
        <v>0.09</v>
      </c>
      <c r="I348">
        <v>-0.64</v>
      </c>
      <c r="J348">
        <v>-0.72</v>
      </c>
      <c r="K348">
        <v>-1.57</v>
      </c>
      <c r="L348">
        <v>-0.6</v>
      </c>
      <c r="M348">
        <v>-0.84</v>
      </c>
      <c r="N348">
        <v>-0.8</v>
      </c>
      <c r="O348">
        <v>0.72</v>
      </c>
      <c r="U348" t="s">
        <v>665</v>
      </c>
      <c r="V348" t="s">
        <v>8</v>
      </c>
    </row>
    <row r="349" spans="1:22" x14ac:dyDescent="0.3">
      <c r="A349" t="s">
        <v>3019</v>
      </c>
      <c r="B349" t="s">
        <v>873</v>
      </c>
      <c r="C349" t="s">
        <v>2590</v>
      </c>
      <c r="D349" t="s">
        <v>2846</v>
      </c>
      <c r="E349">
        <v>62</v>
      </c>
      <c r="F349">
        <v>15.2</v>
      </c>
      <c r="G349">
        <v>-0.96</v>
      </c>
      <c r="H349">
        <v>0.19</v>
      </c>
      <c r="I349">
        <v>-0.59</v>
      </c>
      <c r="J349">
        <v>-1.24</v>
      </c>
      <c r="K349">
        <v>-1.28</v>
      </c>
      <c r="L349">
        <v>-0.92</v>
      </c>
      <c r="M349">
        <v>-1.04</v>
      </c>
      <c r="N349">
        <v>-1.05</v>
      </c>
      <c r="O349">
        <v>1.17</v>
      </c>
      <c r="U349" t="s">
        <v>155</v>
      </c>
      <c r="V349" t="s">
        <v>91</v>
      </c>
    </row>
    <row r="350" spans="1:22" x14ac:dyDescent="0.3">
      <c r="A350">
        <v>349</v>
      </c>
      <c r="B350" t="s">
        <v>192</v>
      </c>
      <c r="C350" t="s">
        <v>2585</v>
      </c>
      <c r="D350" t="s">
        <v>24</v>
      </c>
      <c r="E350">
        <v>5</v>
      </c>
      <c r="F350">
        <v>10.199999999999999</v>
      </c>
      <c r="G350">
        <v>0.05</v>
      </c>
      <c r="H350">
        <v>0.37</v>
      </c>
      <c r="I350">
        <v>-1.22</v>
      </c>
      <c r="J350">
        <v>-1.3</v>
      </c>
      <c r="K350">
        <v>-1.1399999999999999</v>
      </c>
      <c r="L350">
        <v>-1.06</v>
      </c>
      <c r="M350">
        <v>-1.48</v>
      </c>
      <c r="N350">
        <v>-1.1200000000000001</v>
      </c>
      <c r="O350">
        <v>1.1100000000000001</v>
      </c>
      <c r="U350" t="s">
        <v>170</v>
      </c>
      <c r="V350" t="s">
        <v>649</v>
      </c>
    </row>
    <row r="351" spans="1:22" x14ac:dyDescent="0.3">
      <c r="A351" t="s">
        <v>3020</v>
      </c>
      <c r="B351" t="s">
        <v>3021</v>
      </c>
      <c r="C351" t="s">
        <v>2590</v>
      </c>
      <c r="D351" t="s">
        <v>14</v>
      </c>
      <c r="E351">
        <v>58</v>
      </c>
      <c r="F351">
        <v>16.100000000000001</v>
      </c>
      <c r="G351">
        <v>-1.06</v>
      </c>
      <c r="H351">
        <v>-0.33</v>
      </c>
      <c r="I351">
        <v>0.05</v>
      </c>
      <c r="J351">
        <v>-0.94</v>
      </c>
      <c r="K351">
        <v>-1.3</v>
      </c>
      <c r="L351">
        <v>-1.1100000000000001</v>
      </c>
      <c r="M351">
        <v>-1.37</v>
      </c>
      <c r="N351">
        <v>-0.8</v>
      </c>
      <c r="O351">
        <v>0.96</v>
      </c>
      <c r="U351" t="s">
        <v>196</v>
      </c>
      <c r="V351" t="s">
        <v>91</v>
      </c>
    </row>
    <row r="352" spans="1:22" x14ac:dyDescent="0.3">
      <c r="A352" t="s">
        <v>3022</v>
      </c>
      <c r="B352" t="s">
        <v>3023</v>
      </c>
      <c r="C352" t="s">
        <v>13</v>
      </c>
      <c r="D352" t="s">
        <v>43</v>
      </c>
      <c r="E352">
        <v>30</v>
      </c>
      <c r="F352">
        <v>14.2</v>
      </c>
      <c r="G352">
        <v>-0.24</v>
      </c>
      <c r="H352">
        <v>0.05</v>
      </c>
      <c r="I352">
        <v>-1.1200000000000001</v>
      </c>
      <c r="J352">
        <v>-1.46</v>
      </c>
      <c r="K352">
        <v>-1.55</v>
      </c>
      <c r="L352">
        <v>-0.44</v>
      </c>
      <c r="M352">
        <v>-1.04</v>
      </c>
      <c r="N352">
        <v>-0.78</v>
      </c>
      <c r="O352">
        <v>0.66</v>
      </c>
      <c r="U352" t="s">
        <v>666</v>
      </c>
      <c r="V352" t="s">
        <v>8</v>
      </c>
    </row>
    <row r="353" spans="1:22" x14ac:dyDescent="0.3">
      <c r="A353" t="s">
        <v>3024</v>
      </c>
      <c r="B353" t="s">
        <v>802</v>
      </c>
      <c r="C353" t="s">
        <v>2589</v>
      </c>
      <c r="D353" t="s">
        <v>52</v>
      </c>
      <c r="E353">
        <v>20</v>
      </c>
      <c r="F353">
        <v>9</v>
      </c>
      <c r="G353">
        <v>0.06</v>
      </c>
      <c r="H353">
        <v>0</v>
      </c>
      <c r="I353">
        <v>-1.4</v>
      </c>
      <c r="J353">
        <v>-1.51</v>
      </c>
      <c r="K353">
        <v>-1.25</v>
      </c>
      <c r="L353">
        <v>-1.18</v>
      </c>
      <c r="M353">
        <v>-1.48</v>
      </c>
      <c r="N353">
        <v>-0.84</v>
      </c>
      <c r="O353">
        <v>1.67</v>
      </c>
      <c r="U353" t="s">
        <v>164</v>
      </c>
      <c r="V353" t="s">
        <v>13</v>
      </c>
    </row>
    <row r="354" spans="1:22" x14ac:dyDescent="0.3">
      <c r="A354" t="s">
        <v>3025</v>
      </c>
      <c r="B354" t="s">
        <v>181</v>
      </c>
      <c r="C354" t="s">
        <v>2589</v>
      </c>
      <c r="D354" t="s">
        <v>6</v>
      </c>
      <c r="E354">
        <v>56</v>
      </c>
      <c r="F354">
        <v>17.100000000000001</v>
      </c>
      <c r="G354">
        <v>-0.47</v>
      </c>
      <c r="H354">
        <v>-0.88</v>
      </c>
      <c r="I354">
        <v>-0.7</v>
      </c>
      <c r="J354">
        <v>-1.17</v>
      </c>
      <c r="K354">
        <v>-1.03</v>
      </c>
      <c r="L354">
        <v>-0.79</v>
      </c>
      <c r="M354">
        <v>-1.34</v>
      </c>
      <c r="N354">
        <v>-0.64</v>
      </c>
      <c r="O354">
        <v>1.07</v>
      </c>
      <c r="U354" t="s">
        <v>126</v>
      </c>
      <c r="V354" t="s">
        <v>91</v>
      </c>
    </row>
    <row r="355" spans="1:22" x14ac:dyDescent="0.3">
      <c r="A355" t="s">
        <v>3026</v>
      </c>
      <c r="B355" t="s">
        <v>3027</v>
      </c>
      <c r="C355" t="s">
        <v>2590</v>
      </c>
      <c r="D355" t="s">
        <v>86</v>
      </c>
      <c r="E355">
        <v>47</v>
      </c>
      <c r="F355">
        <v>10.4</v>
      </c>
      <c r="G355">
        <v>-0.38</v>
      </c>
      <c r="H355">
        <v>-0.6</v>
      </c>
      <c r="I355">
        <v>-1.1200000000000001</v>
      </c>
      <c r="J355">
        <v>-1.52</v>
      </c>
      <c r="K355">
        <v>-0.91</v>
      </c>
      <c r="L355">
        <v>-0.92</v>
      </c>
      <c r="M355">
        <v>-0.76</v>
      </c>
      <c r="N355">
        <v>-0.78</v>
      </c>
      <c r="O355">
        <v>1.02</v>
      </c>
      <c r="U355" t="s">
        <v>667</v>
      </c>
      <c r="V355" t="s">
        <v>91</v>
      </c>
    </row>
    <row r="356" spans="1:22" x14ac:dyDescent="0.3">
      <c r="A356" t="s">
        <v>3028</v>
      </c>
      <c r="B356" t="s">
        <v>178</v>
      </c>
      <c r="C356" t="s">
        <v>2590</v>
      </c>
      <c r="D356" t="s">
        <v>46</v>
      </c>
      <c r="E356">
        <v>54</v>
      </c>
      <c r="F356">
        <v>14.5</v>
      </c>
      <c r="G356">
        <v>-0.18</v>
      </c>
      <c r="H356">
        <v>-0.3</v>
      </c>
      <c r="I356">
        <v>-1.07</v>
      </c>
      <c r="J356">
        <v>-1.39</v>
      </c>
      <c r="K356">
        <v>-0.83</v>
      </c>
      <c r="L356">
        <v>-1.01</v>
      </c>
      <c r="M356">
        <v>-1.65</v>
      </c>
      <c r="N356">
        <v>-0.8</v>
      </c>
      <c r="O356">
        <v>1.19</v>
      </c>
      <c r="U356" t="s">
        <v>668</v>
      </c>
      <c r="V356" t="s">
        <v>649</v>
      </c>
    </row>
    <row r="357" spans="1:22" x14ac:dyDescent="0.3">
      <c r="A357" t="s">
        <v>3029</v>
      </c>
      <c r="B357" t="s">
        <v>3030</v>
      </c>
      <c r="C357" t="s">
        <v>2587</v>
      </c>
      <c r="D357" t="s">
        <v>18</v>
      </c>
      <c r="E357">
        <v>30</v>
      </c>
      <c r="F357">
        <v>15</v>
      </c>
      <c r="G357">
        <v>-0.43</v>
      </c>
      <c r="H357">
        <v>-0.2</v>
      </c>
      <c r="I357">
        <v>-0.47</v>
      </c>
      <c r="J357">
        <v>-1.1499999999999999</v>
      </c>
      <c r="K357">
        <v>-1.46</v>
      </c>
      <c r="L357">
        <v>-1.03</v>
      </c>
      <c r="M357">
        <v>-0.73</v>
      </c>
      <c r="N357">
        <v>-1.1200000000000001</v>
      </c>
      <c r="O357">
        <v>0.52</v>
      </c>
      <c r="U357" t="s">
        <v>669</v>
      </c>
      <c r="V357" t="s">
        <v>648</v>
      </c>
    </row>
    <row r="358" spans="1:22" x14ac:dyDescent="0.3">
      <c r="A358">
        <v>357</v>
      </c>
      <c r="B358" t="s">
        <v>725</v>
      </c>
      <c r="C358" t="s">
        <v>2589</v>
      </c>
      <c r="D358" t="s">
        <v>36</v>
      </c>
      <c r="E358">
        <v>60</v>
      </c>
      <c r="F358">
        <v>12.8</v>
      </c>
      <c r="G358">
        <v>-0.06</v>
      </c>
      <c r="H358">
        <v>-0.42</v>
      </c>
      <c r="I358">
        <v>-1.1000000000000001</v>
      </c>
      <c r="J358">
        <v>-1.51</v>
      </c>
      <c r="K358">
        <v>-1.1100000000000001</v>
      </c>
      <c r="L358">
        <v>-1.05</v>
      </c>
      <c r="M358">
        <v>-1.34</v>
      </c>
      <c r="N358">
        <v>-0.53</v>
      </c>
      <c r="O358">
        <v>1.02</v>
      </c>
      <c r="U358" t="s">
        <v>670</v>
      </c>
      <c r="V358" t="s">
        <v>8</v>
      </c>
    </row>
    <row r="359" spans="1:22" x14ac:dyDescent="0.3">
      <c r="A359" t="s">
        <v>3031</v>
      </c>
      <c r="B359" t="s">
        <v>877</v>
      </c>
      <c r="C359" t="s">
        <v>182</v>
      </c>
      <c r="D359" t="s">
        <v>59</v>
      </c>
      <c r="E359">
        <v>30</v>
      </c>
      <c r="F359">
        <v>10.1</v>
      </c>
      <c r="G359">
        <v>-7.0000000000000007E-2</v>
      </c>
      <c r="H359">
        <v>-0.01</v>
      </c>
      <c r="I359">
        <v>-1.24</v>
      </c>
      <c r="J359">
        <v>-1.58</v>
      </c>
      <c r="K359">
        <v>-1.1499999999999999</v>
      </c>
      <c r="L359">
        <v>-1.1000000000000001</v>
      </c>
      <c r="M359">
        <v>-1.4</v>
      </c>
      <c r="N359">
        <v>-0.68</v>
      </c>
      <c r="O359">
        <v>1.1299999999999999</v>
      </c>
      <c r="U359" t="s">
        <v>671</v>
      </c>
      <c r="V359" t="s">
        <v>182</v>
      </c>
    </row>
    <row r="360" spans="1:22" x14ac:dyDescent="0.3">
      <c r="A360" t="s">
        <v>3032</v>
      </c>
      <c r="B360" t="s">
        <v>3033</v>
      </c>
      <c r="C360" t="s">
        <v>2587</v>
      </c>
      <c r="D360" t="s">
        <v>70</v>
      </c>
      <c r="E360">
        <v>40</v>
      </c>
      <c r="F360">
        <v>12.4</v>
      </c>
      <c r="G360">
        <v>-0.22</v>
      </c>
      <c r="H360">
        <v>-0.01</v>
      </c>
      <c r="I360">
        <v>-1.18</v>
      </c>
      <c r="J360">
        <v>-1.54</v>
      </c>
      <c r="K360">
        <v>-1.52</v>
      </c>
      <c r="L360">
        <v>-0.92</v>
      </c>
      <c r="M360">
        <v>-1.43</v>
      </c>
      <c r="N360">
        <v>-0.71</v>
      </c>
      <c r="O360">
        <v>1.33</v>
      </c>
      <c r="U360" t="s">
        <v>150</v>
      </c>
      <c r="V360" t="s">
        <v>644</v>
      </c>
    </row>
    <row r="361" spans="1:22" x14ac:dyDescent="0.3">
      <c r="A361" t="s">
        <v>3034</v>
      </c>
      <c r="B361" t="s">
        <v>3035</v>
      </c>
      <c r="C361" t="s">
        <v>13</v>
      </c>
      <c r="D361" t="s">
        <v>118</v>
      </c>
      <c r="E361">
        <v>60</v>
      </c>
      <c r="F361">
        <v>14.2</v>
      </c>
      <c r="G361">
        <v>-0.19</v>
      </c>
      <c r="H361">
        <v>-0.04</v>
      </c>
      <c r="I361">
        <v>-0.87</v>
      </c>
      <c r="J361">
        <v>-1.05</v>
      </c>
      <c r="K361">
        <v>-1.44</v>
      </c>
      <c r="L361">
        <v>-0.9</v>
      </c>
      <c r="M361">
        <v>-1.57</v>
      </c>
      <c r="N361">
        <v>-1</v>
      </c>
      <c r="O361">
        <v>0.86</v>
      </c>
      <c r="U361" t="s">
        <v>147</v>
      </c>
      <c r="V361" t="s">
        <v>13</v>
      </c>
    </row>
    <row r="362" spans="1:22" x14ac:dyDescent="0.3">
      <c r="A362" t="s">
        <v>3036</v>
      </c>
      <c r="B362" t="s">
        <v>3037</v>
      </c>
      <c r="C362" t="s">
        <v>2587</v>
      </c>
      <c r="D362" t="s">
        <v>66</v>
      </c>
      <c r="E362">
        <v>38</v>
      </c>
      <c r="F362">
        <v>9.1999999999999993</v>
      </c>
      <c r="G362">
        <v>0.51</v>
      </c>
      <c r="H362">
        <v>0.11</v>
      </c>
      <c r="I362">
        <v>-1.34</v>
      </c>
      <c r="J362">
        <v>-1.42</v>
      </c>
      <c r="K362">
        <v>-1.62</v>
      </c>
      <c r="L362">
        <v>-1.19</v>
      </c>
      <c r="M362">
        <v>-1.48</v>
      </c>
      <c r="N362">
        <v>-0.98</v>
      </c>
      <c r="O362">
        <v>1.19</v>
      </c>
      <c r="U362" t="s">
        <v>672</v>
      </c>
      <c r="V362" t="s">
        <v>91</v>
      </c>
    </row>
    <row r="363" spans="1:22" x14ac:dyDescent="0.3">
      <c r="A363" t="s">
        <v>3038</v>
      </c>
      <c r="B363" t="s">
        <v>3039</v>
      </c>
      <c r="C363" t="s">
        <v>2590</v>
      </c>
      <c r="D363" t="s">
        <v>30</v>
      </c>
      <c r="E363">
        <v>60</v>
      </c>
      <c r="F363">
        <v>21.1</v>
      </c>
      <c r="G363">
        <v>-1.1000000000000001</v>
      </c>
      <c r="H363">
        <v>0.05</v>
      </c>
      <c r="I363">
        <v>-0.97</v>
      </c>
      <c r="J363">
        <v>-1.21</v>
      </c>
      <c r="K363">
        <v>-1.07</v>
      </c>
      <c r="L363">
        <v>-0.8</v>
      </c>
      <c r="M363">
        <v>-1.06</v>
      </c>
      <c r="N363">
        <v>-0.96</v>
      </c>
      <c r="O363">
        <v>0.83</v>
      </c>
      <c r="U363" t="s">
        <v>673</v>
      </c>
      <c r="V363" t="s">
        <v>13</v>
      </c>
    </row>
    <row r="364" spans="1:22" x14ac:dyDescent="0.3">
      <c r="A364" t="s">
        <v>3040</v>
      </c>
      <c r="B364" t="s">
        <v>715</v>
      </c>
      <c r="C364" t="s">
        <v>13</v>
      </c>
      <c r="D364" t="s">
        <v>61</v>
      </c>
      <c r="E364">
        <v>60</v>
      </c>
      <c r="F364">
        <v>10.1</v>
      </c>
      <c r="G364">
        <v>0.18</v>
      </c>
      <c r="H364">
        <v>0.65</v>
      </c>
      <c r="I364">
        <v>-1.62</v>
      </c>
      <c r="J364">
        <v>-1.54</v>
      </c>
      <c r="K364">
        <v>-1.7</v>
      </c>
      <c r="L364">
        <v>-0.64</v>
      </c>
      <c r="M364">
        <v>-1.65</v>
      </c>
      <c r="N364">
        <v>-1.23</v>
      </c>
      <c r="O364">
        <v>1.2</v>
      </c>
      <c r="U364" t="s">
        <v>96</v>
      </c>
      <c r="V364" t="s">
        <v>649</v>
      </c>
    </row>
    <row r="365" spans="1:22" x14ac:dyDescent="0.3">
      <c r="A365" t="s">
        <v>3041</v>
      </c>
      <c r="B365" t="s">
        <v>107</v>
      </c>
      <c r="C365" t="s">
        <v>13</v>
      </c>
      <c r="D365" t="s">
        <v>24</v>
      </c>
      <c r="E365">
        <v>40</v>
      </c>
      <c r="F365">
        <v>14.2</v>
      </c>
      <c r="G365">
        <v>-0.2</v>
      </c>
      <c r="H365">
        <v>-0.34</v>
      </c>
      <c r="I365">
        <v>-1.51</v>
      </c>
      <c r="J365">
        <v>-1.1200000000000001</v>
      </c>
      <c r="K365">
        <v>-1.19</v>
      </c>
      <c r="L365">
        <v>-0.42</v>
      </c>
      <c r="M365">
        <v>-1.26</v>
      </c>
      <c r="N365">
        <v>-1.1000000000000001</v>
      </c>
      <c r="O365">
        <v>0.71</v>
      </c>
      <c r="U365" t="s">
        <v>674</v>
      </c>
      <c r="V365" t="s">
        <v>8</v>
      </c>
    </row>
    <row r="366" spans="1:22" x14ac:dyDescent="0.3">
      <c r="A366" t="s">
        <v>3042</v>
      </c>
      <c r="B366" t="s">
        <v>3043</v>
      </c>
      <c r="C366" t="s">
        <v>2587</v>
      </c>
      <c r="D366" t="s">
        <v>71</v>
      </c>
      <c r="E366">
        <v>30</v>
      </c>
      <c r="F366">
        <v>13.1</v>
      </c>
      <c r="G366">
        <v>-0.42</v>
      </c>
      <c r="H366">
        <v>-0.78</v>
      </c>
      <c r="I366">
        <v>-1.36</v>
      </c>
      <c r="J366">
        <v>-1.29</v>
      </c>
      <c r="K366">
        <v>-0.81</v>
      </c>
      <c r="L366">
        <v>-1.1000000000000001</v>
      </c>
      <c r="M366">
        <v>-1.0900000000000001</v>
      </c>
      <c r="N366">
        <v>-0.56999999999999995</v>
      </c>
      <c r="O366">
        <v>0.95</v>
      </c>
      <c r="U366" t="s">
        <v>675</v>
      </c>
      <c r="V366" t="s">
        <v>91</v>
      </c>
    </row>
    <row r="367" spans="1:22" x14ac:dyDescent="0.3">
      <c r="A367" t="s">
        <v>3044</v>
      </c>
      <c r="B367" t="s">
        <v>3045</v>
      </c>
      <c r="C367" t="s">
        <v>91</v>
      </c>
      <c r="D367" t="s">
        <v>48</v>
      </c>
      <c r="E367">
        <v>34</v>
      </c>
      <c r="F367">
        <v>10</v>
      </c>
      <c r="G367">
        <v>-0.42</v>
      </c>
      <c r="H367">
        <v>0.04</v>
      </c>
      <c r="I367">
        <v>-1.08</v>
      </c>
      <c r="J367">
        <v>-1.58</v>
      </c>
      <c r="K367">
        <v>-1.39</v>
      </c>
      <c r="L367">
        <v>-1.26</v>
      </c>
      <c r="M367">
        <v>-1.4</v>
      </c>
      <c r="N367">
        <v>-0.82</v>
      </c>
      <c r="O367">
        <v>1.42</v>
      </c>
      <c r="U367" t="s">
        <v>676</v>
      </c>
      <c r="V367" t="s">
        <v>8</v>
      </c>
    </row>
    <row r="368" spans="1:22" x14ac:dyDescent="0.3">
      <c r="A368" t="s">
        <v>3046</v>
      </c>
      <c r="B368" t="s">
        <v>3047</v>
      </c>
      <c r="C368" t="s">
        <v>2590</v>
      </c>
      <c r="D368" t="s">
        <v>20</v>
      </c>
      <c r="E368">
        <v>40</v>
      </c>
      <c r="F368">
        <v>12.5</v>
      </c>
      <c r="G368">
        <v>-0.4</v>
      </c>
      <c r="H368">
        <v>-0.14000000000000001</v>
      </c>
      <c r="I368">
        <v>-1.1399999999999999</v>
      </c>
      <c r="J368">
        <v>-1.68</v>
      </c>
      <c r="K368">
        <v>-1.31</v>
      </c>
      <c r="L368">
        <v>-1.1200000000000001</v>
      </c>
      <c r="M368">
        <v>-1.29</v>
      </c>
      <c r="N368">
        <v>-0.96</v>
      </c>
      <c r="O368">
        <v>1.45</v>
      </c>
      <c r="U368" t="s">
        <v>189</v>
      </c>
      <c r="V368" t="s">
        <v>649</v>
      </c>
    </row>
    <row r="369" spans="1:22" x14ac:dyDescent="0.3">
      <c r="A369" t="s">
        <v>3048</v>
      </c>
      <c r="B369" t="s">
        <v>3049</v>
      </c>
      <c r="C369" t="s">
        <v>2590</v>
      </c>
      <c r="D369" t="s">
        <v>43</v>
      </c>
      <c r="E369">
        <v>44</v>
      </c>
      <c r="F369">
        <v>12.4</v>
      </c>
      <c r="G369">
        <v>-0.3</v>
      </c>
      <c r="H369">
        <v>0.04</v>
      </c>
      <c r="I369">
        <v>-0.56999999999999995</v>
      </c>
      <c r="J369">
        <v>-1.17</v>
      </c>
      <c r="K369">
        <v>-1.45</v>
      </c>
      <c r="L369">
        <v>-1.19</v>
      </c>
      <c r="M369">
        <v>-1.82</v>
      </c>
      <c r="N369">
        <v>-0.98</v>
      </c>
      <c r="O369">
        <v>0.79</v>
      </c>
      <c r="U369" t="s">
        <v>677</v>
      </c>
      <c r="V369" t="s">
        <v>91</v>
      </c>
    </row>
    <row r="370" spans="1:22" x14ac:dyDescent="0.3">
      <c r="A370" t="s">
        <v>3050</v>
      </c>
      <c r="B370" t="s">
        <v>3051</v>
      </c>
      <c r="C370" t="s">
        <v>2585</v>
      </c>
      <c r="D370" t="s">
        <v>28</v>
      </c>
      <c r="E370">
        <v>30</v>
      </c>
      <c r="F370">
        <v>10.5</v>
      </c>
      <c r="G370">
        <v>0.05</v>
      </c>
      <c r="H370">
        <v>-0.43</v>
      </c>
      <c r="I370">
        <v>-1.58</v>
      </c>
      <c r="J370">
        <v>-1.61</v>
      </c>
      <c r="K370">
        <v>-1.33</v>
      </c>
      <c r="L370">
        <v>-1.07</v>
      </c>
      <c r="M370">
        <v>-1.54</v>
      </c>
      <c r="N370">
        <v>-0.5</v>
      </c>
      <c r="O370">
        <v>1.34</v>
      </c>
      <c r="U370" t="s">
        <v>678</v>
      </c>
      <c r="V370" t="s">
        <v>13</v>
      </c>
    </row>
    <row r="371" spans="1:22" x14ac:dyDescent="0.3">
      <c r="A371" t="s">
        <v>3052</v>
      </c>
      <c r="B371" t="s">
        <v>3053</v>
      </c>
      <c r="C371" t="s">
        <v>8</v>
      </c>
      <c r="D371" t="s">
        <v>28</v>
      </c>
      <c r="E371">
        <v>8</v>
      </c>
      <c r="F371">
        <v>10.4</v>
      </c>
      <c r="G371">
        <v>1.07</v>
      </c>
      <c r="H371">
        <v>-0.4</v>
      </c>
      <c r="I371">
        <v>-1.68</v>
      </c>
      <c r="J371">
        <v>-1.41</v>
      </c>
      <c r="K371">
        <v>-1.24</v>
      </c>
      <c r="L371">
        <v>-1.25</v>
      </c>
      <c r="M371">
        <v>-1.99</v>
      </c>
      <c r="N371">
        <v>-0.87</v>
      </c>
      <c r="O371">
        <v>1.0900000000000001</v>
      </c>
      <c r="U371" t="s">
        <v>679</v>
      </c>
      <c r="V371" t="s">
        <v>182</v>
      </c>
    </row>
    <row r="372" spans="1:22" x14ac:dyDescent="0.3">
      <c r="A372" t="s">
        <v>3054</v>
      </c>
      <c r="B372" t="s">
        <v>201</v>
      </c>
      <c r="C372" t="s">
        <v>2587</v>
      </c>
      <c r="D372" t="s">
        <v>40</v>
      </c>
      <c r="E372">
        <v>22</v>
      </c>
      <c r="F372">
        <v>15.1</v>
      </c>
      <c r="G372">
        <v>-0.76</v>
      </c>
      <c r="H372">
        <v>-1.24</v>
      </c>
      <c r="I372">
        <v>-1.41</v>
      </c>
      <c r="J372">
        <v>-1.1599999999999999</v>
      </c>
      <c r="K372">
        <v>-0.81</v>
      </c>
      <c r="L372">
        <v>-0.02</v>
      </c>
      <c r="M372">
        <v>-0.95</v>
      </c>
      <c r="N372">
        <v>-0.48</v>
      </c>
      <c r="O372">
        <v>0.12</v>
      </c>
      <c r="U372" t="s">
        <v>680</v>
      </c>
      <c r="V372" t="s">
        <v>182</v>
      </c>
    </row>
    <row r="373" spans="1:22" x14ac:dyDescent="0.3">
      <c r="A373" t="s">
        <v>3055</v>
      </c>
      <c r="B373" t="s">
        <v>781</v>
      </c>
      <c r="C373" t="s">
        <v>2589</v>
      </c>
      <c r="D373" t="s">
        <v>30</v>
      </c>
      <c r="E373">
        <v>58</v>
      </c>
      <c r="F373">
        <v>14</v>
      </c>
      <c r="G373">
        <v>-0.31</v>
      </c>
      <c r="H373">
        <v>-0.24</v>
      </c>
      <c r="I373">
        <v>-0.88</v>
      </c>
      <c r="J373">
        <v>-1.49</v>
      </c>
      <c r="K373">
        <v>-1.1499999999999999</v>
      </c>
      <c r="L373">
        <v>-1.1499999999999999</v>
      </c>
      <c r="M373">
        <v>-1.73</v>
      </c>
      <c r="N373">
        <v>-1.23</v>
      </c>
      <c r="O373">
        <v>1.47</v>
      </c>
      <c r="U373" t="s">
        <v>681</v>
      </c>
      <c r="V373" t="s">
        <v>105</v>
      </c>
    </row>
    <row r="374" spans="1:22" x14ac:dyDescent="0.3">
      <c r="A374" t="s">
        <v>3056</v>
      </c>
      <c r="B374" t="s">
        <v>3057</v>
      </c>
      <c r="C374" t="s">
        <v>105</v>
      </c>
      <c r="D374" t="s">
        <v>16</v>
      </c>
      <c r="E374">
        <v>68</v>
      </c>
      <c r="F374">
        <v>20.100000000000001</v>
      </c>
      <c r="G374">
        <v>-1.72</v>
      </c>
      <c r="H374">
        <v>-1.33</v>
      </c>
      <c r="I374">
        <v>-1.33</v>
      </c>
      <c r="J374">
        <v>-0.98</v>
      </c>
      <c r="K374">
        <v>-0.09</v>
      </c>
      <c r="L374">
        <v>-0.41</v>
      </c>
      <c r="M374">
        <v>-0.7</v>
      </c>
      <c r="N374">
        <v>-0.3</v>
      </c>
      <c r="O374">
        <v>0.12</v>
      </c>
      <c r="U374" t="s">
        <v>682</v>
      </c>
      <c r="V374" t="s">
        <v>13</v>
      </c>
    </row>
    <row r="375" spans="1:22" x14ac:dyDescent="0.3">
      <c r="A375" t="s">
        <v>3058</v>
      </c>
      <c r="B375" t="s">
        <v>3059</v>
      </c>
      <c r="C375" t="s">
        <v>2585</v>
      </c>
      <c r="D375" t="s">
        <v>61</v>
      </c>
      <c r="E375">
        <v>10</v>
      </c>
      <c r="F375">
        <v>10</v>
      </c>
      <c r="G375">
        <v>0.14000000000000001</v>
      </c>
      <c r="H375">
        <v>-0.1</v>
      </c>
      <c r="I375">
        <v>-1.52</v>
      </c>
      <c r="J375">
        <v>-1.67</v>
      </c>
      <c r="K375">
        <v>-1.04</v>
      </c>
      <c r="L375">
        <v>-1.1499999999999999</v>
      </c>
      <c r="M375">
        <v>-1.9</v>
      </c>
      <c r="N375">
        <v>-0.8</v>
      </c>
      <c r="O375">
        <v>1.28</v>
      </c>
      <c r="U375" t="s">
        <v>683</v>
      </c>
      <c r="V375" t="s">
        <v>105</v>
      </c>
    </row>
    <row r="376" spans="1:22" x14ac:dyDescent="0.3">
      <c r="A376" t="s">
        <v>3060</v>
      </c>
      <c r="B376" t="s">
        <v>3061</v>
      </c>
      <c r="C376" t="s">
        <v>8</v>
      </c>
      <c r="D376" t="s">
        <v>46</v>
      </c>
      <c r="E376">
        <v>30</v>
      </c>
      <c r="F376">
        <v>10</v>
      </c>
      <c r="G376">
        <v>0.08</v>
      </c>
      <c r="H376">
        <v>-0.01</v>
      </c>
      <c r="I376">
        <v>-1.45</v>
      </c>
      <c r="J376">
        <v>-1.47</v>
      </c>
      <c r="K376">
        <v>-1.1200000000000001</v>
      </c>
      <c r="L376">
        <v>-1.24</v>
      </c>
      <c r="M376">
        <v>-1.85</v>
      </c>
      <c r="N376">
        <v>-0.75</v>
      </c>
      <c r="O376">
        <v>1.01</v>
      </c>
      <c r="U376" t="s">
        <v>684</v>
      </c>
      <c r="V376" t="s">
        <v>8</v>
      </c>
    </row>
    <row r="377" spans="1:22" x14ac:dyDescent="0.3">
      <c r="A377" t="s">
        <v>3062</v>
      </c>
      <c r="B377" t="s">
        <v>3061</v>
      </c>
      <c r="C377" t="s">
        <v>8</v>
      </c>
      <c r="D377" t="s">
        <v>46</v>
      </c>
      <c r="E377">
        <v>30</v>
      </c>
      <c r="F377">
        <v>10</v>
      </c>
      <c r="G377">
        <v>0.08</v>
      </c>
      <c r="H377">
        <v>-0.01</v>
      </c>
      <c r="I377">
        <v>-1.45</v>
      </c>
      <c r="J377">
        <v>-1.47</v>
      </c>
      <c r="K377">
        <v>-1.1200000000000001</v>
      </c>
      <c r="L377">
        <v>-1.24</v>
      </c>
      <c r="M377">
        <v>-1.85</v>
      </c>
      <c r="N377">
        <v>-0.75</v>
      </c>
      <c r="O377">
        <v>1.01</v>
      </c>
      <c r="U377" t="s">
        <v>685</v>
      </c>
      <c r="V377" t="s">
        <v>182</v>
      </c>
    </row>
    <row r="378" spans="1:22" x14ac:dyDescent="0.3">
      <c r="A378" t="s">
        <v>3063</v>
      </c>
      <c r="B378" t="s">
        <v>3061</v>
      </c>
      <c r="C378" t="s">
        <v>8</v>
      </c>
      <c r="D378" t="s">
        <v>46</v>
      </c>
      <c r="E378">
        <v>30</v>
      </c>
      <c r="F378">
        <v>10</v>
      </c>
      <c r="G378">
        <v>0.08</v>
      </c>
      <c r="H378">
        <v>-0.01</v>
      </c>
      <c r="I378">
        <v>-1.45</v>
      </c>
      <c r="J378">
        <v>-1.47</v>
      </c>
      <c r="K378">
        <v>-1.1200000000000001</v>
      </c>
      <c r="L378">
        <v>-1.24</v>
      </c>
      <c r="M378">
        <v>-1.85</v>
      </c>
      <c r="N378">
        <v>-0.75</v>
      </c>
      <c r="O378">
        <v>1.01</v>
      </c>
      <c r="U378" t="s">
        <v>686</v>
      </c>
      <c r="V378" t="s">
        <v>8</v>
      </c>
    </row>
    <row r="379" spans="1:22" x14ac:dyDescent="0.3">
      <c r="A379" t="s">
        <v>3064</v>
      </c>
      <c r="B379" t="s">
        <v>3061</v>
      </c>
      <c r="C379" t="s">
        <v>8</v>
      </c>
      <c r="D379" t="s">
        <v>46</v>
      </c>
      <c r="E379">
        <v>30</v>
      </c>
      <c r="F379">
        <v>10</v>
      </c>
      <c r="G379">
        <v>0.08</v>
      </c>
      <c r="H379">
        <v>-0.01</v>
      </c>
      <c r="I379">
        <v>-1.45</v>
      </c>
      <c r="J379">
        <v>-1.47</v>
      </c>
      <c r="K379">
        <v>-1.1200000000000001</v>
      </c>
      <c r="L379">
        <v>-1.24</v>
      </c>
      <c r="M379">
        <v>-1.85</v>
      </c>
      <c r="N379">
        <v>-0.75</v>
      </c>
      <c r="O379">
        <v>1.01</v>
      </c>
      <c r="U379" t="s">
        <v>687</v>
      </c>
      <c r="V379" t="s">
        <v>182</v>
      </c>
    </row>
    <row r="380" spans="1:22" x14ac:dyDescent="0.3">
      <c r="A380" t="s">
        <v>3065</v>
      </c>
      <c r="B380" t="s">
        <v>3066</v>
      </c>
      <c r="C380" t="s">
        <v>182</v>
      </c>
      <c r="D380" t="s">
        <v>20</v>
      </c>
      <c r="E380">
        <v>20</v>
      </c>
      <c r="F380">
        <v>10.1</v>
      </c>
      <c r="G380">
        <v>0.06</v>
      </c>
      <c r="H380">
        <v>-0.4</v>
      </c>
      <c r="I380">
        <v>-1.66</v>
      </c>
      <c r="J380">
        <v>-1.65</v>
      </c>
      <c r="K380">
        <v>-0.87</v>
      </c>
      <c r="L380">
        <v>-1.25</v>
      </c>
      <c r="M380">
        <v>-1.59</v>
      </c>
      <c r="N380">
        <v>-0.37</v>
      </c>
      <c r="O380">
        <v>0.9</v>
      </c>
      <c r="U380" t="s">
        <v>688</v>
      </c>
      <c r="V380" t="s">
        <v>91</v>
      </c>
    </row>
    <row r="381" spans="1:22" x14ac:dyDescent="0.3">
      <c r="A381" t="s">
        <v>3067</v>
      </c>
      <c r="B381" t="s">
        <v>3068</v>
      </c>
      <c r="C381" t="s">
        <v>8</v>
      </c>
      <c r="D381" t="s">
        <v>61</v>
      </c>
      <c r="E381">
        <v>40</v>
      </c>
      <c r="F381">
        <v>10.1</v>
      </c>
      <c r="G381">
        <v>0.19</v>
      </c>
      <c r="H381">
        <v>-0.18</v>
      </c>
      <c r="I381">
        <v>-1.66</v>
      </c>
      <c r="J381">
        <v>-1.39</v>
      </c>
      <c r="K381">
        <v>-0.95</v>
      </c>
      <c r="L381">
        <v>-1.08</v>
      </c>
      <c r="M381">
        <v>-1.87</v>
      </c>
      <c r="N381">
        <v>-0.78</v>
      </c>
      <c r="O381">
        <v>0.9</v>
      </c>
      <c r="U381" t="s">
        <v>689</v>
      </c>
      <c r="V381" t="s">
        <v>642</v>
      </c>
    </row>
    <row r="382" spans="1:22" x14ac:dyDescent="0.3">
      <c r="A382" t="s">
        <v>3069</v>
      </c>
      <c r="B382" t="s">
        <v>3070</v>
      </c>
      <c r="C382" t="s">
        <v>2589</v>
      </c>
      <c r="D382" t="s">
        <v>9</v>
      </c>
      <c r="E382">
        <v>10</v>
      </c>
      <c r="F382">
        <v>10</v>
      </c>
      <c r="G382">
        <v>0</v>
      </c>
      <c r="H382">
        <v>-0.23</v>
      </c>
      <c r="I382">
        <v>-1.28</v>
      </c>
      <c r="J382">
        <v>-1.44</v>
      </c>
      <c r="K382">
        <v>-1.59</v>
      </c>
      <c r="L382">
        <v>-1.29</v>
      </c>
      <c r="M382">
        <v>-1.54</v>
      </c>
      <c r="N382">
        <v>-0.82</v>
      </c>
      <c r="O382">
        <v>1.33</v>
      </c>
      <c r="U382" t="s">
        <v>690</v>
      </c>
      <c r="V382" t="s">
        <v>13</v>
      </c>
    </row>
    <row r="383" spans="1:22" x14ac:dyDescent="0.3">
      <c r="A383" t="s">
        <v>3071</v>
      </c>
      <c r="B383" t="s">
        <v>3072</v>
      </c>
      <c r="C383" t="s">
        <v>182</v>
      </c>
      <c r="D383" t="s">
        <v>59</v>
      </c>
      <c r="E383">
        <v>30</v>
      </c>
      <c r="F383">
        <v>10.1</v>
      </c>
      <c r="G383">
        <v>0.14000000000000001</v>
      </c>
      <c r="H383">
        <v>-0.41</v>
      </c>
      <c r="I383">
        <v>-1.68</v>
      </c>
      <c r="J383">
        <v>-1.57</v>
      </c>
      <c r="K383">
        <v>-1.24</v>
      </c>
      <c r="L383">
        <v>-1.2</v>
      </c>
      <c r="M383">
        <v>-1.54</v>
      </c>
      <c r="N383">
        <v>-0.68</v>
      </c>
      <c r="O383">
        <v>1.29</v>
      </c>
      <c r="U383" t="s">
        <v>691</v>
      </c>
      <c r="V383" t="s">
        <v>8</v>
      </c>
    </row>
    <row r="384" spans="1:22" x14ac:dyDescent="0.3">
      <c r="A384" t="s">
        <v>3073</v>
      </c>
      <c r="B384" t="s">
        <v>833</v>
      </c>
      <c r="C384" t="s">
        <v>182</v>
      </c>
      <c r="D384" t="s">
        <v>34</v>
      </c>
      <c r="E384">
        <v>57</v>
      </c>
      <c r="F384">
        <v>14.1</v>
      </c>
      <c r="G384">
        <v>-0.37</v>
      </c>
      <c r="H384">
        <v>-0.61</v>
      </c>
      <c r="I384">
        <v>-1.39</v>
      </c>
      <c r="J384">
        <v>-1.63</v>
      </c>
      <c r="K384">
        <v>-1.17</v>
      </c>
      <c r="L384">
        <v>-1.1499999999999999</v>
      </c>
      <c r="M384">
        <v>-1.45</v>
      </c>
      <c r="N384">
        <v>-0.43</v>
      </c>
      <c r="O384">
        <v>1.3</v>
      </c>
      <c r="U384" t="s">
        <v>692</v>
      </c>
      <c r="V384" t="s">
        <v>13</v>
      </c>
    </row>
    <row r="385" spans="1:22" x14ac:dyDescent="0.3">
      <c r="A385" t="s">
        <v>3074</v>
      </c>
      <c r="B385" t="s">
        <v>3075</v>
      </c>
      <c r="C385" t="s">
        <v>2589</v>
      </c>
      <c r="D385" t="s">
        <v>26</v>
      </c>
      <c r="E385">
        <v>40</v>
      </c>
      <c r="F385">
        <v>12.5</v>
      </c>
      <c r="G385">
        <v>-0.84</v>
      </c>
      <c r="H385">
        <v>0.17</v>
      </c>
      <c r="I385">
        <v>-1.17</v>
      </c>
      <c r="J385">
        <v>-1.76</v>
      </c>
      <c r="K385">
        <v>-1.52</v>
      </c>
      <c r="L385">
        <v>-1.31</v>
      </c>
      <c r="M385">
        <v>-1.26</v>
      </c>
      <c r="N385">
        <v>-0.59</v>
      </c>
      <c r="O385">
        <v>1.36</v>
      </c>
      <c r="U385" t="s">
        <v>693</v>
      </c>
      <c r="V385" t="s">
        <v>13</v>
      </c>
    </row>
    <row r="386" spans="1:22" x14ac:dyDescent="0.3">
      <c r="A386" t="s">
        <v>3076</v>
      </c>
      <c r="B386" t="s">
        <v>3077</v>
      </c>
      <c r="C386" t="s">
        <v>2585</v>
      </c>
      <c r="D386" t="s">
        <v>118</v>
      </c>
      <c r="E386">
        <v>30</v>
      </c>
      <c r="F386">
        <v>8</v>
      </c>
      <c r="G386">
        <v>0.08</v>
      </c>
      <c r="H386">
        <v>-0.13</v>
      </c>
      <c r="I386">
        <v>-1.54</v>
      </c>
      <c r="J386">
        <v>-1.69</v>
      </c>
      <c r="K386">
        <v>-0.99</v>
      </c>
      <c r="L386">
        <v>-1.29</v>
      </c>
      <c r="M386">
        <v>-2.04</v>
      </c>
      <c r="N386">
        <v>-0.91</v>
      </c>
      <c r="O386">
        <v>1.61</v>
      </c>
      <c r="U386" t="s">
        <v>694</v>
      </c>
      <c r="V386" t="s">
        <v>13</v>
      </c>
    </row>
    <row r="387" spans="1:22" x14ac:dyDescent="0.3">
      <c r="A387" t="s">
        <v>3078</v>
      </c>
      <c r="B387" t="s">
        <v>3079</v>
      </c>
      <c r="C387" t="s">
        <v>2590</v>
      </c>
      <c r="D387" t="s">
        <v>118</v>
      </c>
      <c r="E387">
        <v>10</v>
      </c>
      <c r="F387">
        <v>10</v>
      </c>
      <c r="G387">
        <v>0.1</v>
      </c>
      <c r="H387">
        <v>-0.21</v>
      </c>
      <c r="I387">
        <v>-1.49</v>
      </c>
      <c r="J387">
        <v>-1.75</v>
      </c>
      <c r="K387">
        <v>-1.32</v>
      </c>
      <c r="L387">
        <v>-1.22</v>
      </c>
      <c r="M387">
        <v>-1.54</v>
      </c>
      <c r="N387">
        <v>-1.1000000000000001</v>
      </c>
      <c r="O387">
        <v>1.56</v>
      </c>
      <c r="U387" t="s">
        <v>695</v>
      </c>
      <c r="V387" t="s">
        <v>182</v>
      </c>
    </row>
    <row r="388" spans="1:22" x14ac:dyDescent="0.3">
      <c r="A388" t="s">
        <v>3080</v>
      </c>
      <c r="B388" t="s">
        <v>3081</v>
      </c>
      <c r="C388" t="s">
        <v>2589</v>
      </c>
      <c r="D388" t="s">
        <v>2846</v>
      </c>
      <c r="E388">
        <v>40</v>
      </c>
      <c r="F388">
        <v>11.1</v>
      </c>
      <c r="G388">
        <v>0.27</v>
      </c>
      <c r="H388">
        <v>-1.84</v>
      </c>
      <c r="I388">
        <v>-1.77</v>
      </c>
      <c r="J388">
        <v>-1.63</v>
      </c>
      <c r="K388">
        <v>-0.89</v>
      </c>
      <c r="L388">
        <v>-0.73</v>
      </c>
      <c r="M388">
        <v>-1.79</v>
      </c>
      <c r="N388">
        <v>-0.18</v>
      </c>
      <c r="O388">
        <v>1.59</v>
      </c>
      <c r="U388" t="s">
        <v>696</v>
      </c>
      <c r="V388" t="s">
        <v>182</v>
      </c>
    </row>
    <row r="389" spans="1:22" x14ac:dyDescent="0.3">
      <c r="A389" t="s">
        <v>3082</v>
      </c>
      <c r="B389" t="s">
        <v>3083</v>
      </c>
      <c r="C389" t="s">
        <v>2585</v>
      </c>
      <c r="D389" t="s">
        <v>71</v>
      </c>
      <c r="E389">
        <v>10</v>
      </c>
      <c r="F389">
        <v>8.1</v>
      </c>
      <c r="G389">
        <v>-0.11</v>
      </c>
      <c r="H389">
        <v>-0.74</v>
      </c>
      <c r="I389">
        <v>-1.08</v>
      </c>
      <c r="J389">
        <v>-1.42</v>
      </c>
      <c r="K389">
        <v>-1.08</v>
      </c>
      <c r="L389">
        <v>-1.25</v>
      </c>
      <c r="M389">
        <v>-1.79</v>
      </c>
      <c r="N389">
        <v>-1.1000000000000001</v>
      </c>
      <c r="O389">
        <v>1.52</v>
      </c>
      <c r="U389" t="s">
        <v>697</v>
      </c>
      <c r="V389" t="s">
        <v>105</v>
      </c>
    </row>
    <row r="390" spans="1:22" x14ac:dyDescent="0.3">
      <c r="A390" t="s">
        <v>3084</v>
      </c>
      <c r="B390" t="s">
        <v>3085</v>
      </c>
      <c r="C390" t="s">
        <v>2590</v>
      </c>
      <c r="D390" t="s">
        <v>22</v>
      </c>
      <c r="E390">
        <v>58</v>
      </c>
      <c r="F390">
        <v>12.1</v>
      </c>
      <c r="G390">
        <v>0.09</v>
      </c>
      <c r="H390">
        <v>-0.79</v>
      </c>
      <c r="I390">
        <v>-1.65</v>
      </c>
      <c r="J390">
        <v>-1.65</v>
      </c>
      <c r="K390">
        <v>-1.1599999999999999</v>
      </c>
      <c r="L390">
        <v>-1.06</v>
      </c>
      <c r="M390">
        <v>-1.26</v>
      </c>
      <c r="N390">
        <v>-0.98</v>
      </c>
      <c r="O390">
        <v>1.36</v>
      </c>
      <c r="U390" t="s">
        <v>698</v>
      </c>
      <c r="V390" t="s">
        <v>91</v>
      </c>
    </row>
    <row r="391" spans="1:22" x14ac:dyDescent="0.3">
      <c r="A391" t="s">
        <v>3086</v>
      </c>
      <c r="B391" t="s">
        <v>3087</v>
      </c>
      <c r="C391" t="s">
        <v>2590</v>
      </c>
      <c r="D391" t="s">
        <v>86</v>
      </c>
      <c r="E391">
        <v>20</v>
      </c>
      <c r="F391">
        <v>8.4</v>
      </c>
      <c r="G391">
        <v>-0.05</v>
      </c>
      <c r="H391">
        <v>0.14000000000000001</v>
      </c>
      <c r="I391">
        <v>-1.53</v>
      </c>
      <c r="J391">
        <v>-1.68</v>
      </c>
      <c r="K391">
        <v>-1.57</v>
      </c>
      <c r="L391">
        <v>-1.18</v>
      </c>
      <c r="M391">
        <v>-1.82</v>
      </c>
      <c r="N391">
        <v>-1.03</v>
      </c>
      <c r="O391">
        <v>1.61</v>
      </c>
      <c r="U391" t="s">
        <v>160</v>
      </c>
      <c r="V391" t="s">
        <v>8</v>
      </c>
    </row>
    <row r="392" spans="1:22" x14ac:dyDescent="0.3">
      <c r="A392" t="s">
        <v>3088</v>
      </c>
      <c r="B392" t="s">
        <v>3089</v>
      </c>
      <c r="C392" t="s">
        <v>182</v>
      </c>
      <c r="D392" t="s">
        <v>9</v>
      </c>
      <c r="E392">
        <v>30</v>
      </c>
      <c r="F392">
        <v>10</v>
      </c>
      <c r="G392">
        <v>-0.08</v>
      </c>
      <c r="H392">
        <v>7.0000000000000007E-2</v>
      </c>
      <c r="I392">
        <v>-1.33</v>
      </c>
      <c r="J392">
        <v>-1.49</v>
      </c>
      <c r="K392">
        <v>-1.6</v>
      </c>
      <c r="L392">
        <v>-0.65</v>
      </c>
      <c r="M392">
        <v>-1.29</v>
      </c>
      <c r="N392">
        <v>-0.98</v>
      </c>
      <c r="O392">
        <v>0.16</v>
      </c>
      <c r="U392" t="s">
        <v>699</v>
      </c>
      <c r="V392" t="s">
        <v>13</v>
      </c>
    </row>
    <row r="393" spans="1:22" x14ac:dyDescent="0.3">
      <c r="A393" t="s">
        <v>3090</v>
      </c>
      <c r="B393" t="s">
        <v>663</v>
      </c>
      <c r="C393" t="s">
        <v>2585</v>
      </c>
      <c r="D393" t="s">
        <v>18</v>
      </c>
      <c r="E393">
        <v>30</v>
      </c>
      <c r="F393">
        <v>8.1</v>
      </c>
      <c r="G393">
        <v>0</v>
      </c>
      <c r="H393">
        <v>-0.6</v>
      </c>
      <c r="I393">
        <v>-1.25</v>
      </c>
      <c r="J393">
        <v>-1.53</v>
      </c>
      <c r="K393">
        <v>-1.52</v>
      </c>
      <c r="L393">
        <v>-1.29</v>
      </c>
      <c r="M393">
        <v>-1.99</v>
      </c>
      <c r="N393">
        <v>-0.14000000000000001</v>
      </c>
      <c r="O393">
        <v>1.0900000000000001</v>
      </c>
      <c r="U393" t="s">
        <v>700</v>
      </c>
      <c r="V393" t="s">
        <v>646</v>
      </c>
    </row>
    <row r="394" spans="1:22" x14ac:dyDescent="0.3">
      <c r="A394" t="s">
        <v>3091</v>
      </c>
      <c r="B394" t="s">
        <v>3092</v>
      </c>
      <c r="C394" t="s">
        <v>2589</v>
      </c>
      <c r="D394" t="s">
        <v>28</v>
      </c>
      <c r="E394">
        <v>20</v>
      </c>
      <c r="F394">
        <v>8</v>
      </c>
      <c r="G394">
        <v>0.01</v>
      </c>
      <c r="H394">
        <v>-0.18</v>
      </c>
      <c r="I394">
        <v>-1.46</v>
      </c>
      <c r="J394">
        <v>-1.56</v>
      </c>
      <c r="K394">
        <v>-1.42</v>
      </c>
      <c r="L394">
        <v>-1.21</v>
      </c>
      <c r="M394">
        <v>-1.79</v>
      </c>
      <c r="N394">
        <v>-0.96</v>
      </c>
      <c r="O394">
        <v>1.31</v>
      </c>
      <c r="U394" t="s">
        <v>701</v>
      </c>
      <c r="V394" t="s">
        <v>105</v>
      </c>
    </row>
    <row r="395" spans="1:22" x14ac:dyDescent="0.3">
      <c r="A395" t="s">
        <v>3093</v>
      </c>
      <c r="B395" t="s">
        <v>3094</v>
      </c>
      <c r="C395" t="s">
        <v>2589</v>
      </c>
      <c r="D395" t="s">
        <v>93</v>
      </c>
      <c r="E395">
        <v>36</v>
      </c>
      <c r="F395">
        <v>8</v>
      </c>
      <c r="G395">
        <v>-0.28000000000000003</v>
      </c>
      <c r="H395">
        <v>0.03</v>
      </c>
      <c r="I395">
        <v>-1.1399999999999999</v>
      </c>
      <c r="J395">
        <v>-1.64</v>
      </c>
      <c r="K395">
        <v>-1.6</v>
      </c>
      <c r="L395">
        <v>-1.27</v>
      </c>
      <c r="M395">
        <v>-1.82</v>
      </c>
      <c r="N395">
        <v>-1.07</v>
      </c>
      <c r="O395">
        <v>1.52</v>
      </c>
      <c r="U395" t="s">
        <v>702</v>
      </c>
      <c r="V395" t="s">
        <v>105</v>
      </c>
    </row>
    <row r="396" spans="1:22" x14ac:dyDescent="0.3">
      <c r="A396" t="s">
        <v>3095</v>
      </c>
      <c r="B396" t="s">
        <v>3096</v>
      </c>
      <c r="C396" t="s">
        <v>91</v>
      </c>
      <c r="D396" t="s">
        <v>28</v>
      </c>
      <c r="E396">
        <v>62</v>
      </c>
      <c r="F396">
        <v>16.8</v>
      </c>
      <c r="G396">
        <v>-0.6</v>
      </c>
      <c r="H396">
        <v>0.19</v>
      </c>
      <c r="I396">
        <v>-0.68</v>
      </c>
      <c r="J396">
        <v>-0.98</v>
      </c>
      <c r="K396">
        <v>-1.61</v>
      </c>
      <c r="L396">
        <v>-1.25</v>
      </c>
      <c r="M396">
        <v>-1.87</v>
      </c>
      <c r="N396">
        <v>-1</v>
      </c>
      <c r="O396">
        <v>0.52</v>
      </c>
      <c r="U396" t="s">
        <v>703</v>
      </c>
      <c r="V396" t="s">
        <v>8</v>
      </c>
    </row>
    <row r="397" spans="1:22" x14ac:dyDescent="0.3">
      <c r="A397" t="s">
        <v>3097</v>
      </c>
      <c r="B397" t="s">
        <v>3098</v>
      </c>
      <c r="C397" t="s">
        <v>91</v>
      </c>
      <c r="D397" t="s">
        <v>59</v>
      </c>
      <c r="E397">
        <v>40</v>
      </c>
      <c r="F397">
        <v>12.4</v>
      </c>
      <c r="G397">
        <v>-0.36</v>
      </c>
      <c r="H397">
        <v>-0.36</v>
      </c>
      <c r="I397">
        <v>-1.0900000000000001</v>
      </c>
      <c r="J397">
        <v>-1.42</v>
      </c>
      <c r="K397">
        <v>-1.52</v>
      </c>
      <c r="L397">
        <v>-0.79</v>
      </c>
      <c r="M397">
        <v>-1.9</v>
      </c>
      <c r="N397">
        <v>-1.1000000000000001</v>
      </c>
      <c r="O397">
        <v>1.19</v>
      </c>
      <c r="U397" t="s">
        <v>704</v>
      </c>
      <c r="V397" t="s">
        <v>105</v>
      </c>
    </row>
    <row r="398" spans="1:22" x14ac:dyDescent="0.3">
      <c r="A398" t="s">
        <v>3099</v>
      </c>
      <c r="B398" t="s">
        <v>3100</v>
      </c>
      <c r="C398" t="s">
        <v>91</v>
      </c>
      <c r="D398" t="s">
        <v>48</v>
      </c>
      <c r="E398">
        <v>30</v>
      </c>
      <c r="F398">
        <v>10</v>
      </c>
      <c r="G398">
        <v>-0.11</v>
      </c>
      <c r="H398">
        <v>-7.0000000000000007E-2</v>
      </c>
      <c r="I398">
        <v>-1.01</v>
      </c>
      <c r="J398">
        <v>-1.61</v>
      </c>
      <c r="K398">
        <v>-1.63</v>
      </c>
      <c r="L398">
        <v>-0.92</v>
      </c>
      <c r="M398">
        <v>-1.59</v>
      </c>
      <c r="N398">
        <v>-1.21</v>
      </c>
      <c r="O398">
        <v>0.78</v>
      </c>
      <c r="U398" t="s">
        <v>705</v>
      </c>
      <c r="V398" t="s">
        <v>650</v>
      </c>
    </row>
    <row r="399" spans="1:22" x14ac:dyDescent="0.3">
      <c r="A399" t="s">
        <v>3101</v>
      </c>
      <c r="B399" t="s">
        <v>817</v>
      </c>
      <c r="C399" t="s">
        <v>8</v>
      </c>
      <c r="D399" t="s">
        <v>36</v>
      </c>
      <c r="E399">
        <v>12</v>
      </c>
      <c r="F399">
        <v>8.1</v>
      </c>
      <c r="G399">
        <v>0.28000000000000003</v>
      </c>
      <c r="H399">
        <v>-0.6</v>
      </c>
      <c r="I399">
        <v>-1.7</v>
      </c>
      <c r="J399">
        <v>-1.67</v>
      </c>
      <c r="K399">
        <v>-1.1200000000000001</v>
      </c>
      <c r="L399">
        <v>-1.1499999999999999</v>
      </c>
      <c r="M399">
        <v>-1.9</v>
      </c>
      <c r="N399">
        <v>-0.8</v>
      </c>
      <c r="O399">
        <v>1.27</v>
      </c>
      <c r="U399" t="s">
        <v>706</v>
      </c>
      <c r="V399" t="s">
        <v>8</v>
      </c>
    </row>
    <row r="400" spans="1:22" x14ac:dyDescent="0.3">
      <c r="A400" t="s">
        <v>3102</v>
      </c>
      <c r="B400" t="s">
        <v>3103</v>
      </c>
      <c r="C400" t="s">
        <v>91</v>
      </c>
      <c r="D400" t="s">
        <v>26</v>
      </c>
      <c r="E400">
        <v>28</v>
      </c>
      <c r="F400">
        <v>11</v>
      </c>
      <c r="G400">
        <v>-0.19</v>
      </c>
      <c r="H400">
        <v>0.09</v>
      </c>
      <c r="I400">
        <v>-1.55</v>
      </c>
      <c r="J400">
        <v>-1.49</v>
      </c>
      <c r="K400">
        <v>-1.46</v>
      </c>
      <c r="L400">
        <v>-0.92</v>
      </c>
      <c r="M400">
        <v>-1.57</v>
      </c>
      <c r="N400">
        <v>-0.98</v>
      </c>
      <c r="O400">
        <v>0.67</v>
      </c>
      <c r="U400" t="s">
        <v>707</v>
      </c>
      <c r="V400" t="s">
        <v>91</v>
      </c>
    </row>
    <row r="401" spans="1:22" x14ac:dyDescent="0.3">
      <c r="A401" t="s">
        <v>3104</v>
      </c>
      <c r="B401" t="s">
        <v>3105</v>
      </c>
      <c r="C401" t="s">
        <v>8</v>
      </c>
      <c r="D401" t="s">
        <v>118</v>
      </c>
      <c r="E401">
        <v>20</v>
      </c>
      <c r="F401">
        <v>10</v>
      </c>
      <c r="G401">
        <v>0.1</v>
      </c>
      <c r="H401">
        <v>-0.28999999999999998</v>
      </c>
      <c r="I401">
        <v>-1.55</v>
      </c>
      <c r="J401">
        <v>-1.58</v>
      </c>
      <c r="K401">
        <v>-1</v>
      </c>
      <c r="L401">
        <v>-1.35</v>
      </c>
      <c r="M401">
        <v>-1.87</v>
      </c>
      <c r="N401">
        <v>-0.78</v>
      </c>
      <c r="O401">
        <v>0.9</v>
      </c>
      <c r="U401" t="s">
        <v>708</v>
      </c>
      <c r="V401" t="s">
        <v>8</v>
      </c>
    </row>
    <row r="402" spans="1:22" x14ac:dyDescent="0.3">
      <c r="A402" t="s">
        <v>3106</v>
      </c>
      <c r="B402" t="s">
        <v>3107</v>
      </c>
      <c r="C402" t="s">
        <v>13</v>
      </c>
      <c r="D402" t="s">
        <v>93</v>
      </c>
      <c r="E402">
        <v>22</v>
      </c>
      <c r="F402">
        <v>10</v>
      </c>
      <c r="G402">
        <v>-0.13</v>
      </c>
      <c r="H402">
        <v>-7.0000000000000007E-2</v>
      </c>
      <c r="I402">
        <v>-1.55</v>
      </c>
      <c r="J402">
        <v>-1.64</v>
      </c>
      <c r="K402">
        <v>-1.59</v>
      </c>
      <c r="L402">
        <v>-0.98</v>
      </c>
      <c r="M402">
        <v>-1.59</v>
      </c>
      <c r="N402">
        <v>-1</v>
      </c>
      <c r="O402">
        <v>1.02</v>
      </c>
      <c r="U402" t="s">
        <v>709</v>
      </c>
      <c r="V402" t="s">
        <v>8</v>
      </c>
    </row>
    <row r="403" spans="1:22" x14ac:dyDescent="0.3">
      <c r="A403" t="s">
        <v>3108</v>
      </c>
      <c r="B403" t="s">
        <v>3109</v>
      </c>
      <c r="C403" t="s">
        <v>105</v>
      </c>
      <c r="D403" t="s">
        <v>61</v>
      </c>
      <c r="E403">
        <v>45</v>
      </c>
      <c r="F403">
        <v>10.199999999999999</v>
      </c>
      <c r="G403">
        <v>-7.0000000000000007E-2</v>
      </c>
      <c r="H403">
        <v>-0.99</v>
      </c>
      <c r="I403">
        <v>-1.31</v>
      </c>
      <c r="J403">
        <v>-1.45</v>
      </c>
      <c r="K403">
        <v>-1.0900000000000001</v>
      </c>
      <c r="L403">
        <v>-1.17</v>
      </c>
      <c r="M403">
        <v>-1.82</v>
      </c>
      <c r="N403">
        <v>-0.73</v>
      </c>
      <c r="O403">
        <v>1.08</v>
      </c>
      <c r="U403" t="s">
        <v>680</v>
      </c>
      <c r="V403" t="s">
        <v>182</v>
      </c>
    </row>
    <row r="404" spans="1:22" x14ac:dyDescent="0.3">
      <c r="A404" t="s">
        <v>3110</v>
      </c>
      <c r="B404" t="s">
        <v>3111</v>
      </c>
      <c r="C404" t="s">
        <v>182</v>
      </c>
      <c r="D404" t="s">
        <v>16</v>
      </c>
      <c r="E404">
        <v>20</v>
      </c>
      <c r="F404">
        <v>10</v>
      </c>
      <c r="G404">
        <v>-0.28000000000000003</v>
      </c>
      <c r="H404">
        <v>-0.41</v>
      </c>
      <c r="I404">
        <v>-1.41</v>
      </c>
      <c r="J404">
        <v>-1.44</v>
      </c>
      <c r="K404">
        <v>-1.28</v>
      </c>
      <c r="L404">
        <v>-0.87</v>
      </c>
      <c r="M404">
        <v>-1.57</v>
      </c>
      <c r="N404">
        <v>-0.98</v>
      </c>
      <c r="O404">
        <v>0.66</v>
      </c>
      <c r="U404" t="s">
        <v>681</v>
      </c>
      <c r="V404" t="s">
        <v>105</v>
      </c>
    </row>
    <row r="405" spans="1:22" x14ac:dyDescent="0.3">
      <c r="A405" t="s">
        <v>3112</v>
      </c>
      <c r="B405" t="s">
        <v>3113</v>
      </c>
      <c r="C405" t="s">
        <v>13</v>
      </c>
      <c r="D405" t="s">
        <v>46</v>
      </c>
      <c r="E405">
        <v>10</v>
      </c>
      <c r="F405">
        <v>10</v>
      </c>
      <c r="G405">
        <v>-0.03</v>
      </c>
      <c r="H405">
        <v>-0.09</v>
      </c>
      <c r="I405">
        <v>-1.55</v>
      </c>
      <c r="J405">
        <v>-1.62</v>
      </c>
      <c r="K405">
        <v>-1.5</v>
      </c>
      <c r="L405">
        <v>-1.03</v>
      </c>
      <c r="M405">
        <v>-1.85</v>
      </c>
      <c r="N405">
        <v>-1.21</v>
      </c>
      <c r="O405">
        <v>1.19</v>
      </c>
      <c r="U405" t="s">
        <v>682</v>
      </c>
      <c r="V405" t="s">
        <v>13</v>
      </c>
    </row>
    <row r="406" spans="1:22" x14ac:dyDescent="0.3">
      <c r="A406" t="s">
        <v>3114</v>
      </c>
      <c r="B406" t="s">
        <v>774</v>
      </c>
      <c r="C406" t="s">
        <v>182</v>
      </c>
      <c r="D406" t="s">
        <v>14</v>
      </c>
      <c r="E406">
        <v>15</v>
      </c>
      <c r="F406">
        <v>6</v>
      </c>
      <c r="G406">
        <v>-0.22</v>
      </c>
      <c r="H406">
        <v>-0.4</v>
      </c>
      <c r="I406">
        <v>-1.45</v>
      </c>
      <c r="J406">
        <v>-1.71</v>
      </c>
      <c r="K406">
        <v>-1.59</v>
      </c>
      <c r="L406">
        <v>-1.35</v>
      </c>
      <c r="M406">
        <v>-1.59</v>
      </c>
      <c r="N406">
        <v>-1</v>
      </c>
      <c r="O406">
        <v>1.63</v>
      </c>
      <c r="U406" t="s">
        <v>683</v>
      </c>
      <c r="V406" t="s">
        <v>105</v>
      </c>
    </row>
    <row r="407" spans="1:22" x14ac:dyDescent="0.3">
      <c r="A407" t="s">
        <v>3115</v>
      </c>
      <c r="B407" t="s">
        <v>3116</v>
      </c>
      <c r="C407" t="s">
        <v>105</v>
      </c>
      <c r="D407" t="s">
        <v>6</v>
      </c>
      <c r="E407">
        <v>50</v>
      </c>
      <c r="F407">
        <v>14.8</v>
      </c>
      <c r="G407">
        <v>-0.28000000000000003</v>
      </c>
      <c r="H407">
        <v>-0.96</v>
      </c>
      <c r="I407">
        <v>-1.53</v>
      </c>
      <c r="J407">
        <v>-1.61</v>
      </c>
      <c r="K407">
        <v>-0.95</v>
      </c>
      <c r="L407">
        <v>-1.24</v>
      </c>
      <c r="M407">
        <v>-1.31</v>
      </c>
      <c r="N407">
        <v>-0.75</v>
      </c>
      <c r="O407">
        <v>0.9</v>
      </c>
      <c r="U407" t="s">
        <v>684</v>
      </c>
      <c r="V407" t="s">
        <v>8</v>
      </c>
    </row>
    <row r="408" spans="1:22" x14ac:dyDescent="0.3">
      <c r="A408" t="s">
        <v>3117</v>
      </c>
      <c r="B408" t="s">
        <v>825</v>
      </c>
      <c r="C408" t="s">
        <v>91</v>
      </c>
      <c r="D408" t="s">
        <v>36</v>
      </c>
      <c r="E408">
        <v>20</v>
      </c>
      <c r="F408">
        <v>12.1</v>
      </c>
      <c r="G408">
        <v>-0.41</v>
      </c>
      <c r="H408">
        <v>-0.15</v>
      </c>
      <c r="I408">
        <v>-1.52</v>
      </c>
      <c r="J408">
        <v>-1.71</v>
      </c>
      <c r="K408">
        <v>-1.44</v>
      </c>
      <c r="L408">
        <v>-1.17</v>
      </c>
      <c r="M408">
        <v>-1.79</v>
      </c>
      <c r="N408">
        <v>-0.89</v>
      </c>
      <c r="O408">
        <v>1.31</v>
      </c>
      <c r="U408" t="s">
        <v>685</v>
      </c>
      <c r="V408" t="s">
        <v>182</v>
      </c>
    </row>
    <row r="409" spans="1:22" x14ac:dyDescent="0.3">
      <c r="A409" t="s">
        <v>3118</v>
      </c>
      <c r="B409" t="s">
        <v>199</v>
      </c>
      <c r="C409" t="s">
        <v>2587</v>
      </c>
      <c r="D409" t="s">
        <v>2846</v>
      </c>
      <c r="E409">
        <v>30</v>
      </c>
      <c r="F409">
        <v>7.6</v>
      </c>
      <c r="G409">
        <v>-0.21</v>
      </c>
      <c r="H409">
        <v>-0.91</v>
      </c>
      <c r="I409">
        <v>-1.19</v>
      </c>
      <c r="J409">
        <v>-1.76</v>
      </c>
      <c r="K409">
        <v>-1.76</v>
      </c>
      <c r="L409">
        <v>-1.21</v>
      </c>
      <c r="M409">
        <v>-1.34</v>
      </c>
      <c r="N409">
        <v>-1.05</v>
      </c>
      <c r="O409">
        <v>1.59</v>
      </c>
      <c r="U409" t="s">
        <v>686</v>
      </c>
      <c r="V409" t="s">
        <v>8</v>
      </c>
    </row>
    <row r="410" spans="1:22" x14ac:dyDescent="0.3">
      <c r="A410" t="s">
        <v>3119</v>
      </c>
      <c r="B410" t="s">
        <v>3120</v>
      </c>
      <c r="C410" t="s">
        <v>105</v>
      </c>
      <c r="D410" t="s">
        <v>24</v>
      </c>
      <c r="E410">
        <v>35</v>
      </c>
      <c r="F410">
        <v>7.5</v>
      </c>
      <c r="G410">
        <v>-0.11</v>
      </c>
      <c r="H410">
        <v>-0.21</v>
      </c>
      <c r="I410">
        <v>-1.49</v>
      </c>
      <c r="J410">
        <v>-1.68</v>
      </c>
      <c r="K410">
        <v>-1.29</v>
      </c>
      <c r="L410">
        <v>-1.39</v>
      </c>
      <c r="M410">
        <v>-2.4300000000000002</v>
      </c>
      <c r="N410">
        <v>-0.64</v>
      </c>
      <c r="O410">
        <v>1.4</v>
      </c>
      <c r="U410" t="s">
        <v>687</v>
      </c>
      <c r="V410" t="s">
        <v>182</v>
      </c>
    </row>
    <row r="411" spans="1:22" x14ac:dyDescent="0.3">
      <c r="A411" t="s">
        <v>3121</v>
      </c>
      <c r="B411" t="s">
        <v>3122</v>
      </c>
      <c r="C411" t="s">
        <v>8</v>
      </c>
      <c r="D411" t="s">
        <v>86</v>
      </c>
      <c r="E411">
        <v>10</v>
      </c>
      <c r="F411">
        <v>6.2</v>
      </c>
      <c r="G411">
        <v>0.17</v>
      </c>
      <c r="H411">
        <v>-0.36</v>
      </c>
      <c r="I411">
        <v>-1.72</v>
      </c>
      <c r="J411">
        <v>-1.71</v>
      </c>
      <c r="K411">
        <v>-1.49</v>
      </c>
      <c r="L411">
        <v>-1.35</v>
      </c>
      <c r="M411">
        <v>-2.15</v>
      </c>
      <c r="N411">
        <v>-0.78</v>
      </c>
      <c r="O411">
        <v>1.51</v>
      </c>
      <c r="U411" t="s">
        <v>688</v>
      </c>
      <c r="V411" t="s">
        <v>91</v>
      </c>
    </row>
    <row r="412" spans="1:22" x14ac:dyDescent="0.3">
      <c r="A412" t="s">
        <v>3123</v>
      </c>
      <c r="B412" t="s">
        <v>3124</v>
      </c>
      <c r="C412" t="s">
        <v>91</v>
      </c>
      <c r="D412" t="s">
        <v>61</v>
      </c>
      <c r="E412">
        <v>40</v>
      </c>
      <c r="F412">
        <v>12.4</v>
      </c>
      <c r="G412">
        <v>-0.28000000000000003</v>
      </c>
      <c r="H412">
        <v>-0.02</v>
      </c>
      <c r="I412">
        <v>-1.22</v>
      </c>
      <c r="J412">
        <v>-1.45</v>
      </c>
      <c r="K412">
        <v>-1.65</v>
      </c>
      <c r="L412">
        <v>-1.3</v>
      </c>
      <c r="M412">
        <v>-1.87</v>
      </c>
      <c r="N412">
        <v>-1</v>
      </c>
      <c r="O412">
        <v>0.89</v>
      </c>
      <c r="U412" t="s">
        <v>689</v>
      </c>
      <c r="V412" t="s">
        <v>642</v>
      </c>
    </row>
    <row r="413" spans="1:22" x14ac:dyDescent="0.3">
      <c r="A413" t="s">
        <v>3125</v>
      </c>
      <c r="B413" t="s">
        <v>3126</v>
      </c>
      <c r="C413" t="s">
        <v>13</v>
      </c>
      <c r="D413" t="s">
        <v>20</v>
      </c>
      <c r="E413">
        <v>20</v>
      </c>
      <c r="F413">
        <v>10.1</v>
      </c>
      <c r="G413">
        <v>-0.56000000000000005</v>
      </c>
      <c r="H413">
        <v>0.06</v>
      </c>
      <c r="I413">
        <v>-1.53</v>
      </c>
      <c r="J413">
        <v>-1.53</v>
      </c>
      <c r="K413">
        <v>-1.42</v>
      </c>
      <c r="L413">
        <v>-0.86</v>
      </c>
      <c r="M413">
        <v>-1.85</v>
      </c>
      <c r="N413">
        <v>-1.1200000000000001</v>
      </c>
      <c r="O413">
        <v>0.66</v>
      </c>
      <c r="U413" t="s">
        <v>690</v>
      </c>
      <c r="V413" t="s">
        <v>13</v>
      </c>
    </row>
    <row r="414" spans="1:22" x14ac:dyDescent="0.3">
      <c r="A414" t="s">
        <v>3127</v>
      </c>
      <c r="B414" t="s">
        <v>3128</v>
      </c>
      <c r="C414" t="s">
        <v>2589</v>
      </c>
      <c r="D414" t="s">
        <v>52</v>
      </c>
      <c r="E414">
        <v>10</v>
      </c>
      <c r="F414">
        <v>9.6999999999999993</v>
      </c>
      <c r="G414">
        <v>0.13</v>
      </c>
      <c r="H414">
        <v>-0.53</v>
      </c>
      <c r="I414">
        <v>-1.45</v>
      </c>
      <c r="J414">
        <v>-1.59</v>
      </c>
      <c r="K414">
        <v>-1.42</v>
      </c>
      <c r="L414">
        <v>-1.25</v>
      </c>
      <c r="M414">
        <v>-1.87</v>
      </c>
      <c r="N414">
        <v>-1</v>
      </c>
      <c r="O414">
        <v>0.78</v>
      </c>
      <c r="U414" t="s">
        <v>691</v>
      </c>
      <c r="V414" t="s">
        <v>8</v>
      </c>
    </row>
    <row r="415" spans="1:22" x14ac:dyDescent="0.3">
      <c r="A415" t="s">
        <v>3129</v>
      </c>
      <c r="B415" t="s">
        <v>3130</v>
      </c>
      <c r="C415" t="s">
        <v>2587</v>
      </c>
      <c r="D415" t="s">
        <v>36</v>
      </c>
      <c r="E415">
        <v>30</v>
      </c>
      <c r="F415">
        <v>8.1999999999999993</v>
      </c>
      <c r="G415">
        <v>-2.68</v>
      </c>
      <c r="H415">
        <v>0.11</v>
      </c>
      <c r="I415">
        <v>-1.77</v>
      </c>
      <c r="J415">
        <v>-1.81</v>
      </c>
      <c r="K415">
        <v>-1.26</v>
      </c>
      <c r="L415">
        <v>-1.1200000000000001</v>
      </c>
      <c r="M415">
        <v>-0.67</v>
      </c>
      <c r="N415">
        <v>0.21</v>
      </c>
      <c r="O415">
        <v>0.64</v>
      </c>
      <c r="U415" t="s">
        <v>692</v>
      </c>
      <c r="V415" t="s">
        <v>13</v>
      </c>
    </row>
    <row r="416" spans="1:22" x14ac:dyDescent="0.3">
      <c r="A416">
        <v>413</v>
      </c>
      <c r="B416" t="s">
        <v>3131</v>
      </c>
      <c r="C416" t="s">
        <v>13</v>
      </c>
      <c r="D416" t="s">
        <v>2846</v>
      </c>
      <c r="G416">
        <v>0.13</v>
      </c>
      <c r="H416">
        <v>-0.02</v>
      </c>
      <c r="I416">
        <v>-1.77</v>
      </c>
      <c r="J416">
        <v>-2.09</v>
      </c>
      <c r="K416">
        <v>-2.0499999999999998</v>
      </c>
      <c r="L416">
        <v>-1.46</v>
      </c>
      <c r="M416">
        <v>-2.4300000000000002</v>
      </c>
      <c r="N416">
        <v>-1.23</v>
      </c>
      <c r="O416">
        <v>1.87</v>
      </c>
      <c r="U416" t="s">
        <v>693</v>
      </c>
      <c r="V416" t="s">
        <v>13</v>
      </c>
    </row>
    <row r="417" spans="1:22" x14ac:dyDescent="0.3">
      <c r="A417">
        <v>414</v>
      </c>
      <c r="B417" t="s">
        <v>756</v>
      </c>
      <c r="C417" t="s">
        <v>13</v>
      </c>
      <c r="D417" t="s">
        <v>36</v>
      </c>
      <c r="G417">
        <v>0.13</v>
      </c>
      <c r="H417">
        <v>-0.02</v>
      </c>
      <c r="I417">
        <v>-1.77</v>
      </c>
      <c r="J417">
        <v>-2.09</v>
      </c>
      <c r="K417">
        <v>-2.0499999999999998</v>
      </c>
      <c r="L417">
        <v>-1.46</v>
      </c>
      <c r="M417">
        <v>-2.4300000000000002</v>
      </c>
      <c r="N417">
        <v>-1.23</v>
      </c>
      <c r="O417">
        <v>1.87</v>
      </c>
      <c r="U417" t="s">
        <v>694</v>
      </c>
      <c r="V417" t="s">
        <v>13</v>
      </c>
    </row>
    <row r="418" spans="1:22" x14ac:dyDescent="0.3">
      <c r="U418" t="s">
        <v>695</v>
      </c>
      <c r="V418" t="s">
        <v>182</v>
      </c>
    </row>
    <row r="419" spans="1:22" x14ac:dyDescent="0.3">
      <c r="U419" t="s">
        <v>696</v>
      </c>
      <c r="V419" t="s">
        <v>182</v>
      </c>
    </row>
    <row r="420" spans="1:22" x14ac:dyDescent="0.3">
      <c r="U420" t="s">
        <v>697</v>
      </c>
      <c r="V420" t="s">
        <v>105</v>
      </c>
    </row>
    <row r="421" spans="1:22" x14ac:dyDescent="0.3">
      <c r="U421" t="s">
        <v>698</v>
      </c>
      <c r="V421" t="s">
        <v>91</v>
      </c>
    </row>
    <row r="422" spans="1:22" x14ac:dyDescent="0.3">
      <c r="U422" t="s">
        <v>160</v>
      </c>
      <c r="V422" t="s">
        <v>8</v>
      </c>
    </row>
    <row r="423" spans="1:22" x14ac:dyDescent="0.3">
      <c r="U423" t="s">
        <v>699</v>
      </c>
      <c r="V423" t="s">
        <v>13</v>
      </c>
    </row>
    <row r="424" spans="1:22" x14ac:dyDescent="0.3">
      <c r="U424" t="s">
        <v>700</v>
      </c>
      <c r="V424" t="s">
        <v>646</v>
      </c>
    </row>
    <row r="425" spans="1:22" x14ac:dyDescent="0.3">
      <c r="U425" t="s">
        <v>701</v>
      </c>
      <c r="V425" t="s">
        <v>105</v>
      </c>
    </row>
    <row r="426" spans="1:22" x14ac:dyDescent="0.3">
      <c r="U426" t="s">
        <v>702</v>
      </c>
      <c r="V426" t="s">
        <v>105</v>
      </c>
    </row>
    <row r="427" spans="1:22" x14ac:dyDescent="0.3">
      <c r="U427" t="s">
        <v>703</v>
      </c>
      <c r="V427" t="s">
        <v>8</v>
      </c>
    </row>
    <row r="428" spans="1:22" x14ac:dyDescent="0.3">
      <c r="U428" t="s">
        <v>710</v>
      </c>
      <c r="V428" t="s">
        <v>8</v>
      </c>
    </row>
    <row r="429" spans="1:22" x14ac:dyDescent="0.3">
      <c r="U429" t="s">
        <v>705</v>
      </c>
      <c r="V429" t="s">
        <v>650</v>
      </c>
    </row>
    <row r="430" spans="1:22" x14ac:dyDescent="0.3">
      <c r="U430" t="s">
        <v>706</v>
      </c>
      <c r="V430" t="s">
        <v>8</v>
      </c>
    </row>
    <row r="431" spans="1:22" x14ac:dyDescent="0.3">
      <c r="U431" t="s">
        <v>707</v>
      </c>
      <c r="V431" t="s">
        <v>91</v>
      </c>
    </row>
    <row r="432" spans="1:22" x14ac:dyDescent="0.3">
      <c r="U432" t="s">
        <v>708</v>
      </c>
      <c r="V432" t="s">
        <v>8</v>
      </c>
    </row>
    <row r="433" spans="21:22" x14ac:dyDescent="0.3">
      <c r="U433" t="s">
        <v>709</v>
      </c>
      <c r="V433" t="s">
        <v>8</v>
      </c>
    </row>
    <row r="434" spans="21:22" x14ac:dyDescent="0.3">
      <c r="U434" t="s">
        <v>711</v>
      </c>
      <c r="V434" t="s">
        <v>105</v>
      </c>
    </row>
    <row r="435" spans="21:22" x14ac:dyDescent="0.3">
      <c r="U435" t="s">
        <v>712</v>
      </c>
      <c r="V435" t="s">
        <v>91</v>
      </c>
    </row>
    <row r="436" spans="21:22" x14ac:dyDescent="0.3">
      <c r="U436" t="s">
        <v>713</v>
      </c>
      <c r="V436" t="s">
        <v>13</v>
      </c>
    </row>
    <row r="437" spans="21:22" x14ac:dyDescent="0.3">
      <c r="U437" t="s">
        <v>714</v>
      </c>
      <c r="V437" t="s">
        <v>8</v>
      </c>
    </row>
    <row r="438" spans="21:22" x14ac:dyDescent="0.3">
      <c r="U438" t="s">
        <v>715</v>
      </c>
      <c r="V438" t="s">
        <v>13</v>
      </c>
    </row>
    <row r="439" spans="21:22" x14ac:dyDescent="0.3">
      <c r="U439" t="s">
        <v>716</v>
      </c>
      <c r="V439" t="s">
        <v>182</v>
      </c>
    </row>
    <row r="440" spans="21:22" x14ac:dyDescent="0.3">
      <c r="U440" t="s">
        <v>717</v>
      </c>
      <c r="V440" t="s">
        <v>13</v>
      </c>
    </row>
    <row r="441" spans="21:22" x14ac:dyDescent="0.3">
      <c r="U441" t="s">
        <v>718</v>
      </c>
      <c r="V441" t="s">
        <v>13</v>
      </c>
    </row>
    <row r="442" spans="21:22" x14ac:dyDescent="0.3">
      <c r="U442" t="s">
        <v>719</v>
      </c>
      <c r="V442" t="s">
        <v>649</v>
      </c>
    </row>
    <row r="443" spans="21:22" x14ac:dyDescent="0.3">
      <c r="U443" t="s">
        <v>720</v>
      </c>
      <c r="V443" t="s">
        <v>13</v>
      </c>
    </row>
    <row r="444" spans="21:22" x14ac:dyDescent="0.3">
      <c r="U444" t="s">
        <v>721</v>
      </c>
      <c r="V444" t="s">
        <v>645</v>
      </c>
    </row>
    <row r="445" spans="21:22" x14ac:dyDescent="0.3">
      <c r="U445" t="s">
        <v>722</v>
      </c>
      <c r="V445" t="s">
        <v>8</v>
      </c>
    </row>
    <row r="446" spans="21:22" x14ac:dyDescent="0.3">
      <c r="U446" t="s">
        <v>723</v>
      </c>
      <c r="V446" t="s">
        <v>13</v>
      </c>
    </row>
    <row r="447" spans="21:22" x14ac:dyDescent="0.3">
      <c r="U447" t="s">
        <v>724</v>
      </c>
      <c r="V447" t="s">
        <v>13</v>
      </c>
    </row>
    <row r="448" spans="21:22" x14ac:dyDescent="0.3">
      <c r="U448" t="s">
        <v>725</v>
      </c>
      <c r="V448" t="s">
        <v>105</v>
      </c>
    </row>
    <row r="449" spans="21:22" x14ac:dyDescent="0.3">
      <c r="U449" t="s">
        <v>726</v>
      </c>
      <c r="V449" t="s">
        <v>647</v>
      </c>
    </row>
    <row r="450" spans="21:22" x14ac:dyDescent="0.3">
      <c r="U450" t="s">
        <v>727</v>
      </c>
      <c r="V450" t="s">
        <v>182</v>
      </c>
    </row>
    <row r="451" spans="21:22" x14ac:dyDescent="0.3">
      <c r="U451" t="s">
        <v>728</v>
      </c>
      <c r="V451" t="s">
        <v>13</v>
      </c>
    </row>
    <row r="452" spans="21:22" x14ac:dyDescent="0.3">
      <c r="U452" t="s">
        <v>729</v>
      </c>
      <c r="V452" t="s">
        <v>646</v>
      </c>
    </row>
    <row r="453" spans="21:22" x14ac:dyDescent="0.3">
      <c r="U453" t="s">
        <v>730</v>
      </c>
      <c r="V453" t="s">
        <v>13</v>
      </c>
    </row>
    <row r="454" spans="21:22" x14ac:dyDescent="0.3">
      <c r="U454" t="s">
        <v>731</v>
      </c>
      <c r="V454" t="s">
        <v>105</v>
      </c>
    </row>
    <row r="455" spans="21:22" x14ac:dyDescent="0.3">
      <c r="U455" t="s">
        <v>732</v>
      </c>
      <c r="V455" t="s">
        <v>91</v>
      </c>
    </row>
    <row r="456" spans="21:22" x14ac:dyDescent="0.3">
      <c r="U456" t="s">
        <v>733</v>
      </c>
      <c r="V456" t="s">
        <v>8</v>
      </c>
    </row>
    <row r="457" spans="21:22" x14ac:dyDescent="0.3">
      <c r="U457" t="s">
        <v>734</v>
      </c>
      <c r="V457" t="s">
        <v>661</v>
      </c>
    </row>
    <row r="458" spans="21:22" x14ac:dyDescent="0.3">
      <c r="U458" t="s">
        <v>735</v>
      </c>
      <c r="V458" t="s">
        <v>91</v>
      </c>
    </row>
    <row r="459" spans="21:22" x14ac:dyDescent="0.3">
      <c r="U459" t="s">
        <v>736</v>
      </c>
      <c r="V459" t="s">
        <v>737</v>
      </c>
    </row>
    <row r="460" spans="21:22" x14ac:dyDescent="0.3">
      <c r="U460" t="s">
        <v>738</v>
      </c>
      <c r="V460" t="s">
        <v>105</v>
      </c>
    </row>
    <row r="461" spans="21:22" x14ac:dyDescent="0.3">
      <c r="U461" t="s">
        <v>739</v>
      </c>
      <c r="V461" t="s">
        <v>8</v>
      </c>
    </row>
    <row r="462" spans="21:22" x14ac:dyDescent="0.3">
      <c r="U462" t="s">
        <v>740</v>
      </c>
      <c r="V462" t="s">
        <v>91</v>
      </c>
    </row>
    <row r="463" spans="21:22" x14ac:dyDescent="0.3">
      <c r="U463" t="s">
        <v>741</v>
      </c>
      <c r="V463" t="s">
        <v>91</v>
      </c>
    </row>
    <row r="464" spans="21:22" x14ac:dyDescent="0.3">
      <c r="U464" t="s">
        <v>742</v>
      </c>
      <c r="V464" t="s">
        <v>644</v>
      </c>
    </row>
    <row r="465" spans="21:22" x14ac:dyDescent="0.3">
      <c r="U465" t="s">
        <v>743</v>
      </c>
      <c r="V465" t="s">
        <v>105</v>
      </c>
    </row>
    <row r="466" spans="21:22" x14ac:dyDescent="0.3">
      <c r="U466" t="s">
        <v>744</v>
      </c>
      <c r="V466" t="s">
        <v>91</v>
      </c>
    </row>
    <row r="467" spans="21:22" x14ac:dyDescent="0.3">
      <c r="U467" t="s">
        <v>745</v>
      </c>
      <c r="V467" t="s">
        <v>13</v>
      </c>
    </row>
    <row r="468" spans="21:22" x14ac:dyDescent="0.3">
      <c r="U468" t="s">
        <v>746</v>
      </c>
      <c r="V468" t="s">
        <v>91</v>
      </c>
    </row>
    <row r="469" spans="21:22" x14ac:dyDescent="0.3">
      <c r="U469" t="s">
        <v>747</v>
      </c>
      <c r="V469" t="s">
        <v>91</v>
      </c>
    </row>
    <row r="470" spans="21:22" x14ac:dyDescent="0.3">
      <c r="U470" t="s">
        <v>748</v>
      </c>
      <c r="V470" t="s">
        <v>91</v>
      </c>
    </row>
    <row r="471" spans="21:22" x14ac:dyDescent="0.3">
      <c r="U471" t="s">
        <v>749</v>
      </c>
      <c r="V471" t="s">
        <v>105</v>
      </c>
    </row>
    <row r="472" spans="21:22" x14ac:dyDescent="0.3">
      <c r="U472" t="s">
        <v>750</v>
      </c>
      <c r="V472" t="s">
        <v>8</v>
      </c>
    </row>
    <row r="473" spans="21:22" x14ac:dyDescent="0.3">
      <c r="U473" t="s">
        <v>751</v>
      </c>
      <c r="V473" t="s">
        <v>13</v>
      </c>
    </row>
    <row r="474" spans="21:22" x14ac:dyDescent="0.3">
      <c r="U474" t="s">
        <v>752</v>
      </c>
      <c r="V474" t="s">
        <v>8</v>
      </c>
    </row>
    <row r="475" spans="21:22" x14ac:dyDescent="0.3">
      <c r="U475" t="s">
        <v>753</v>
      </c>
      <c r="V475" t="s">
        <v>91</v>
      </c>
    </row>
    <row r="476" spans="21:22" x14ac:dyDescent="0.3">
      <c r="U476" t="s">
        <v>754</v>
      </c>
      <c r="V476" t="s">
        <v>8</v>
      </c>
    </row>
    <row r="477" spans="21:22" x14ac:dyDescent="0.3">
      <c r="U477" t="s">
        <v>755</v>
      </c>
      <c r="V477" t="s">
        <v>91</v>
      </c>
    </row>
    <row r="478" spans="21:22" x14ac:dyDescent="0.3">
      <c r="U478" t="s">
        <v>756</v>
      </c>
      <c r="V478" t="s">
        <v>13</v>
      </c>
    </row>
    <row r="479" spans="21:22" x14ac:dyDescent="0.3">
      <c r="U479" t="s">
        <v>757</v>
      </c>
      <c r="V479" t="s">
        <v>8</v>
      </c>
    </row>
    <row r="480" spans="21:22" x14ac:dyDescent="0.3">
      <c r="U480" t="s">
        <v>666</v>
      </c>
      <c r="V480" t="s">
        <v>8</v>
      </c>
    </row>
    <row r="481" spans="21:22" x14ac:dyDescent="0.3">
      <c r="U481" t="s">
        <v>664</v>
      </c>
      <c r="V481" t="s">
        <v>182</v>
      </c>
    </row>
    <row r="482" spans="21:22" x14ac:dyDescent="0.3">
      <c r="U482" t="s">
        <v>126</v>
      </c>
      <c r="V482" t="s">
        <v>91</v>
      </c>
    </row>
    <row r="483" spans="21:22" x14ac:dyDescent="0.3">
      <c r="U483" t="s">
        <v>669</v>
      </c>
      <c r="V483" t="s">
        <v>648</v>
      </c>
    </row>
    <row r="484" spans="21:22" x14ac:dyDescent="0.3">
      <c r="U484" t="s">
        <v>667</v>
      </c>
      <c r="V484" t="s">
        <v>91</v>
      </c>
    </row>
    <row r="485" spans="21:22" x14ac:dyDescent="0.3">
      <c r="U485" t="s">
        <v>672</v>
      </c>
      <c r="V485" t="s">
        <v>91</v>
      </c>
    </row>
    <row r="486" spans="21:22" x14ac:dyDescent="0.3">
      <c r="U486" t="s">
        <v>668</v>
      </c>
      <c r="V486" t="s">
        <v>649</v>
      </c>
    </row>
    <row r="487" spans="21:22" x14ac:dyDescent="0.3">
      <c r="U487" t="s">
        <v>670</v>
      </c>
      <c r="V487" t="s">
        <v>8</v>
      </c>
    </row>
    <row r="488" spans="21:22" x14ac:dyDescent="0.3">
      <c r="U488" t="s">
        <v>671</v>
      </c>
      <c r="V488" t="s">
        <v>182</v>
      </c>
    </row>
    <row r="489" spans="21:22" x14ac:dyDescent="0.3">
      <c r="U489" t="s">
        <v>150</v>
      </c>
      <c r="V489" t="s">
        <v>644</v>
      </c>
    </row>
    <row r="490" spans="21:22" x14ac:dyDescent="0.3">
      <c r="U490" t="s">
        <v>164</v>
      </c>
      <c r="V490" t="s">
        <v>13</v>
      </c>
    </row>
    <row r="491" spans="21:22" x14ac:dyDescent="0.3">
      <c r="U491" t="s">
        <v>193</v>
      </c>
      <c r="V491" t="s">
        <v>647</v>
      </c>
    </row>
    <row r="492" spans="21:22" x14ac:dyDescent="0.3">
      <c r="U492" t="s">
        <v>147</v>
      </c>
      <c r="V492" t="s">
        <v>13</v>
      </c>
    </row>
    <row r="493" spans="21:22" x14ac:dyDescent="0.3">
      <c r="U493" t="s">
        <v>758</v>
      </c>
      <c r="V493" t="s">
        <v>646</v>
      </c>
    </row>
    <row r="494" spans="21:22" x14ac:dyDescent="0.3">
      <c r="U494" t="s">
        <v>675</v>
      </c>
      <c r="V494" t="s">
        <v>91</v>
      </c>
    </row>
    <row r="495" spans="21:22" x14ac:dyDescent="0.3">
      <c r="U495" t="s">
        <v>676</v>
      </c>
      <c r="V495" t="s">
        <v>8</v>
      </c>
    </row>
    <row r="496" spans="21:22" x14ac:dyDescent="0.3">
      <c r="U496" t="s">
        <v>678</v>
      </c>
      <c r="V496" t="s">
        <v>13</v>
      </c>
    </row>
    <row r="497" spans="21:22" x14ac:dyDescent="0.3">
      <c r="U497" t="s">
        <v>677</v>
      </c>
      <c r="V497" t="s">
        <v>91</v>
      </c>
    </row>
    <row r="498" spans="21:22" x14ac:dyDescent="0.3">
      <c r="U498" t="s">
        <v>682</v>
      </c>
      <c r="V498" t="s">
        <v>13</v>
      </c>
    </row>
    <row r="499" spans="21:22" x14ac:dyDescent="0.3">
      <c r="U499" t="s">
        <v>680</v>
      </c>
      <c r="V499" t="s">
        <v>182</v>
      </c>
    </row>
    <row r="500" spans="21:22" x14ac:dyDescent="0.3">
      <c r="U500" t="s">
        <v>679</v>
      </c>
      <c r="V500" t="s">
        <v>182</v>
      </c>
    </row>
    <row r="501" spans="21:22" x14ac:dyDescent="0.3">
      <c r="U501" t="s">
        <v>683</v>
      </c>
      <c r="V501" t="s">
        <v>105</v>
      </c>
    </row>
    <row r="502" spans="21:22" x14ac:dyDescent="0.3">
      <c r="U502" t="s">
        <v>685</v>
      </c>
      <c r="V502" t="s">
        <v>182</v>
      </c>
    </row>
    <row r="503" spans="21:22" x14ac:dyDescent="0.3">
      <c r="U503" t="s">
        <v>96</v>
      </c>
      <c r="V503" t="s">
        <v>649</v>
      </c>
    </row>
    <row r="504" spans="21:22" x14ac:dyDescent="0.3">
      <c r="U504" t="s">
        <v>681</v>
      </c>
      <c r="V504" t="s">
        <v>105</v>
      </c>
    </row>
    <row r="505" spans="21:22" x14ac:dyDescent="0.3">
      <c r="U505" t="s">
        <v>189</v>
      </c>
      <c r="V505" t="s">
        <v>649</v>
      </c>
    </row>
    <row r="506" spans="21:22" x14ac:dyDescent="0.3">
      <c r="U506" t="s">
        <v>719</v>
      </c>
      <c r="V506" t="s">
        <v>649</v>
      </c>
    </row>
    <row r="507" spans="21:22" x14ac:dyDescent="0.3">
      <c r="U507" t="s">
        <v>673</v>
      </c>
      <c r="V507" t="s">
        <v>13</v>
      </c>
    </row>
    <row r="508" spans="21:22" x14ac:dyDescent="0.3">
      <c r="U508" t="s">
        <v>759</v>
      </c>
      <c r="V508" t="s">
        <v>182</v>
      </c>
    </row>
    <row r="509" spans="21:22" x14ac:dyDescent="0.3">
      <c r="U509" t="s">
        <v>684</v>
      </c>
      <c r="V509" t="s">
        <v>8</v>
      </c>
    </row>
    <row r="510" spans="21:22" x14ac:dyDescent="0.3">
      <c r="U510" t="s">
        <v>687</v>
      </c>
      <c r="V510" t="s">
        <v>182</v>
      </c>
    </row>
    <row r="511" spans="21:22" x14ac:dyDescent="0.3">
      <c r="U511" t="s">
        <v>689</v>
      </c>
      <c r="V511" t="s">
        <v>642</v>
      </c>
    </row>
    <row r="512" spans="21:22" x14ac:dyDescent="0.3">
      <c r="U512" t="s">
        <v>688</v>
      </c>
      <c r="V512" t="s">
        <v>91</v>
      </c>
    </row>
    <row r="513" spans="21:22" x14ac:dyDescent="0.3">
      <c r="U513" t="s">
        <v>697</v>
      </c>
      <c r="V513" t="s">
        <v>105</v>
      </c>
    </row>
    <row r="514" spans="21:22" x14ac:dyDescent="0.3">
      <c r="U514" t="s">
        <v>690</v>
      </c>
      <c r="V514" t="s">
        <v>13</v>
      </c>
    </row>
    <row r="515" spans="21:22" x14ac:dyDescent="0.3">
      <c r="U515" t="s">
        <v>695</v>
      </c>
      <c r="V515" t="s">
        <v>182</v>
      </c>
    </row>
    <row r="516" spans="21:22" x14ac:dyDescent="0.3">
      <c r="U516" t="s">
        <v>696</v>
      </c>
      <c r="V516" t="s">
        <v>182</v>
      </c>
    </row>
    <row r="517" spans="21:22" x14ac:dyDescent="0.3">
      <c r="U517" t="s">
        <v>691</v>
      </c>
      <c r="V517" t="s">
        <v>8</v>
      </c>
    </row>
    <row r="518" spans="21:22" x14ac:dyDescent="0.3">
      <c r="U518" t="s">
        <v>701</v>
      </c>
      <c r="V518" t="s">
        <v>105</v>
      </c>
    </row>
    <row r="519" spans="21:22" x14ac:dyDescent="0.3">
      <c r="U519" t="s">
        <v>692</v>
      </c>
      <c r="V519" t="s">
        <v>13</v>
      </c>
    </row>
    <row r="520" spans="21:22" x14ac:dyDescent="0.3">
      <c r="U520" t="s">
        <v>694</v>
      </c>
      <c r="V520" t="s">
        <v>13</v>
      </c>
    </row>
    <row r="521" spans="21:22" x14ac:dyDescent="0.3">
      <c r="U521" t="s">
        <v>693</v>
      </c>
      <c r="V521" t="s">
        <v>13</v>
      </c>
    </row>
    <row r="522" spans="21:22" x14ac:dyDescent="0.3">
      <c r="U522" t="s">
        <v>698</v>
      </c>
      <c r="V522" t="s">
        <v>91</v>
      </c>
    </row>
    <row r="523" spans="21:22" x14ac:dyDescent="0.3">
      <c r="U523" t="s">
        <v>702</v>
      </c>
      <c r="V523" t="s">
        <v>105</v>
      </c>
    </row>
    <row r="524" spans="21:22" x14ac:dyDescent="0.3">
      <c r="U524" t="s">
        <v>699</v>
      </c>
      <c r="V524" t="s">
        <v>13</v>
      </c>
    </row>
    <row r="525" spans="21:22" x14ac:dyDescent="0.3">
      <c r="U525" t="s">
        <v>700</v>
      </c>
      <c r="V525" t="s">
        <v>646</v>
      </c>
    </row>
    <row r="526" spans="21:22" x14ac:dyDescent="0.3">
      <c r="U526" t="s">
        <v>686</v>
      </c>
      <c r="V526" t="s">
        <v>8</v>
      </c>
    </row>
    <row r="527" spans="21:22" x14ac:dyDescent="0.3">
      <c r="U527" t="s">
        <v>703</v>
      </c>
      <c r="V527" t="s">
        <v>8</v>
      </c>
    </row>
    <row r="528" spans="21:22" x14ac:dyDescent="0.3">
      <c r="U528" t="s">
        <v>708</v>
      </c>
      <c r="V528" t="s">
        <v>8</v>
      </c>
    </row>
    <row r="529" spans="21:22" x14ac:dyDescent="0.3">
      <c r="U529" t="s">
        <v>707</v>
      </c>
      <c r="V529" t="s">
        <v>91</v>
      </c>
    </row>
    <row r="530" spans="21:22" x14ac:dyDescent="0.3">
      <c r="U530" t="s">
        <v>710</v>
      </c>
      <c r="V530" t="s">
        <v>8</v>
      </c>
    </row>
    <row r="531" spans="21:22" x14ac:dyDescent="0.3">
      <c r="U531" t="s">
        <v>714</v>
      </c>
      <c r="V531" t="s">
        <v>8</v>
      </c>
    </row>
    <row r="532" spans="21:22" x14ac:dyDescent="0.3">
      <c r="U532" t="s">
        <v>712</v>
      </c>
      <c r="V532" t="s">
        <v>91</v>
      </c>
    </row>
    <row r="533" spans="21:22" x14ac:dyDescent="0.3">
      <c r="U533" t="s">
        <v>729</v>
      </c>
      <c r="V533" t="s">
        <v>646</v>
      </c>
    </row>
    <row r="534" spans="21:22" x14ac:dyDescent="0.3">
      <c r="U534" t="s">
        <v>713</v>
      </c>
      <c r="V534" t="s">
        <v>13</v>
      </c>
    </row>
    <row r="535" spans="21:22" x14ac:dyDescent="0.3">
      <c r="U535" t="s">
        <v>709</v>
      </c>
      <c r="V535" t="s">
        <v>8</v>
      </c>
    </row>
    <row r="536" spans="21:22" x14ac:dyDescent="0.3">
      <c r="U536" t="s">
        <v>726</v>
      </c>
      <c r="V536" t="s">
        <v>647</v>
      </c>
    </row>
    <row r="537" spans="21:22" x14ac:dyDescent="0.3">
      <c r="U537" t="s">
        <v>711</v>
      </c>
      <c r="V537" t="s">
        <v>105</v>
      </c>
    </row>
    <row r="538" spans="21:22" x14ac:dyDescent="0.3">
      <c r="U538" t="s">
        <v>706</v>
      </c>
      <c r="V538" t="s">
        <v>8</v>
      </c>
    </row>
    <row r="539" spans="21:22" x14ac:dyDescent="0.3">
      <c r="U539" t="s">
        <v>717</v>
      </c>
      <c r="V539" t="s">
        <v>13</v>
      </c>
    </row>
    <row r="540" spans="21:22" x14ac:dyDescent="0.3">
      <c r="U540" t="s">
        <v>743</v>
      </c>
      <c r="V540" t="s">
        <v>105</v>
      </c>
    </row>
    <row r="541" spans="21:22" x14ac:dyDescent="0.3">
      <c r="U541" t="s">
        <v>718</v>
      </c>
      <c r="V541" t="s">
        <v>13</v>
      </c>
    </row>
    <row r="542" spans="21:22" x14ac:dyDescent="0.3">
      <c r="U542" t="s">
        <v>720</v>
      </c>
      <c r="V542" t="s">
        <v>13</v>
      </c>
    </row>
    <row r="543" spans="21:22" x14ac:dyDescent="0.3">
      <c r="U543" t="s">
        <v>732</v>
      </c>
      <c r="V543" t="s">
        <v>91</v>
      </c>
    </row>
    <row r="544" spans="21:22" x14ac:dyDescent="0.3">
      <c r="U544" t="s">
        <v>724</v>
      </c>
      <c r="V544" t="s">
        <v>13</v>
      </c>
    </row>
    <row r="545" spans="21:22" x14ac:dyDescent="0.3">
      <c r="U545" t="s">
        <v>716</v>
      </c>
      <c r="V545" t="s">
        <v>182</v>
      </c>
    </row>
    <row r="546" spans="21:22" x14ac:dyDescent="0.3">
      <c r="U546" t="s">
        <v>748</v>
      </c>
      <c r="V546" t="s">
        <v>91</v>
      </c>
    </row>
    <row r="547" spans="21:22" x14ac:dyDescent="0.3">
      <c r="U547" t="s">
        <v>744</v>
      </c>
      <c r="V547" t="s">
        <v>91</v>
      </c>
    </row>
    <row r="548" spans="21:22" x14ac:dyDescent="0.3">
      <c r="U548" t="s">
        <v>760</v>
      </c>
      <c r="V548" t="s">
        <v>91</v>
      </c>
    </row>
    <row r="549" spans="21:22" x14ac:dyDescent="0.3">
      <c r="U549" t="s">
        <v>730</v>
      </c>
      <c r="V549" t="s">
        <v>13</v>
      </c>
    </row>
    <row r="550" spans="21:22" x14ac:dyDescent="0.3">
      <c r="U550" t="s">
        <v>750</v>
      </c>
      <c r="V550" t="s">
        <v>8</v>
      </c>
    </row>
    <row r="551" spans="21:22" x14ac:dyDescent="0.3">
      <c r="U551" t="s">
        <v>754</v>
      </c>
      <c r="V551" t="s">
        <v>8</v>
      </c>
    </row>
    <row r="552" spans="21:22" x14ac:dyDescent="0.3">
      <c r="U552" t="s">
        <v>723</v>
      </c>
      <c r="V552" t="s">
        <v>13</v>
      </c>
    </row>
    <row r="553" spans="21:22" x14ac:dyDescent="0.3">
      <c r="U553" t="s">
        <v>727</v>
      </c>
      <c r="V553" t="s">
        <v>182</v>
      </c>
    </row>
    <row r="554" spans="21:22" x14ac:dyDescent="0.3">
      <c r="U554" t="s">
        <v>731</v>
      </c>
      <c r="V554" t="s">
        <v>105</v>
      </c>
    </row>
    <row r="555" spans="21:22" x14ac:dyDescent="0.3">
      <c r="U555" t="s">
        <v>749</v>
      </c>
      <c r="V555" t="s">
        <v>105</v>
      </c>
    </row>
    <row r="556" spans="21:22" x14ac:dyDescent="0.3">
      <c r="U556" t="s">
        <v>722</v>
      </c>
      <c r="V556" t="s">
        <v>8</v>
      </c>
    </row>
    <row r="557" spans="21:22" x14ac:dyDescent="0.3">
      <c r="U557" t="s">
        <v>761</v>
      </c>
      <c r="V557" t="s">
        <v>91</v>
      </c>
    </row>
    <row r="558" spans="21:22" x14ac:dyDescent="0.3">
      <c r="U558" t="s">
        <v>742</v>
      </c>
      <c r="V558" t="s">
        <v>644</v>
      </c>
    </row>
    <row r="559" spans="21:22" x14ac:dyDescent="0.3">
      <c r="U559" t="s">
        <v>740</v>
      </c>
      <c r="V559" t="s">
        <v>91</v>
      </c>
    </row>
    <row r="560" spans="21:22" x14ac:dyDescent="0.3">
      <c r="U560" t="s">
        <v>745</v>
      </c>
      <c r="V560" t="s">
        <v>13</v>
      </c>
    </row>
    <row r="561" spans="21:22" x14ac:dyDescent="0.3">
      <c r="U561" t="s">
        <v>736</v>
      </c>
      <c r="V561" t="s">
        <v>737</v>
      </c>
    </row>
    <row r="562" spans="21:22" x14ac:dyDescent="0.3">
      <c r="U562" t="s">
        <v>715</v>
      </c>
      <c r="V562" t="s">
        <v>13</v>
      </c>
    </row>
    <row r="563" spans="21:22" x14ac:dyDescent="0.3">
      <c r="U563" t="s">
        <v>721</v>
      </c>
      <c r="V563" t="s">
        <v>645</v>
      </c>
    </row>
    <row r="564" spans="21:22" x14ac:dyDescent="0.3">
      <c r="U564" t="s">
        <v>728</v>
      </c>
      <c r="V564" t="s">
        <v>13</v>
      </c>
    </row>
    <row r="565" spans="21:22" x14ac:dyDescent="0.3">
      <c r="U565" t="s">
        <v>762</v>
      </c>
      <c r="V565" t="s">
        <v>646</v>
      </c>
    </row>
    <row r="566" spans="21:22" x14ac:dyDescent="0.3">
      <c r="U566" t="s">
        <v>734</v>
      </c>
      <c r="V566" t="s">
        <v>661</v>
      </c>
    </row>
    <row r="567" spans="21:22" x14ac:dyDescent="0.3">
      <c r="U567" t="s">
        <v>763</v>
      </c>
      <c r="V567" t="s">
        <v>13</v>
      </c>
    </row>
    <row r="568" spans="21:22" x14ac:dyDescent="0.3">
      <c r="U568" t="s">
        <v>751</v>
      </c>
      <c r="V568" t="s">
        <v>13</v>
      </c>
    </row>
    <row r="569" spans="21:22" x14ac:dyDescent="0.3">
      <c r="U569" t="s">
        <v>739</v>
      </c>
      <c r="V569" t="s">
        <v>8</v>
      </c>
    </row>
    <row r="570" spans="21:22" x14ac:dyDescent="0.3">
      <c r="U570" t="s">
        <v>735</v>
      </c>
      <c r="V570" t="s">
        <v>91</v>
      </c>
    </row>
    <row r="571" spans="21:22" x14ac:dyDescent="0.3">
      <c r="U571" t="s">
        <v>753</v>
      </c>
      <c r="V571" t="s">
        <v>91</v>
      </c>
    </row>
    <row r="572" spans="21:22" x14ac:dyDescent="0.3">
      <c r="U572" t="s">
        <v>756</v>
      </c>
      <c r="V572" t="s">
        <v>13</v>
      </c>
    </row>
    <row r="573" spans="21:22" x14ac:dyDescent="0.3">
      <c r="U573" t="s">
        <v>764</v>
      </c>
      <c r="V573" t="s">
        <v>105</v>
      </c>
    </row>
    <row r="574" spans="21:22" x14ac:dyDescent="0.3">
      <c r="U574" t="s">
        <v>733</v>
      </c>
      <c r="V574" t="s">
        <v>8</v>
      </c>
    </row>
    <row r="575" spans="21:22" x14ac:dyDescent="0.3">
      <c r="U575" t="s">
        <v>765</v>
      </c>
      <c r="V575" t="s">
        <v>105</v>
      </c>
    </row>
    <row r="576" spans="21:22" x14ac:dyDescent="0.3">
      <c r="U576" t="s">
        <v>766</v>
      </c>
      <c r="V576" t="s">
        <v>13</v>
      </c>
    </row>
    <row r="577" spans="21:22" x14ac:dyDescent="0.3">
      <c r="U577" t="s">
        <v>767</v>
      </c>
      <c r="V577" t="s">
        <v>8</v>
      </c>
    </row>
    <row r="578" spans="21:22" x14ac:dyDescent="0.3">
      <c r="U578" t="s">
        <v>746</v>
      </c>
      <c r="V578" t="s">
        <v>91</v>
      </c>
    </row>
    <row r="579" spans="21:22" x14ac:dyDescent="0.3">
      <c r="U579" t="s">
        <v>757</v>
      </c>
      <c r="V579" t="s">
        <v>8</v>
      </c>
    </row>
    <row r="580" spans="21:22" x14ac:dyDescent="0.3">
      <c r="U580" t="s">
        <v>768</v>
      </c>
      <c r="V580" t="s">
        <v>13</v>
      </c>
    </row>
    <row r="581" spans="21:22" x14ac:dyDescent="0.3">
      <c r="U581" t="s">
        <v>769</v>
      </c>
      <c r="V581" t="s">
        <v>91</v>
      </c>
    </row>
    <row r="582" spans="21:22" x14ac:dyDescent="0.3">
      <c r="U582" t="s">
        <v>770</v>
      </c>
      <c r="V582" t="s">
        <v>8</v>
      </c>
    </row>
    <row r="583" spans="21:22" x14ac:dyDescent="0.3">
      <c r="U583" t="s">
        <v>771</v>
      </c>
      <c r="V583" t="s">
        <v>8</v>
      </c>
    </row>
    <row r="584" spans="21:22" x14ac:dyDescent="0.3">
      <c r="U584" t="s">
        <v>772</v>
      </c>
      <c r="V584" t="s">
        <v>13</v>
      </c>
    </row>
    <row r="585" spans="21:22" x14ac:dyDescent="0.3">
      <c r="U585" t="s">
        <v>773</v>
      </c>
      <c r="V585" t="s">
        <v>13</v>
      </c>
    </row>
    <row r="586" spans="21:22" x14ac:dyDescent="0.3">
      <c r="U586" t="s">
        <v>774</v>
      </c>
      <c r="V586" t="s">
        <v>91</v>
      </c>
    </row>
    <row r="587" spans="21:22" x14ac:dyDescent="0.3">
      <c r="U587" t="s">
        <v>755</v>
      </c>
      <c r="V587" t="s">
        <v>91</v>
      </c>
    </row>
    <row r="588" spans="21:22" x14ac:dyDescent="0.3">
      <c r="U588" t="s">
        <v>752</v>
      </c>
      <c r="V588" t="s">
        <v>8</v>
      </c>
    </row>
    <row r="589" spans="21:22" x14ac:dyDescent="0.3">
      <c r="U589" t="s">
        <v>725</v>
      </c>
      <c r="V589" t="s">
        <v>105</v>
      </c>
    </row>
    <row r="590" spans="21:22" x14ac:dyDescent="0.3">
      <c r="U590" t="s">
        <v>775</v>
      </c>
      <c r="V590" t="s">
        <v>91</v>
      </c>
    </row>
    <row r="591" spans="21:22" x14ac:dyDescent="0.3">
      <c r="U591" t="s">
        <v>776</v>
      </c>
      <c r="V591" t="s">
        <v>105</v>
      </c>
    </row>
    <row r="592" spans="21:22" x14ac:dyDescent="0.3">
      <c r="U592" t="s">
        <v>777</v>
      </c>
      <c r="V592" t="s">
        <v>182</v>
      </c>
    </row>
    <row r="593" spans="21:22" x14ac:dyDescent="0.3">
      <c r="U593" t="s">
        <v>778</v>
      </c>
      <c r="V593" t="s">
        <v>105</v>
      </c>
    </row>
    <row r="594" spans="21:22" x14ac:dyDescent="0.3">
      <c r="U594" t="s">
        <v>779</v>
      </c>
      <c r="V594" t="s">
        <v>105</v>
      </c>
    </row>
    <row r="595" spans="21:22" x14ac:dyDescent="0.3">
      <c r="U595" t="s">
        <v>780</v>
      </c>
      <c r="V595" t="s">
        <v>13</v>
      </c>
    </row>
    <row r="596" spans="21:22" x14ac:dyDescent="0.3">
      <c r="U596" t="s">
        <v>781</v>
      </c>
      <c r="V596" t="s">
        <v>105</v>
      </c>
    </row>
    <row r="597" spans="21:22" x14ac:dyDescent="0.3">
      <c r="U597" t="s">
        <v>782</v>
      </c>
      <c r="V597" t="s">
        <v>182</v>
      </c>
    </row>
    <row r="598" spans="21:22" x14ac:dyDescent="0.3">
      <c r="U598" t="s">
        <v>783</v>
      </c>
      <c r="V598" t="s">
        <v>646</v>
      </c>
    </row>
    <row r="599" spans="21:22" x14ac:dyDescent="0.3">
      <c r="U599" t="s">
        <v>784</v>
      </c>
      <c r="V599" t="s">
        <v>91</v>
      </c>
    </row>
    <row r="600" spans="21:22" x14ac:dyDescent="0.3">
      <c r="U600" t="s">
        <v>785</v>
      </c>
      <c r="V600" t="s">
        <v>91</v>
      </c>
    </row>
    <row r="601" spans="21:22" x14ac:dyDescent="0.3">
      <c r="U601" t="s">
        <v>786</v>
      </c>
      <c r="V601" t="s">
        <v>787</v>
      </c>
    </row>
    <row r="602" spans="21:22" x14ac:dyDescent="0.3">
      <c r="U602" t="s">
        <v>741</v>
      </c>
      <c r="V602" t="s">
        <v>91</v>
      </c>
    </row>
    <row r="603" spans="21:22" x14ac:dyDescent="0.3">
      <c r="U603" t="s">
        <v>788</v>
      </c>
      <c r="V603" t="s">
        <v>13</v>
      </c>
    </row>
    <row r="604" spans="21:22" x14ac:dyDescent="0.3">
      <c r="U604" t="s">
        <v>789</v>
      </c>
      <c r="V604" t="s">
        <v>105</v>
      </c>
    </row>
    <row r="605" spans="21:22" x14ac:dyDescent="0.3">
      <c r="U605" t="s">
        <v>790</v>
      </c>
      <c r="V605" t="s">
        <v>182</v>
      </c>
    </row>
    <row r="606" spans="21:22" x14ac:dyDescent="0.3">
      <c r="U606" t="s">
        <v>791</v>
      </c>
      <c r="V606" t="s">
        <v>182</v>
      </c>
    </row>
    <row r="607" spans="21:22" x14ac:dyDescent="0.3">
      <c r="U607" t="s">
        <v>792</v>
      </c>
      <c r="V607" t="s">
        <v>13</v>
      </c>
    </row>
    <row r="608" spans="21:22" x14ac:dyDescent="0.3">
      <c r="U608" t="s">
        <v>747</v>
      </c>
      <c r="V608" t="s">
        <v>91</v>
      </c>
    </row>
    <row r="609" spans="21:22" x14ac:dyDescent="0.3">
      <c r="U609" t="s">
        <v>793</v>
      </c>
      <c r="V609" t="s">
        <v>13</v>
      </c>
    </row>
    <row r="610" spans="21:22" x14ac:dyDescent="0.3">
      <c r="U610" t="s">
        <v>794</v>
      </c>
      <c r="V610" t="s">
        <v>105</v>
      </c>
    </row>
    <row r="611" spans="21:22" x14ac:dyDescent="0.3">
      <c r="U611" t="s">
        <v>795</v>
      </c>
      <c r="V611" t="s">
        <v>649</v>
      </c>
    </row>
    <row r="612" spans="21:22" x14ac:dyDescent="0.3">
      <c r="U612" t="s">
        <v>796</v>
      </c>
      <c r="V612" t="s">
        <v>91</v>
      </c>
    </row>
    <row r="613" spans="21:22" x14ac:dyDescent="0.3">
      <c r="U613" t="s">
        <v>797</v>
      </c>
      <c r="V613" t="s">
        <v>8</v>
      </c>
    </row>
    <row r="614" spans="21:22" x14ac:dyDescent="0.3">
      <c r="U614" t="s">
        <v>798</v>
      </c>
      <c r="V614" t="s">
        <v>105</v>
      </c>
    </row>
    <row r="615" spans="21:22" x14ac:dyDescent="0.3">
      <c r="U615" t="s">
        <v>799</v>
      </c>
      <c r="V615" t="s">
        <v>91</v>
      </c>
    </row>
    <row r="616" spans="21:22" x14ac:dyDescent="0.3">
      <c r="U616" t="s">
        <v>800</v>
      </c>
      <c r="V616" t="s">
        <v>91</v>
      </c>
    </row>
    <row r="617" spans="21:22" x14ac:dyDescent="0.3">
      <c r="U617" t="s">
        <v>801</v>
      </c>
      <c r="V617" t="s">
        <v>91</v>
      </c>
    </row>
    <row r="618" spans="21:22" x14ac:dyDescent="0.3">
      <c r="U618" t="s">
        <v>802</v>
      </c>
      <c r="V618" t="s">
        <v>182</v>
      </c>
    </row>
    <row r="619" spans="21:22" x14ac:dyDescent="0.3">
      <c r="U619" t="s">
        <v>803</v>
      </c>
      <c r="V619" t="s">
        <v>105</v>
      </c>
    </row>
    <row r="620" spans="21:22" x14ac:dyDescent="0.3">
      <c r="U620" t="s">
        <v>804</v>
      </c>
      <c r="V620" t="s">
        <v>182</v>
      </c>
    </row>
    <row r="621" spans="21:22" x14ac:dyDescent="0.3">
      <c r="U621" t="s">
        <v>805</v>
      </c>
      <c r="V621" t="s">
        <v>91</v>
      </c>
    </row>
    <row r="622" spans="21:22" x14ac:dyDescent="0.3">
      <c r="U622" t="s">
        <v>806</v>
      </c>
      <c r="V622" t="s">
        <v>182</v>
      </c>
    </row>
    <row r="623" spans="21:22" x14ac:dyDescent="0.3">
      <c r="U623" t="s">
        <v>807</v>
      </c>
      <c r="V623" t="s">
        <v>8</v>
      </c>
    </row>
    <row r="624" spans="21:22" x14ac:dyDescent="0.3">
      <c r="U624" t="s">
        <v>808</v>
      </c>
      <c r="V624" t="s">
        <v>105</v>
      </c>
    </row>
    <row r="625" spans="21:22" x14ac:dyDescent="0.3">
      <c r="U625" t="s">
        <v>809</v>
      </c>
      <c r="V625" t="s">
        <v>182</v>
      </c>
    </row>
    <row r="626" spans="21:22" x14ac:dyDescent="0.3">
      <c r="U626" t="s">
        <v>810</v>
      </c>
      <c r="V626" t="s">
        <v>105</v>
      </c>
    </row>
    <row r="627" spans="21:22" x14ac:dyDescent="0.3">
      <c r="U627" t="s">
        <v>811</v>
      </c>
      <c r="V627" t="s">
        <v>105</v>
      </c>
    </row>
    <row r="628" spans="21:22" x14ac:dyDescent="0.3">
      <c r="U628" t="s">
        <v>812</v>
      </c>
      <c r="V628" t="s">
        <v>182</v>
      </c>
    </row>
    <row r="629" spans="21:22" x14ac:dyDescent="0.3">
      <c r="U629" t="s">
        <v>813</v>
      </c>
      <c r="V629" t="s">
        <v>13</v>
      </c>
    </row>
    <row r="630" spans="21:22" x14ac:dyDescent="0.3">
      <c r="U630" t="s">
        <v>814</v>
      </c>
      <c r="V630" t="s">
        <v>105</v>
      </c>
    </row>
    <row r="631" spans="21:22" x14ac:dyDescent="0.3">
      <c r="U631" t="s">
        <v>815</v>
      </c>
      <c r="V631" t="s">
        <v>13</v>
      </c>
    </row>
    <row r="632" spans="21:22" x14ac:dyDescent="0.3">
      <c r="U632" t="s">
        <v>816</v>
      </c>
      <c r="V632" t="s">
        <v>91</v>
      </c>
    </row>
    <row r="633" spans="21:22" x14ac:dyDescent="0.3">
      <c r="U633" t="s">
        <v>817</v>
      </c>
      <c r="V633" t="s">
        <v>8</v>
      </c>
    </row>
    <row r="634" spans="21:22" x14ac:dyDescent="0.3">
      <c r="U634" t="s">
        <v>818</v>
      </c>
      <c r="V634" t="s">
        <v>13</v>
      </c>
    </row>
    <row r="635" spans="21:22" x14ac:dyDescent="0.3">
      <c r="U635" t="s">
        <v>819</v>
      </c>
      <c r="V635" t="s">
        <v>13</v>
      </c>
    </row>
    <row r="636" spans="21:22" x14ac:dyDescent="0.3">
      <c r="U636" t="s">
        <v>820</v>
      </c>
      <c r="V636" t="s">
        <v>105</v>
      </c>
    </row>
    <row r="637" spans="21:22" x14ac:dyDescent="0.3">
      <c r="U637" t="s">
        <v>821</v>
      </c>
      <c r="V637" t="s">
        <v>13</v>
      </c>
    </row>
    <row r="638" spans="21:22" x14ac:dyDescent="0.3">
      <c r="U638" t="s">
        <v>822</v>
      </c>
      <c r="V638" t="s">
        <v>13</v>
      </c>
    </row>
    <row r="639" spans="21:22" x14ac:dyDescent="0.3">
      <c r="U639" t="s">
        <v>823</v>
      </c>
      <c r="V639" t="s">
        <v>8</v>
      </c>
    </row>
    <row r="640" spans="21:22" x14ac:dyDescent="0.3">
      <c r="U640" t="s">
        <v>824</v>
      </c>
      <c r="V640" t="s">
        <v>13</v>
      </c>
    </row>
    <row r="641" spans="21:22" x14ac:dyDescent="0.3">
      <c r="U641" t="s">
        <v>825</v>
      </c>
      <c r="V641" t="s">
        <v>91</v>
      </c>
    </row>
    <row r="642" spans="21:22" x14ac:dyDescent="0.3">
      <c r="U642" t="s">
        <v>826</v>
      </c>
      <c r="V642" t="s">
        <v>105</v>
      </c>
    </row>
    <row r="643" spans="21:22" x14ac:dyDescent="0.3">
      <c r="U643" t="s">
        <v>827</v>
      </c>
      <c r="V643" t="s">
        <v>91</v>
      </c>
    </row>
    <row r="644" spans="21:22" x14ac:dyDescent="0.3">
      <c r="U644" t="s">
        <v>828</v>
      </c>
      <c r="V644" t="s">
        <v>105</v>
      </c>
    </row>
    <row r="645" spans="21:22" x14ac:dyDescent="0.3">
      <c r="U645" t="s">
        <v>829</v>
      </c>
      <c r="V645" t="s">
        <v>13</v>
      </c>
    </row>
    <row r="646" spans="21:22" x14ac:dyDescent="0.3">
      <c r="U646" t="s">
        <v>830</v>
      </c>
      <c r="V646" t="s">
        <v>105</v>
      </c>
    </row>
    <row r="647" spans="21:22" x14ac:dyDescent="0.3">
      <c r="U647" t="s">
        <v>831</v>
      </c>
      <c r="V647" t="s">
        <v>105</v>
      </c>
    </row>
    <row r="648" spans="21:22" x14ac:dyDescent="0.3">
      <c r="U648" t="s">
        <v>832</v>
      </c>
      <c r="V648" t="s">
        <v>105</v>
      </c>
    </row>
    <row r="649" spans="21:22" x14ac:dyDescent="0.3">
      <c r="U649" t="s">
        <v>833</v>
      </c>
      <c r="V649" t="s">
        <v>182</v>
      </c>
    </row>
    <row r="650" spans="21:22" x14ac:dyDescent="0.3">
      <c r="U650" t="s">
        <v>834</v>
      </c>
      <c r="V650" t="s">
        <v>13</v>
      </c>
    </row>
    <row r="651" spans="21:22" x14ac:dyDescent="0.3">
      <c r="U651" t="s">
        <v>835</v>
      </c>
      <c r="V651" t="s">
        <v>91</v>
      </c>
    </row>
    <row r="652" spans="21:22" x14ac:dyDescent="0.3">
      <c r="U652" t="s">
        <v>836</v>
      </c>
      <c r="V652" t="s">
        <v>91</v>
      </c>
    </row>
    <row r="653" spans="21:22" x14ac:dyDescent="0.3">
      <c r="U653" t="s">
        <v>837</v>
      </c>
      <c r="V653" t="s">
        <v>91</v>
      </c>
    </row>
    <row r="654" spans="21:22" x14ac:dyDescent="0.3">
      <c r="U654" t="s">
        <v>838</v>
      </c>
      <c r="V654" t="s">
        <v>105</v>
      </c>
    </row>
    <row r="655" spans="21:22" x14ac:dyDescent="0.3">
      <c r="U655" t="s">
        <v>839</v>
      </c>
      <c r="V655" t="s">
        <v>182</v>
      </c>
    </row>
    <row r="656" spans="21:22" x14ac:dyDescent="0.3">
      <c r="U656" t="s">
        <v>840</v>
      </c>
      <c r="V656" t="s">
        <v>182</v>
      </c>
    </row>
    <row r="657" spans="21:22" x14ac:dyDescent="0.3">
      <c r="U657" t="s">
        <v>841</v>
      </c>
      <c r="V657" t="s">
        <v>91</v>
      </c>
    </row>
    <row r="658" spans="21:22" x14ac:dyDescent="0.3">
      <c r="U658" t="s">
        <v>842</v>
      </c>
      <c r="V658" t="s">
        <v>91</v>
      </c>
    </row>
    <row r="659" spans="21:22" x14ac:dyDescent="0.3">
      <c r="U659" t="s">
        <v>843</v>
      </c>
      <c r="V659" t="s">
        <v>105</v>
      </c>
    </row>
    <row r="660" spans="21:22" x14ac:dyDescent="0.3">
      <c r="U660" t="s">
        <v>844</v>
      </c>
      <c r="V660" t="s">
        <v>105</v>
      </c>
    </row>
    <row r="661" spans="21:22" x14ac:dyDescent="0.3">
      <c r="U661" t="s">
        <v>845</v>
      </c>
      <c r="V661" t="s">
        <v>13</v>
      </c>
    </row>
    <row r="662" spans="21:22" x14ac:dyDescent="0.3">
      <c r="U662" t="s">
        <v>846</v>
      </c>
      <c r="V662" t="s">
        <v>182</v>
      </c>
    </row>
    <row r="663" spans="21:22" x14ac:dyDescent="0.3">
      <c r="U663" t="s">
        <v>847</v>
      </c>
      <c r="V663" t="s">
        <v>91</v>
      </c>
    </row>
    <row r="664" spans="21:22" x14ac:dyDescent="0.3">
      <c r="U664" t="s">
        <v>848</v>
      </c>
      <c r="V664" t="s">
        <v>105</v>
      </c>
    </row>
    <row r="665" spans="21:22" x14ac:dyDescent="0.3">
      <c r="U665" t="s">
        <v>849</v>
      </c>
      <c r="V665" t="s">
        <v>105</v>
      </c>
    </row>
    <row r="666" spans="21:22" x14ac:dyDescent="0.3">
      <c r="U666" t="s">
        <v>850</v>
      </c>
      <c r="V666" t="s">
        <v>105</v>
      </c>
    </row>
    <row r="667" spans="21:22" x14ac:dyDescent="0.3">
      <c r="U667" t="s">
        <v>851</v>
      </c>
      <c r="V667" t="s">
        <v>105</v>
      </c>
    </row>
    <row r="668" spans="21:22" x14ac:dyDescent="0.3">
      <c r="U668" t="s">
        <v>852</v>
      </c>
      <c r="V668" t="s">
        <v>182</v>
      </c>
    </row>
    <row r="669" spans="21:22" x14ac:dyDescent="0.3">
      <c r="U669" t="s">
        <v>853</v>
      </c>
      <c r="V669" t="s">
        <v>13</v>
      </c>
    </row>
    <row r="670" spans="21:22" x14ac:dyDescent="0.3">
      <c r="U670" t="s">
        <v>854</v>
      </c>
      <c r="V670" t="s">
        <v>648</v>
      </c>
    </row>
    <row r="671" spans="21:22" x14ac:dyDescent="0.3">
      <c r="U671" t="s">
        <v>855</v>
      </c>
      <c r="V671" t="s">
        <v>13</v>
      </c>
    </row>
    <row r="672" spans="21:22" x14ac:dyDescent="0.3">
      <c r="U672" t="s">
        <v>856</v>
      </c>
      <c r="V672" t="s">
        <v>644</v>
      </c>
    </row>
    <row r="673" spans="21:22" x14ac:dyDescent="0.3">
      <c r="U673" t="s">
        <v>857</v>
      </c>
      <c r="V673" t="s">
        <v>13</v>
      </c>
    </row>
    <row r="674" spans="21:22" x14ac:dyDescent="0.3">
      <c r="U674" t="s">
        <v>858</v>
      </c>
      <c r="V674" t="s">
        <v>8</v>
      </c>
    </row>
    <row r="675" spans="21:22" x14ac:dyDescent="0.3">
      <c r="U675" t="s">
        <v>859</v>
      </c>
      <c r="V675" t="s">
        <v>91</v>
      </c>
    </row>
    <row r="676" spans="21:22" x14ac:dyDescent="0.3">
      <c r="U676" t="s">
        <v>860</v>
      </c>
      <c r="V676" t="s">
        <v>105</v>
      </c>
    </row>
    <row r="677" spans="21:22" x14ac:dyDescent="0.3">
      <c r="U677" t="s">
        <v>861</v>
      </c>
      <c r="V677" t="s">
        <v>91</v>
      </c>
    </row>
    <row r="678" spans="21:22" x14ac:dyDescent="0.3">
      <c r="U678" t="s">
        <v>862</v>
      </c>
      <c r="V678" t="s">
        <v>13</v>
      </c>
    </row>
    <row r="679" spans="21:22" x14ac:dyDescent="0.3">
      <c r="U679" t="s">
        <v>863</v>
      </c>
      <c r="V679" t="s">
        <v>182</v>
      </c>
    </row>
    <row r="680" spans="21:22" x14ac:dyDescent="0.3">
      <c r="U680" t="s">
        <v>864</v>
      </c>
      <c r="V680" t="s">
        <v>182</v>
      </c>
    </row>
    <row r="681" spans="21:22" x14ac:dyDescent="0.3">
      <c r="U681" t="s">
        <v>865</v>
      </c>
      <c r="V681" t="s">
        <v>105</v>
      </c>
    </row>
    <row r="682" spans="21:22" x14ac:dyDescent="0.3">
      <c r="U682" t="s">
        <v>866</v>
      </c>
      <c r="V682" t="s">
        <v>105</v>
      </c>
    </row>
    <row r="683" spans="21:22" x14ac:dyDescent="0.3">
      <c r="U683" t="s">
        <v>867</v>
      </c>
      <c r="V683" t="s">
        <v>91</v>
      </c>
    </row>
    <row r="684" spans="21:22" x14ac:dyDescent="0.3">
      <c r="U684" t="s">
        <v>868</v>
      </c>
      <c r="V684" t="s">
        <v>8</v>
      </c>
    </row>
    <row r="685" spans="21:22" x14ac:dyDescent="0.3">
      <c r="U685" t="s">
        <v>869</v>
      </c>
      <c r="V685" t="s">
        <v>646</v>
      </c>
    </row>
    <row r="686" spans="21:22" x14ac:dyDescent="0.3">
      <c r="U686" t="s">
        <v>870</v>
      </c>
      <c r="V686" t="s">
        <v>8</v>
      </c>
    </row>
    <row r="687" spans="21:22" x14ac:dyDescent="0.3">
      <c r="U687" t="s">
        <v>871</v>
      </c>
      <c r="V687" t="s">
        <v>105</v>
      </c>
    </row>
    <row r="688" spans="21:22" x14ac:dyDescent="0.3">
      <c r="U688" t="s">
        <v>872</v>
      </c>
      <c r="V688" t="s">
        <v>649</v>
      </c>
    </row>
    <row r="689" spans="21:22" x14ac:dyDescent="0.3">
      <c r="U689" t="s">
        <v>873</v>
      </c>
      <c r="V689" t="s">
        <v>182</v>
      </c>
    </row>
    <row r="690" spans="21:22" x14ac:dyDescent="0.3">
      <c r="U690" t="s">
        <v>874</v>
      </c>
      <c r="V690" t="s">
        <v>13</v>
      </c>
    </row>
    <row r="691" spans="21:22" x14ac:dyDescent="0.3">
      <c r="U691" t="s">
        <v>875</v>
      </c>
      <c r="V691" t="s">
        <v>91</v>
      </c>
    </row>
    <row r="692" spans="21:22" x14ac:dyDescent="0.3">
      <c r="U692" t="s">
        <v>876</v>
      </c>
      <c r="V692" t="s">
        <v>91</v>
      </c>
    </row>
    <row r="693" spans="21:22" x14ac:dyDescent="0.3">
      <c r="U693" t="s">
        <v>877</v>
      </c>
      <c r="V693" t="s">
        <v>646</v>
      </c>
    </row>
    <row r="694" spans="21:22" x14ac:dyDescent="0.3">
      <c r="U694" t="s">
        <v>878</v>
      </c>
      <c r="V694" t="s">
        <v>105</v>
      </c>
    </row>
    <row r="695" spans="21:22" x14ac:dyDescent="0.3">
      <c r="U695" t="s">
        <v>879</v>
      </c>
      <c r="V695" t="s">
        <v>13</v>
      </c>
    </row>
    <row r="696" spans="21:22" x14ac:dyDescent="0.3">
      <c r="U696" t="s">
        <v>880</v>
      </c>
      <c r="V696" t="s">
        <v>13</v>
      </c>
    </row>
    <row r="697" spans="21:22" x14ac:dyDescent="0.3">
      <c r="U697" t="s">
        <v>881</v>
      </c>
      <c r="V697" t="s">
        <v>8</v>
      </c>
    </row>
    <row r="698" spans="21:22" x14ac:dyDescent="0.3">
      <c r="U698" t="s">
        <v>882</v>
      </c>
      <c r="V698" t="s">
        <v>105</v>
      </c>
    </row>
    <row r="699" spans="21:22" x14ac:dyDescent="0.3">
      <c r="U699" t="s">
        <v>883</v>
      </c>
      <c r="V699" t="s">
        <v>13</v>
      </c>
    </row>
    <row r="700" spans="21:22" x14ac:dyDescent="0.3">
      <c r="U700" t="s">
        <v>884</v>
      </c>
      <c r="V700" t="s">
        <v>13</v>
      </c>
    </row>
    <row r="701" spans="21:22" x14ac:dyDescent="0.3">
      <c r="U701" t="s">
        <v>885</v>
      </c>
      <c r="V701" t="s">
        <v>13</v>
      </c>
    </row>
    <row r="702" spans="21:22" x14ac:dyDescent="0.3">
      <c r="U702" t="s">
        <v>886</v>
      </c>
      <c r="V702" t="s">
        <v>643</v>
      </c>
    </row>
    <row r="703" spans="21:22" x14ac:dyDescent="0.3">
      <c r="U703" t="s">
        <v>887</v>
      </c>
      <c r="V703" t="s">
        <v>8</v>
      </c>
    </row>
    <row r="704" spans="21:22" x14ac:dyDescent="0.3">
      <c r="U704" t="s">
        <v>888</v>
      </c>
      <c r="V704" t="s">
        <v>13</v>
      </c>
    </row>
    <row r="705" spans="21:22" x14ac:dyDescent="0.3">
      <c r="U705" t="s">
        <v>889</v>
      </c>
      <c r="V705" t="s">
        <v>91</v>
      </c>
    </row>
    <row r="706" spans="21:22" x14ac:dyDescent="0.3">
      <c r="U706" t="s">
        <v>890</v>
      </c>
      <c r="V706" t="s">
        <v>8</v>
      </c>
    </row>
    <row r="707" spans="21:22" x14ac:dyDescent="0.3">
      <c r="U707" t="s">
        <v>891</v>
      </c>
      <c r="V707" t="s">
        <v>91</v>
      </c>
    </row>
    <row r="708" spans="21:22" x14ac:dyDescent="0.3">
      <c r="U708" t="s">
        <v>892</v>
      </c>
      <c r="V708" t="s">
        <v>91</v>
      </c>
    </row>
    <row r="709" spans="21:22" x14ac:dyDescent="0.3">
      <c r="U709" t="s">
        <v>893</v>
      </c>
      <c r="V709" t="s">
        <v>91</v>
      </c>
    </row>
    <row r="710" spans="21:22" x14ac:dyDescent="0.3">
      <c r="U710" t="s">
        <v>894</v>
      </c>
      <c r="V710" t="s">
        <v>105</v>
      </c>
    </row>
    <row r="711" spans="21:22" x14ac:dyDescent="0.3">
      <c r="U711" t="s">
        <v>895</v>
      </c>
      <c r="V711" t="s">
        <v>182</v>
      </c>
    </row>
    <row r="712" spans="21:22" x14ac:dyDescent="0.3">
      <c r="U712" t="s">
        <v>896</v>
      </c>
      <c r="V712" t="s">
        <v>13</v>
      </c>
    </row>
    <row r="713" spans="21:22" x14ac:dyDescent="0.3">
      <c r="U713" t="s">
        <v>897</v>
      </c>
      <c r="V713" t="s">
        <v>105</v>
      </c>
    </row>
    <row r="714" spans="21:22" x14ac:dyDescent="0.3">
      <c r="U714" t="s">
        <v>898</v>
      </c>
      <c r="V714" t="s">
        <v>8</v>
      </c>
    </row>
    <row r="715" spans="21:22" x14ac:dyDescent="0.3">
      <c r="U715" t="s">
        <v>899</v>
      </c>
      <c r="V715" t="s">
        <v>105</v>
      </c>
    </row>
    <row r="716" spans="21:22" x14ac:dyDescent="0.3">
      <c r="U716" t="s">
        <v>900</v>
      </c>
      <c r="V716" t="s">
        <v>649</v>
      </c>
    </row>
    <row r="717" spans="21:22" x14ac:dyDescent="0.3">
      <c r="U717" t="s">
        <v>901</v>
      </c>
      <c r="V717" t="s">
        <v>105</v>
      </c>
    </row>
    <row r="718" spans="21:22" x14ac:dyDescent="0.3">
      <c r="U718" t="s">
        <v>902</v>
      </c>
      <c r="V718" t="s">
        <v>13</v>
      </c>
    </row>
    <row r="719" spans="21:22" x14ac:dyDescent="0.3">
      <c r="U719" t="s">
        <v>201</v>
      </c>
      <c r="V719" t="s">
        <v>13</v>
      </c>
    </row>
    <row r="720" spans="21:22" x14ac:dyDescent="0.3">
      <c r="U720" t="s">
        <v>903</v>
      </c>
      <c r="V720" t="s">
        <v>646</v>
      </c>
    </row>
    <row r="721" spans="21:22" x14ac:dyDescent="0.3">
      <c r="U721" t="s">
        <v>904</v>
      </c>
      <c r="V721" t="s">
        <v>105</v>
      </c>
    </row>
    <row r="722" spans="21:22" x14ac:dyDescent="0.3">
      <c r="U722" t="s">
        <v>905</v>
      </c>
      <c r="V722" t="s">
        <v>13</v>
      </c>
    </row>
    <row r="723" spans="21:22" x14ac:dyDescent="0.3">
      <c r="U723" t="s">
        <v>906</v>
      </c>
      <c r="V723" t="s">
        <v>644</v>
      </c>
    </row>
    <row r="724" spans="21:22" x14ac:dyDescent="0.3">
      <c r="U724" t="s">
        <v>907</v>
      </c>
      <c r="V724" t="s">
        <v>91</v>
      </c>
    </row>
    <row r="725" spans="21:22" x14ac:dyDescent="0.3">
      <c r="U725" t="s">
        <v>908</v>
      </c>
      <c r="V725" t="s">
        <v>105</v>
      </c>
    </row>
    <row r="726" spans="21:22" x14ac:dyDescent="0.3">
      <c r="U726" t="s">
        <v>909</v>
      </c>
      <c r="V726" t="s">
        <v>105</v>
      </c>
    </row>
    <row r="727" spans="21:22" x14ac:dyDescent="0.3">
      <c r="U727" t="s">
        <v>910</v>
      </c>
      <c r="V727" t="s">
        <v>91</v>
      </c>
    </row>
    <row r="728" spans="21:22" x14ac:dyDescent="0.3">
      <c r="U728" t="s">
        <v>911</v>
      </c>
      <c r="V728" t="s">
        <v>13</v>
      </c>
    </row>
    <row r="729" spans="21:22" x14ac:dyDescent="0.3">
      <c r="U729" t="s">
        <v>122</v>
      </c>
      <c r="V729" t="s">
        <v>8</v>
      </c>
    </row>
    <row r="730" spans="21:22" x14ac:dyDescent="0.3">
      <c r="U730" t="s">
        <v>2554</v>
      </c>
      <c r="V730" t="s">
        <v>649</v>
      </c>
    </row>
    <row r="731" spans="21:22" x14ac:dyDescent="0.3">
      <c r="U731" t="s">
        <v>912</v>
      </c>
      <c r="V731" t="s">
        <v>649</v>
      </c>
    </row>
    <row r="732" spans="21:22" x14ac:dyDescent="0.3">
      <c r="U732" t="s">
        <v>2553</v>
      </c>
      <c r="V732" t="s">
        <v>647</v>
      </c>
    </row>
    <row r="733" spans="21:22" x14ac:dyDescent="0.3">
      <c r="U733" t="s">
        <v>913</v>
      </c>
      <c r="V733" t="s">
        <v>182</v>
      </c>
    </row>
    <row r="734" spans="21:22" x14ac:dyDescent="0.3">
      <c r="U734" t="s">
        <v>156</v>
      </c>
      <c r="V734" t="s">
        <v>646</v>
      </c>
    </row>
    <row r="735" spans="21:22" x14ac:dyDescent="0.3">
      <c r="U735" t="s">
        <v>914</v>
      </c>
      <c r="V735" t="s">
        <v>91</v>
      </c>
    </row>
    <row r="736" spans="21:22" x14ac:dyDescent="0.3">
      <c r="U736" t="s">
        <v>915</v>
      </c>
      <c r="V736" t="s">
        <v>182</v>
      </c>
    </row>
    <row r="737" spans="21:22" x14ac:dyDescent="0.3">
      <c r="U737" t="s">
        <v>123</v>
      </c>
      <c r="V737" t="s">
        <v>105</v>
      </c>
    </row>
    <row r="738" spans="21:22" x14ac:dyDescent="0.3">
      <c r="U738" t="s">
        <v>166</v>
      </c>
      <c r="V738" t="s">
        <v>645</v>
      </c>
    </row>
    <row r="739" spans="21:22" x14ac:dyDescent="0.3">
      <c r="U739" t="s">
        <v>219</v>
      </c>
      <c r="V739" t="s">
        <v>649</v>
      </c>
    </row>
    <row r="740" spans="21:22" x14ac:dyDescent="0.3">
      <c r="U740" t="s">
        <v>179</v>
      </c>
      <c r="V740" t="s">
        <v>642</v>
      </c>
    </row>
    <row r="741" spans="21:22" x14ac:dyDescent="0.3">
      <c r="U741" t="s">
        <v>128</v>
      </c>
      <c r="V741" t="s">
        <v>182</v>
      </c>
    </row>
    <row r="742" spans="21:22" x14ac:dyDescent="0.3">
      <c r="U742" t="s">
        <v>139</v>
      </c>
      <c r="V742" t="s">
        <v>644</v>
      </c>
    </row>
    <row r="743" spans="21:22" x14ac:dyDescent="0.3">
      <c r="U743" t="s">
        <v>217</v>
      </c>
      <c r="V743" t="s">
        <v>644</v>
      </c>
    </row>
    <row r="744" spans="21:22" x14ac:dyDescent="0.3">
      <c r="U744" t="s">
        <v>144</v>
      </c>
      <c r="V744" t="s">
        <v>105</v>
      </c>
    </row>
    <row r="745" spans="21:22" x14ac:dyDescent="0.3">
      <c r="U745" t="s">
        <v>218</v>
      </c>
      <c r="V745" t="s">
        <v>91</v>
      </c>
    </row>
    <row r="746" spans="21:22" x14ac:dyDescent="0.3">
      <c r="U746" t="s">
        <v>686</v>
      </c>
      <c r="V746" t="s">
        <v>8</v>
      </c>
    </row>
    <row r="747" spans="21:22" x14ac:dyDescent="0.3">
      <c r="U747" t="s">
        <v>225</v>
      </c>
      <c r="V747" t="s">
        <v>13</v>
      </c>
    </row>
    <row r="748" spans="21:22" x14ac:dyDescent="0.3">
      <c r="U748" t="s">
        <v>226</v>
      </c>
      <c r="V748" t="s">
        <v>644</v>
      </c>
    </row>
    <row r="749" spans="21:22" x14ac:dyDescent="0.3">
      <c r="U749" t="s">
        <v>209</v>
      </c>
      <c r="V749" t="s">
        <v>642</v>
      </c>
    </row>
    <row r="750" spans="21:22" x14ac:dyDescent="0.3">
      <c r="U750" t="s">
        <v>227</v>
      </c>
      <c r="V750" t="s">
        <v>648</v>
      </c>
    </row>
    <row r="751" spans="21:22" x14ac:dyDescent="0.3">
      <c r="U751" t="s">
        <v>657</v>
      </c>
      <c r="V751" t="s">
        <v>105</v>
      </c>
    </row>
    <row r="752" spans="21:22" x14ac:dyDescent="0.3">
      <c r="U752" t="s">
        <v>168</v>
      </c>
      <c r="V752" t="s">
        <v>646</v>
      </c>
    </row>
    <row r="753" spans="21:22" x14ac:dyDescent="0.3">
      <c r="U753" t="s">
        <v>656</v>
      </c>
      <c r="V753" t="s">
        <v>91</v>
      </c>
    </row>
    <row r="754" spans="21:22" x14ac:dyDescent="0.3">
      <c r="U754" t="s">
        <v>169</v>
      </c>
      <c r="V754" t="s">
        <v>8</v>
      </c>
    </row>
    <row r="755" spans="21:22" x14ac:dyDescent="0.3">
      <c r="U755" t="s">
        <v>653</v>
      </c>
      <c r="V755" t="s">
        <v>8</v>
      </c>
    </row>
    <row r="756" spans="21:22" x14ac:dyDescent="0.3">
      <c r="U756" t="s">
        <v>670</v>
      </c>
      <c r="V756" t="s">
        <v>8</v>
      </c>
    </row>
    <row r="757" spans="21:22" x14ac:dyDescent="0.3">
      <c r="U757" t="s">
        <v>172</v>
      </c>
      <c r="V757" t="s">
        <v>182</v>
      </c>
    </row>
    <row r="758" spans="21:22" x14ac:dyDescent="0.3">
      <c r="U758" t="s">
        <v>2557</v>
      </c>
      <c r="V758" t="s">
        <v>649</v>
      </c>
    </row>
    <row r="759" spans="21:22" x14ac:dyDescent="0.3">
      <c r="U759" t="s">
        <v>654</v>
      </c>
      <c r="V759" t="s">
        <v>8</v>
      </c>
    </row>
    <row r="760" spans="21:22" x14ac:dyDescent="0.3">
      <c r="U760" t="s">
        <v>181</v>
      </c>
      <c r="V760" t="s">
        <v>646</v>
      </c>
    </row>
    <row r="761" spans="21:22" x14ac:dyDescent="0.3">
      <c r="U761" t="s">
        <v>913</v>
      </c>
      <c r="V761" t="s">
        <v>182</v>
      </c>
    </row>
    <row r="762" spans="21:22" x14ac:dyDescent="0.3">
      <c r="U762" t="s">
        <v>183</v>
      </c>
      <c r="V762" t="s">
        <v>916</v>
      </c>
    </row>
    <row r="763" spans="21:22" x14ac:dyDescent="0.3">
      <c r="U763" t="s">
        <v>167</v>
      </c>
      <c r="V763" t="s">
        <v>8</v>
      </c>
    </row>
    <row r="764" spans="21:22" x14ac:dyDescent="0.3">
      <c r="U764" t="s">
        <v>2558</v>
      </c>
      <c r="V764" t="s">
        <v>182</v>
      </c>
    </row>
    <row r="765" spans="21:22" x14ac:dyDescent="0.3">
      <c r="U765" t="s">
        <v>178</v>
      </c>
      <c r="V765" t="s">
        <v>182</v>
      </c>
    </row>
    <row r="766" spans="21:22" x14ac:dyDescent="0.3">
      <c r="U766" t="s">
        <v>2559</v>
      </c>
      <c r="V766" t="s">
        <v>182</v>
      </c>
    </row>
    <row r="767" spans="21:22" x14ac:dyDescent="0.3">
      <c r="U767" t="s">
        <v>175</v>
      </c>
      <c r="V767" t="s">
        <v>91</v>
      </c>
    </row>
    <row r="768" spans="21:22" x14ac:dyDescent="0.3">
      <c r="U768" t="s">
        <v>158</v>
      </c>
      <c r="V768" t="s">
        <v>91</v>
      </c>
    </row>
    <row r="769" spans="21:22" x14ac:dyDescent="0.3">
      <c r="U769" t="s">
        <v>184</v>
      </c>
      <c r="V769" t="s">
        <v>649</v>
      </c>
    </row>
    <row r="770" spans="21:22" x14ac:dyDescent="0.3">
      <c r="U770" t="s">
        <v>187</v>
      </c>
      <c r="V770" t="s">
        <v>649</v>
      </c>
    </row>
    <row r="771" spans="21:22" x14ac:dyDescent="0.3">
      <c r="U771" t="s">
        <v>190</v>
      </c>
      <c r="V771" t="s">
        <v>91</v>
      </c>
    </row>
    <row r="772" spans="21:22" x14ac:dyDescent="0.3">
      <c r="U772" t="s">
        <v>207</v>
      </c>
      <c r="V772" t="s">
        <v>13</v>
      </c>
    </row>
    <row r="773" spans="21:22" x14ac:dyDescent="0.3">
      <c r="U773" t="s">
        <v>192</v>
      </c>
      <c r="V773" t="s">
        <v>105</v>
      </c>
    </row>
    <row r="774" spans="21:22" x14ac:dyDescent="0.3">
      <c r="U774" t="s">
        <v>202</v>
      </c>
      <c r="V774" t="s">
        <v>8</v>
      </c>
    </row>
    <row r="775" spans="21:22" x14ac:dyDescent="0.3">
      <c r="U775" t="s">
        <v>220</v>
      </c>
      <c r="V775" t="s">
        <v>647</v>
      </c>
    </row>
    <row r="776" spans="21:22" x14ac:dyDescent="0.3">
      <c r="U776" t="s">
        <v>203</v>
      </c>
      <c r="V776" t="s">
        <v>646</v>
      </c>
    </row>
    <row r="777" spans="21:22" x14ac:dyDescent="0.3">
      <c r="U777" t="s">
        <v>198</v>
      </c>
      <c r="V777" t="s">
        <v>13</v>
      </c>
    </row>
    <row r="778" spans="21:22" x14ac:dyDescent="0.3">
      <c r="U778" t="s">
        <v>185</v>
      </c>
      <c r="V778" t="s">
        <v>646</v>
      </c>
    </row>
    <row r="779" spans="21:22" x14ac:dyDescent="0.3">
      <c r="U779" t="s">
        <v>200</v>
      </c>
      <c r="V779" t="s">
        <v>13</v>
      </c>
    </row>
    <row r="780" spans="21:22" x14ac:dyDescent="0.3">
      <c r="U780" t="s">
        <v>199</v>
      </c>
      <c r="V780" t="s">
        <v>13</v>
      </c>
    </row>
    <row r="781" spans="21:22" x14ac:dyDescent="0.3">
      <c r="U781" t="s">
        <v>221</v>
      </c>
      <c r="V781" t="s">
        <v>647</v>
      </c>
    </row>
    <row r="782" spans="21:22" x14ac:dyDescent="0.3">
      <c r="U782" t="s">
        <v>191</v>
      </c>
      <c r="V782" t="s">
        <v>648</v>
      </c>
    </row>
    <row r="783" spans="21:22" x14ac:dyDescent="0.3">
      <c r="U783" t="s">
        <v>208</v>
      </c>
      <c r="V783" t="s">
        <v>105</v>
      </c>
    </row>
    <row r="784" spans="21:22" x14ac:dyDescent="0.3">
      <c r="U784" t="s">
        <v>222</v>
      </c>
      <c r="V784" t="s">
        <v>644</v>
      </c>
    </row>
    <row r="785" spans="21:22" x14ac:dyDescent="0.3">
      <c r="U785" t="s">
        <v>210</v>
      </c>
      <c r="V785" t="s">
        <v>8</v>
      </c>
    </row>
    <row r="786" spans="21:22" x14ac:dyDescent="0.3">
      <c r="U786" t="s">
        <v>223</v>
      </c>
      <c r="V786" t="s">
        <v>91</v>
      </c>
    </row>
    <row r="787" spans="21:22" x14ac:dyDescent="0.3">
      <c r="U787" t="s">
        <v>224</v>
      </c>
      <c r="V787" t="s">
        <v>91</v>
      </c>
    </row>
    <row r="788" spans="21:22" x14ac:dyDescent="0.3">
      <c r="U788" t="s">
        <v>205</v>
      </c>
      <c r="V788" t="s">
        <v>647</v>
      </c>
    </row>
    <row r="789" spans="21:22" x14ac:dyDescent="0.3">
      <c r="U789" t="s">
        <v>25</v>
      </c>
      <c r="V789" t="s">
        <v>8</v>
      </c>
    </row>
    <row r="790" spans="21:22" x14ac:dyDescent="0.3">
      <c r="U790" t="s">
        <v>2555</v>
      </c>
      <c r="V790" t="s">
        <v>13</v>
      </c>
    </row>
    <row r="791" spans="21:22" x14ac:dyDescent="0.3">
      <c r="U791" t="s">
        <v>2556</v>
      </c>
      <c r="V791" t="s">
        <v>8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08"/>
  <sheetViews>
    <sheetView workbookViewId="0">
      <selection activeCell="M4" sqref="M4"/>
    </sheetView>
    <sheetView workbookViewId="1">
      <selection activeCell="B8" sqref="B8"/>
    </sheetView>
    <sheetView workbookViewId="2">
      <selection activeCell="A28" sqref="A28"/>
    </sheetView>
  </sheetViews>
  <sheetFormatPr defaultRowHeight="14.4" x14ac:dyDescent="0.3"/>
  <cols>
    <col min="1" max="1" width="21.33203125" bestFit="1" customWidth="1"/>
    <col min="2" max="8" width="5" customWidth="1"/>
    <col min="9" max="10" width="4.109375" customWidth="1"/>
    <col min="11" max="14" width="5" customWidth="1"/>
    <col min="15" max="15" width="4.77734375" customWidth="1"/>
    <col min="22" max="22" width="5.77734375" customWidth="1"/>
    <col min="23" max="30" width="4.109375" customWidth="1"/>
    <col min="31" max="31" width="4" customWidth="1"/>
    <col min="32" max="32" width="4.109375" bestFit="1" customWidth="1"/>
    <col min="33" max="33" width="4.88671875" customWidth="1"/>
  </cols>
  <sheetData>
    <row r="1" spans="1:56" x14ac:dyDescent="0.3">
      <c r="B1">
        <f>AVs_avail!I1</f>
        <v>1</v>
      </c>
      <c r="C1">
        <f>AVs_avail!J1</f>
        <v>0</v>
      </c>
      <c r="D1">
        <f>AVs_avail!K1</f>
        <v>1</v>
      </c>
      <c r="E1">
        <f>AVs_avail!L1</f>
        <v>0.5</v>
      </c>
      <c r="F1">
        <f>AVs_avail!M1</f>
        <v>1</v>
      </c>
      <c r="G1">
        <f>AVs_avail!N1</f>
        <v>0</v>
      </c>
      <c r="H1">
        <f>AVs_avail!O1</f>
        <v>0</v>
      </c>
      <c r="I1">
        <f>AVs_avail!P1</f>
        <v>1</v>
      </c>
      <c r="J1">
        <f>AVs_avail!Q1</f>
        <v>1</v>
      </c>
    </row>
    <row r="2" spans="1:56" x14ac:dyDescent="0.3">
      <c r="A2" t="str">
        <f>trueraw!B1</f>
        <v>PLAYER</v>
      </c>
      <c r="B2" t="str">
        <f>trueraw!G1</f>
        <v>zFG%</v>
      </c>
      <c r="C2" t="str">
        <f>trueraw!H1</f>
        <v>zFT%</v>
      </c>
      <c r="D2" t="str">
        <f>trueraw!I1</f>
        <v>z3PM</v>
      </c>
      <c r="E2" t="str">
        <f>trueraw!J1</f>
        <v>zPTS</v>
      </c>
      <c r="F2" t="str">
        <f>trueraw!K1</f>
        <v>zREB</v>
      </c>
      <c r="G2" t="str">
        <f>trueraw!L1</f>
        <v>zAST</v>
      </c>
      <c r="H2" t="str">
        <f>trueraw!M1</f>
        <v>zSTL</v>
      </c>
      <c r="I2" t="str">
        <f>trueraw!N1</f>
        <v>zBLK</v>
      </c>
      <c r="J2" t="str">
        <f>trueraw!O1</f>
        <v>zTO</v>
      </c>
      <c r="K2" t="s">
        <v>639</v>
      </c>
      <c r="L2" t="s">
        <v>640</v>
      </c>
      <c r="M2" t="s">
        <v>638</v>
      </c>
      <c r="N2" t="s">
        <v>637</v>
      </c>
      <c r="O2" t="s">
        <v>917</v>
      </c>
      <c r="P2" t="s">
        <v>230</v>
      </c>
      <c r="Q2" t="s">
        <v>641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212</v>
      </c>
      <c r="W2" t="str">
        <f>GMs!C1</f>
        <v>_______</v>
      </c>
      <c r="X2" t="str">
        <f>GMs!D1</f>
        <v>rob</v>
      </c>
      <c r="Y2" t="str">
        <f>GMs!E1</f>
        <v>rain</v>
      </c>
      <c r="Z2" t="str">
        <f>GMs!F1</f>
        <v>death</v>
      </c>
      <c r="AA2" t="str">
        <f>GMs!G1</f>
        <v>choi</v>
      </c>
      <c r="AB2" t="str">
        <f>GMs!H1</f>
        <v>weed</v>
      </c>
      <c r="AC2" t="str">
        <f>GMs!I1</f>
        <v>car</v>
      </c>
      <c r="AD2" t="str">
        <f>GMs!J1</f>
        <v>cock</v>
      </c>
      <c r="AE2" t="str">
        <f>GMs!K1</f>
        <v>ja</v>
      </c>
      <c r="AF2" t="str">
        <f>GMs!L1</f>
        <v>other</v>
      </c>
      <c r="AG2" t="str">
        <f>GMs!M1</f>
        <v>ii</v>
      </c>
      <c r="AT2" t="str">
        <f>GMs!C1</f>
        <v>_______</v>
      </c>
      <c r="AU2" t="str">
        <f>GMs!D1</f>
        <v>rob</v>
      </c>
      <c r="AV2" t="str">
        <f>GMs!E1</f>
        <v>rain</v>
      </c>
      <c r="AW2" t="str">
        <f>GMs!F1</f>
        <v>death</v>
      </c>
      <c r="AX2" t="str">
        <f>GMs!G1</f>
        <v>choi</v>
      </c>
      <c r="AY2" t="str">
        <f>GMs!H1</f>
        <v>weed</v>
      </c>
      <c r="AZ2" t="str">
        <f>GMs!I1</f>
        <v>car</v>
      </c>
      <c r="BA2" t="str">
        <f>GMs!J1</f>
        <v>cock</v>
      </c>
      <c r="BB2" t="str">
        <f>GMs!K1</f>
        <v>ja</v>
      </c>
      <c r="BC2" t="str">
        <f>GMs!L1</f>
        <v>other</v>
      </c>
      <c r="BD2" t="str">
        <f>GMs!M1</f>
        <v>ii</v>
      </c>
    </row>
    <row r="3" spans="1:56" x14ac:dyDescent="0.3">
      <c r="A3" t="str">
        <f>trueraw!B2</f>
        <v>Nikola Jokic</v>
      </c>
      <c r="B3">
        <f>trueraw!G2*$V3*$T3/72</f>
        <v>3.5452083333333331</v>
      </c>
      <c r="C3">
        <f>trueraw!H2*$V3*$T3/72</f>
        <v>2.0907638888888886</v>
      </c>
      <c r="D3">
        <f>trueraw!I2*$V3*$T3/72</f>
        <v>-0.31815972222222222</v>
      </c>
      <c r="E3">
        <f>trueraw!J2*$V3*$T3/72</f>
        <v>2.0998541666666668</v>
      </c>
      <c r="F3">
        <f>trueraw!K2*$V3*$T3/72</f>
        <v>2.3452916666666668</v>
      </c>
      <c r="G3">
        <f>trueraw!L2*$V3*$T3/72</f>
        <v>2.5452777777777778</v>
      </c>
      <c r="H3">
        <f>trueraw!M2*$V3*$T3/72</f>
        <v>1.145375</v>
      </c>
      <c r="I3">
        <f>trueraw!N2*$V3*$T3/72</f>
        <v>0.41815277777777776</v>
      </c>
      <c r="J3">
        <f>trueraw!O2*$V3*$T3/72</f>
        <v>-1.7726041666666665</v>
      </c>
      <c r="K3">
        <f>(SUM($D3:$J3) + $B3)</f>
        <v>10.008395833333335</v>
      </c>
      <c r="L3">
        <f>SUM($B3:$I3)</f>
        <v>13.871763888888887</v>
      </c>
      <c r="M3">
        <f>(SUM($B3:$F3) + SUM($H3:$J3))</f>
        <v>9.5538819444444449</v>
      </c>
      <c r="N3">
        <f>SUM($B3:$J3)</f>
        <v>12.099159722222222</v>
      </c>
      <c r="O3">
        <f>SUMPRODUCT($B3:$J3, $B$1:$J$1)</f>
        <v>5.2678159722222224</v>
      </c>
      <c r="P3" s="1" t="str">
        <f>VLOOKUP($A3, 'auction in'!$A$2:$C$201, 3, FALSE)</f>
        <v>choi</v>
      </c>
      <c r="Q3" s="3">
        <f>VLOOKUP($A3, 'auction in'!$A$2:$B$201, 2, FALSE)</f>
        <v>51</v>
      </c>
      <c r="R3" t="str">
        <f>trueraw!C2</f>
        <v>PF,C</v>
      </c>
      <c r="S3" t="str">
        <f>trueraw!D2</f>
        <v>DEN</v>
      </c>
      <c r="T3">
        <f>trueraw!E2</f>
        <v>77</v>
      </c>
      <c r="U3">
        <f>trueraw!F2</f>
        <v>35.1</v>
      </c>
      <c r="V3">
        <v>0.85</v>
      </c>
      <c r="W3">
        <f t="shared" ref="W3:AG12" si="0">IF(EXACT($P3, W$2), 1, 0)</f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1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T3">
        <f t="shared" ref="AT3:AT34" si="1">IF(EXACT($P3, W$2), $N3, 0)</f>
        <v>0</v>
      </c>
      <c r="AU3">
        <f t="shared" ref="AU3:AU34" si="2">IF(EXACT($P3, X$2), $N3, 0)</f>
        <v>0</v>
      </c>
      <c r="AV3">
        <f t="shared" ref="AV3:AV34" si="3">IF(EXACT($P3, Y$2), $N3, 0)</f>
        <v>0</v>
      </c>
      <c r="AW3">
        <f t="shared" ref="AW3:AW34" si="4">IF(EXACT($P3, Z$2), $N3, 0)</f>
        <v>0</v>
      </c>
      <c r="AX3">
        <f t="shared" ref="AX3:AX34" si="5">IF(EXACT($P3, AA$2), $N3, 0)</f>
        <v>12.099159722222222</v>
      </c>
      <c r="AY3">
        <f t="shared" ref="AY3:AY34" si="6">IF(EXACT($P3, AB$2), $N3, 0)</f>
        <v>0</v>
      </c>
      <c r="AZ3">
        <f t="shared" ref="AZ3:AZ34" si="7">IF(EXACT($P3, AC$2), $N3, 0)</f>
        <v>0</v>
      </c>
      <c r="BA3">
        <f t="shared" ref="BA3:BA34" si="8">IF(EXACT($P3, AD$2), $N3, 0)</f>
        <v>0</v>
      </c>
      <c r="BB3">
        <f t="shared" ref="BB3:BB34" si="9">IF(EXACT($P3, AE$2), $N3, 0)</f>
        <v>0</v>
      </c>
      <c r="BC3">
        <f t="shared" ref="BC3:BC34" si="10">IF(EXACT($P3, AF$2), $N3, 0)</f>
        <v>0</v>
      </c>
      <c r="BD3">
        <f t="shared" ref="BD3:BD34" si="11">IF(EXACT($P3, AG$2), $N3, 0)</f>
        <v>0</v>
      </c>
    </row>
    <row r="4" spans="1:56" x14ac:dyDescent="0.3">
      <c r="A4" t="str">
        <f>trueraw!B3</f>
        <v>Stephen Curry</v>
      </c>
      <c r="B4">
        <f>trueraw!G3*$V4*$T4/72</f>
        <v>0.53736111111111118</v>
      </c>
      <c r="C4">
        <f>trueraw!H3*$V4*$T4/72</f>
        <v>3.6601388888888886</v>
      </c>
      <c r="D4">
        <f>trueraw!I3*$V4*$T4/72</f>
        <v>3.7209722222222217</v>
      </c>
      <c r="E4">
        <f>trueraw!J3*$V4*$T4/72</f>
        <v>2.7983333333333333</v>
      </c>
      <c r="F4">
        <f>trueraw!K3*$V4*$T4/72</f>
        <v>0.26361111111111113</v>
      </c>
      <c r="G4">
        <f>trueraw!L3*$V4*$T4/72</f>
        <v>1.6627777777777777</v>
      </c>
      <c r="H4">
        <f>trueraw!M3*$V4*$T4/72</f>
        <v>0.91250000000000009</v>
      </c>
      <c r="I4">
        <f>trueraw!N3*$V4*$T4/72</f>
        <v>-1.0138888888888888</v>
      </c>
      <c r="J4">
        <f>trueraw!O3*$V4*$T4/72</f>
        <v>-2.2711111111111113</v>
      </c>
      <c r="K4">
        <f t="shared" ref="K4:K67" si="12">(SUM($D4:$J4) + $B4)</f>
        <v>6.6105555555555542</v>
      </c>
      <c r="L4">
        <f t="shared" ref="L4:L67" si="13">SUM($B4:$I4)</f>
        <v>12.541805555555554</v>
      </c>
      <c r="M4">
        <f t="shared" ref="M4:M67" si="14">(SUM($B4:$F4) + SUM($H4:$J4))</f>
        <v>8.6079166666666644</v>
      </c>
      <c r="N4">
        <f t="shared" ref="N4:N67" si="15">SUM($B4:$J4)</f>
        <v>10.270694444444443</v>
      </c>
      <c r="O4">
        <f>SUMPRODUCT($B4:$J4, $B$1:$J$1)</f>
        <v>2.6361111111111106</v>
      </c>
      <c r="P4" s="1" t="str">
        <f>VLOOKUP($A4, 'auction in'!$A$2:$C$201, 3, FALSE)</f>
        <v>death</v>
      </c>
      <c r="Q4" s="3">
        <f>VLOOKUP($A4, 'auction in'!$A$2:$B$201, 2, FALSE)</f>
        <v>57</v>
      </c>
      <c r="R4" t="str">
        <f>trueraw!C3</f>
        <v>PG,SG</v>
      </c>
      <c r="S4" t="str">
        <f>trueraw!D3</f>
        <v>GSW</v>
      </c>
      <c r="T4">
        <f>trueraw!E3</f>
        <v>73</v>
      </c>
      <c r="U4">
        <f>trueraw!F3</f>
        <v>34</v>
      </c>
      <c r="V4">
        <v>1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1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T4">
        <f t="shared" si="1"/>
        <v>0</v>
      </c>
      <c r="AU4">
        <f t="shared" si="2"/>
        <v>0</v>
      </c>
      <c r="AV4">
        <f t="shared" si="3"/>
        <v>0</v>
      </c>
      <c r="AW4">
        <f t="shared" si="4"/>
        <v>10.270694444444443</v>
      </c>
      <c r="AX4">
        <f t="shared" si="5"/>
        <v>0</v>
      </c>
      <c r="AY4">
        <f t="shared" si="6"/>
        <v>0</v>
      </c>
      <c r="AZ4">
        <f t="shared" si="7"/>
        <v>0</v>
      </c>
      <c r="BA4">
        <f t="shared" si="8"/>
        <v>0</v>
      </c>
      <c r="BB4">
        <f t="shared" si="9"/>
        <v>0</v>
      </c>
      <c r="BC4">
        <f t="shared" si="10"/>
        <v>0</v>
      </c>
      <c r="BD4">
        <f t="shared" si="11"/>
        <v>0</v>
      </c>
    </row>
    <row r="5" spans="1:56" x14ac:dyDescent="0.3">
      <c r="A5" t="str">
        <f>trueraw!B4</f>
        <v>James Harden</v>
      </c>
      <c r="B5">
        <f>trueraw!G4*$V5*$T5/72</f>
        <v>0.20833333333333334</v>
      </c>
      <c r="C5">
        <f>trueraw!H4*$V5*$T5/72</f>
        <v>2.7395833333333335</v>
      </c>
      <c r="D5">
        <f>trueraw!I4*$V5*$T5/72</f>
        <v>1.21875</v>
      </c>
      <c r="E5">
        <f>trueraw!J4*$V5*$T5/72</f>
        <v>1.75</v>
      </c>
      <c r="F5">
        <f>trueraw!K4*$V5*$T5/72</f>
        <v>1.375</v>
      </c>
      <c r="G5">
        <f>trueraw!L4*$V5*$T5/72</f>
        <v>4.34375</v>
      </c>
      <c r="H5">
        <f>trueraw!M4*$V5*$T5/72</f>
        <v>0.84375000000000011</v>
      </c>
      <c r="I5">
        <f>trueraw!N4*$V5*$T5/72</f>
        <v>0.57291666666666663</v>
      </c>
      <c r="J5">
        <f>trueraw!O4*$V5*$T5/72</f>
        <v>-2.96875</v>
      </c>
      <c r="K5">
        <f t="shared" si="12"/>
        <v>7.3437499999999991</v>
      </c>
      <c r="L5">
        <f t="shared" si="13"/>
        <v>13.052083333333334</v>
      </c>
      <c r="M5">
        <f t="shared" si="14"/>
        <v>5.7395833333333339</v>
      </c>
      <c r="N5">
        <f t="shared" si="15"/>
        <v>10.083333333333334</v>
      </c>
      <c r="O5">
        <f t="shared" ref="O5:O67" si="16">SUMPRODUCT($B5:$J5, $B$1:$J$1)</f>
        <v>1.28125</v>
      </c>
      <c r="P5" s="1" t="str">
        <f>VLOOKUP($A5, 'auction in'!$A$2:$C$201, 3, FALSE)</f>
        <v>cock</v>
      </c>
      <c r="Q5" s="3">
        <f>VLOOKUP($A5, 'auction in'!$A$2:$B$201, 2, FALSE)</f>
        <v>66</v>
      </c>
      <c r="R5" t="str">
        <f>trueraw!C4</f>
        <v>PG,SG</v>
      </c>
      <c r="S5" t="str">
        <f>trueraw!D4</f>
        <v>BRO</v>
      </c>
      <c r="T5">
        <f>trueraw!E4</f>
        <v>75</v>
      </c>
      <c r="U5">
        <f>trueraw!F4</f>
        <v>35.5</v>
      </c>
      <c r="V5">
        <v>1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1</v>
      </c>
      <c r="AE5">
        <f t="shared" si="0"/>
        <v>0</v>
      </c>
      <c r="AF5">
        <f t="shared" si="0"/>
        <v>0</v>
      </c>
      <c r="AG5">
        <f t="shared" si="0"/>
        <v>0</v>
      </c>
      <c r="AT5">
        <f t="shared" si="1"/>
        <v>0</v>
      </c>
      <c r="AU5">
        <f t="shared" si="2"/>
        <v>0</v>
      </c>
      <c r="AV5">
        <f t="shared" si="3"/>
        <v>0</v>
      </c>
      <c r="AW5">
        <f t="shared" si="4"/>
        <v>0</v>
      </c>
      <c r="AX5">
        <f t="shared" si="5"/>
        <v>0</v>
      </c>
      <c r="AY5">
        <f t="shared" si="6"/>
        <v>0</v>
      </c>
      <c r="AZ5">
        <f t="shared" si="7"/>
        <v>0</v>
      </c>
      <c r="BA5">
        <f t="shared" si="8"/>
        <v>10.083333333333334</v>
      </c>
      <c r="BB5">
        <f t="shared" si="9"/>
        <v>0</v>
      </c>
      <c r="BC5">
        <f t="shared" si="10"/>
        <v>0</v>
      </c>
      <c r="BD5">
        <f t="shared" si="11"/>
        <v>0</v>
      </c>
    </row>
    <row r="6" spans="1:56" x14ac:dyDescent="0.3">
      <c r="A6" t="str">
        <f>trueraw!B5</f>
        <v>Kevin Durant</v>
      </c>
      <c r="B6">
        <f>trueraw!G5*$V6*$T6/72</f>
        <v>2.1722222222222221</v>
      </c>
      <c r="C6">
        <f>trueraw!H5*$V6*$T6/72</f>
        <v>2.8522222222222222</v>
      </c>
      <c r="D6">
        <f>trueraw!I5*$V6*$T6/72</f>
        <v>0.68</v>
      </c>
      <c r="E6">
        <f>trueraw!J5*$V6*$T6/72</f>
        <v>1.9549999999999998</v>
      </c>
      <c r="F6">
        <f>trueraw!K5*$V6*$T6/72</f>
        <v>0.88777777777777767</v>
      </c>
      <c r="G6">
        <f>trueraw!L5*$V6*$T6/72</f>
        <v>1.1616666666666666</v>
      </c>
      <c r="H6">
        <f>trueraw!M5*$V6*$T6/72</f>
        <v>-0.45333333333333337</v>
      </c>
      <c r="I6">
        <f>trueraw!N5*$V6*$T6/72</f>
        <v>1.5300000000000002</v>
      </c>
      <c r="J6">
        <f>trueraw!O5*$V6*$T6/72</f>
        <v>-2.125</v>
      </c>
      <c r="K6">
        <f t="shared" si="12"/>
        <v>5.8083333333333336</v>
      </c>
      <c r="L6">
        <f t="shared" si="13"/>
        <v>10.785555555555558</v>
      </c>
      <c r="M6">
        <f t="shared" si="14"/>
        <v>7.4988888888888896</v>
      </c>
      <c r="N6">
        <f t="shared" si="15"/>
        <v>8.6605555555555576</v>
      </c>
      <c r="O6">
        <f t="shared" si="16"/>
        <v>4.1225000000000005</v>
      </c>
      <c r="P6" s="1" t="str">
        <f>VLOOKUP($A6, 'auction in'!$A$2:$C$201, 3, FALSE)</f>
        <v>car</v>
      </c>
      <c r="Q6" s="3">
        <f>VLOOKUP($A6, 'auction in'!$A$2:$B$201, 2, FALSE)</f>
        <v>38</v>
      </c>
      <c r="R6" t="str">
        <f>trueraw!C5</f>
        <v>SF,PF</v>
      </c>
      <c r="S6" t="str">
        <f>trueraw!D5</f>
        <v>BRO</v>
      </c>
      <c r="T6">
        <f>trueraw!E5</f>
        <v>68</v>
      </c>
      <c r="U6">
        <f>trueraw!F5</f>
        <v>33.1</v>
      </c>
      <c r="V6">
        <v>1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1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T6">
        <f t="shared" si="1"/>
        <v>0</v>
      </c>
      <c r="AU6">
        <f t="shared" si="2"/>
        <v>0</v>
      </c>
      <c r="AV6">
        <f t="shared" si="3"/>
        <v>0</v>
      </c>
      <c r="AW6">
        <f t="shared" si="4"/>
        <v>0</v>
      </c>
      <c r="AX6">
        <f t="shared" si="5"/>
        <v>0</v>
      </c>
      <c r="AY6">
        <f t="shared" si="6"/>
        <v>0</v>
      </c>
      <c r="AZ6">
        <f t="shared" si="7"/>
        <v>8.6605555555555576</v>
      </c>
      <c r="BA6">
        <f t="shared" si="8"/>
        <v>0</v>
      </c>
      <c r="BB6">
        <f t="shared" si="9"/>
        <v>0</v>
      </c>
      <c r="BC6">
        <f t="shared" si="10"/>
        <v>0</v>
      </c>
      <c r="BD6">
        <f t="shared" si="11"/>
        <v>0</v>
      </c>
    </row>
    <row r="7" spans="1:56" x14ac:dyDescent="0.3">
      <c r="A7" t="str">
        <f>trueraw!B6</f>
        <v>Damian Lillard</v>
      </c>
      <c r="B7">
        <f>trueraw!G6*$V7*$T7/72</f>
        <v>-0.46444444444444444</v>
      </c>
      <c r="C7">
        <f>trueraw!H6*$V7*$T7/72</f>
        <v>4.8344444444444443</v>
      </c>
      <c r="D7">
        <f>trueraw!I6*$V7*$T7/72</f>
        <v>2.681111111111111</v>
      </c>
      <c r="E7">
        <f>trueraw!J6*$V7*$T7/72</f>
        <v>2.4488888888888889</v>
      </c>
      <c r="F7">
        <f>trueraw!K6*$V7*$T7/72</f>
        <v>-0.34833333333333338</v>
      </c>
      <c r="G7">
        <f>trueraw!L6*$V7*$T7/72</f>
        <v>2.5861111111111112</v>
      </c>
      <c r="H7">
        <f>trueraw!M6*$V7*$T7/72</f>
        <v>0</v>
      </c>
      <c r="I7">
        <f>trueraw!N6*$V7*$T7/72</f>
        <v>-0.60166666666666657</v>
      </c>
      <c r="J7">
        <f>trueraw!O6*$V7*$T7/72</f>
        <v>-1.7733333333333332</v>
      </c>
      <c r="K7">
        <f t="shared" si="12"/>
        <v>4.5283333333333333</v>
      </c>
      <c r="L7">
        <f t="shared" si="13"/>
        <v>11.136111111111113</v>
      </c>
      <c r="M7">
        <f t="shared" si="14"/>
        <v>6.7766666666666673</v>
      </c>
      <c r="N7">
        <f t="shared" si="15"/>
        <v>9.3627777777777794</v>
      </c>
      <c r="O7">
        <f t="shared" si="16"/>
        <v>0.71777777777777829</v>
      </c>
      <c r="P7" s="1" t="str">
        <f>VLOOKUP($A7, 'auction in'!$A$2:$C$201, 3, FALSE)</f>
        <v>rob</v>
      </c>
      <c r="Q7" s="3">
        <f>VLOOKUP($A7, 'auction in'!$A$2:$B$201, 2, FALSE)</f>
        <v>50</v>
      </c>
      <c r="R7" t="str">
        <f>trueraw!C6</f>
        <v>PG</v>
      </c>
      <c r="S7" t="str">
        <f>trueraw!D6</f>
        <v>POR</v>
      </c>
      <c r="T7">
        <f>trueraw!E6</f>
        <v>76</v>
      </c>
      <c r="U7">
        <f>trueraw!F6</f>
        <v>34.799999999999997</v>
      </c>
      <c r="V7">
        <v>1</v>
      </c>
      <c r="W7">
        <f t="shared" si="0"/>
        <v>0</v>
      </c>
      <c r="X7">
        <f t="shared" si="0"/>
        <v>1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T7">
        <f t="shared" si="1"/>
        <v>0</v>
      </c>
      <c r="AU7">
        <f t="shared" si="2"/>
        <v>9.3627777777777794</v>
      </c>
      <c r="AV7">
        <f t="shared" si="3"/>
        <v>0</v>
      </c>
      <c r="AW7">
        <f t="shared" si="4"/>
        <v>0</v>
      </c>
      <c r="AX7">
        <f t="shared" si="5"/>
        <v>0</v>
      </c>
      <c r="AY7">
        <f t="shared" si="6"/>
        <v>0</v>
      </c>
      <c r="AZ7">
        <f t="shared" si="7"/>
        <v>0</v>
      </c>
      <c r="BA7">
        <f t="shared" si="8"/>
        <v>0</v>
      </c>
      <c r="BB7">
        <f t="shared" si="9"/>
        <v>0</v>
      </c>
      <c r="BC7">
        <f t="shared" si="10"/>
        <v>0</v>
      </c>
      <c r="BD7">
        <f t="shared" si="11"/>
        <v>0</v>
      </c>
    </row>
    <row r="8" spans="1:56" x14ac:dyDescent="0.3">
      <c r="A8" t="str">
        <f>trueraw!B7</f>
        <v>Karl-Anthony Towns</v>
      </c>
      <c r="B8">
        <f>trueraw!G7*$V8*$T8/72</f>
        <v>0.81</v>
      </c>
      <c r="C8">
        <f>trueraw!H7*$V8*$T8/72</f>
        <v>2.0499999999999998</v>
      </c>
      <c r="D8">
        <f>trueraw!I7*$V8*$T8/72</f>
        <v>0.83</v>
      </c>
      <c r="E8">
        <f>trueraw!J7*$V8*$T8/72</f>
        <v>1.8299999999999998</v>
      </c>
      <c r="F8">
        <f>trueraw!K7*$V8*$T8/72</f>
        <v>2.44</v>
      </c>
      <c r="G8">
        <f>trueraw!L7*$V8*$T8/72</f>
        <v>0.96000000000000008</v>
      </c>
      <c r="H8">
        <f>trueraw!M7*$V8*$T8/72</f>
        <v>-0.2</v>
      </c>
      <c r="I8">
        <f>trueraw!N7*$V8*$T8/72</f>
        <v>1.76</v>
      </c>
      <c r="J8">
        <f>trueraw!O7*$V8*$T8/72</f>
        <v>-2.0299999999999998</v>
      </c>
      <c r="K8">
        <f t="shared" si="12"/>
        <v>6.4</v>
      </c>
      <c r="L8">
        <f t="shared" si="13"/>
        <v>10.48</v>
      </c>
      <c r="M8">
        <f t="shared" si="14"/>
        <v>7.4899999999999993</v>
      </c>
      <c r="N8">
        <f t="shared" si="15"/>
        <v>8.4500000000000011</v>
      </c>
      <c r="O8">
        <f t="shared" si="16"/>
        <v>4.7249999999999996</v>
      </c>
      <c r="P8" s="1" t="str">
        <f>VLOOKUP($A8, 'auction in'!$A$2:$C$201, 3, FALSE)</f>
        <v>cock</v>
      </c>
      <c r="Q8" s="3">
        <f>VLOOKUP($A8, 'auction in'!$A$2:$B$201, 2, FALSE)</f>
        <v>61</v>
      </c>
      <c r="R8" t="str">
        <f>trueraw!C7</f>
        <v>C</v>
      </c>
      <c r="S8" t="str">
        <f>trueraw!D7</f>
        <v>MIN</v>
      </c>
      <c r="T8">
        <f>trueraw!E7</f>
        <v>72</v>
      </c>
      <c r="U8">
        <f>trueraw!F7</f>
        <v>33.9</v>
      </c>
      <c r="V8">
        <v>1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1</v>
      </c>
      <c r="AE8">
        <f t="shared" si="0"/>
        <v>0</v>
      </c>
      <c r="AF8">
        <f t="shared" si="0"/>
        <v>0</v>
      </c>
      <c r="AG8">
        <f t="shared" si="0"/>
        <v>0</v>
      </c>
      <c r="AT8">
        <f t="shared" si="1"/>
        <v>0</v>
      </c>
      <c r="AU8">
        <f t="shared" si="2"/>
        <v>0</v>
      </c>
      <c r="AV8">
        <f t="shared" si="3"/>
        <v>0</v>
      </c>
      <c r="AW8">
        <f t="shared" si="4"/>
        <v>0</v>
      </c>
      <c r="AX8">
        <f t="shared" si="5"/>
        <v>0</v>
      </c>
      <c r="AY8">
        <f t="shared" si="6"/>
        <v>0</v>
      </c>
      <c r="AZ8">
        <f t="shared" si="7"/>
        <v>0</v>
      </c>
      <c r="BA8">
        <f t="shared" si="8"/>
        <v>8.4500000000000011</v>
      </c>
      <c r="BB8">
        <f t="shared" si="9"/>
        <v>0</v>
      </c>
      <c r="BC8">
        <f t="shared" si="10"/>
        <v>0</v>
      </c>
      <c r="BD8">
        <f t="shared" si="11"/>
        <v>0</v>
      </c>
    </row>
    <row r="9" spans="1:56" x14ac:dyDescent="0.3">
      <c r="A9" t="str">
        <f>trueraw!B8</f>
        <v>Bradley Beal</v>
      </c>
      <c r="B9">
        <f>trueraw!G8*$V9*$T9/72</f>
        <v>0.12166666666666666</v>
      </c>
      <c r="C9">
        <f>trueraw!H8*$V9*$T9/72</f>
        <v>3.3863888888888889</v>
      </c>
      <c r="D9">
        <f>trueraw!I8*$V9*$T9/72</f>
        <v>1.0747222222222224</v>
      </c>
      <c r="E9">
        <f>trueraw!J8*$V9*$T9/72</f>
        <v>3.01125</v>
      </c>
      <c r="F9">
        <f>trueraw!K8*$V9*$T9/72</f>
        <v>-6.083333333333333E-2</v>
      </c>
      <c r="G9">
        <f>trueraw!L8*$V9*$T9/72</f>
        <v>1.7033333333333334</v>
      </c>
      <c r="H9">
        <f>trueraw!M8*$V9*$T9/72</f>
        <v>0.96319444444444435</v>
      </c>
      <c r="I9">
        <f>trueraw!N8*$V9*$T9/72</f>
        <v>-0.30416666666666664</v>
      </c>
      <c r="J9">
        <f>trueraw!O8*$V9*$T9/72</f>
        <v>-1.9466666666666665</v>
      </c>
      <c r="K9">
        <f t="shared" si="12"/>
        <v>4.5625000000000018</v>
      </c>
      <c r="L9">
        <f t="shared" si="13"/>
        <v>9.8955555555555552</v>
      </c>
      <c r="M9">
        <f t="shared" si="14"/>
        <v>6.2455555555555566</v>
      </c>
      <c r="N9">
        <f t="shared" si="15"/>
        <v>7.9488888888888889</v>
      </c>
      <c r="O9">
        <f t="shared" si="16"/>
        <v>0.39034722222222196</v>
      </c>
      <c r="P9" s="1" t="str">
        <f>VLOOKUP($A9, 'auction in'!$A$2:$C$201, 3, FALSE)</f>
        <v>ii</v>
      </c>
      <c r="Q9" s="3">
        <f>VLOOKUP($A9, 'auction in'!$A$2:$B$201, 2, FALSE)</f>
        <v>28</v>
      </c>
      <c r="R9" t="str">
        <f>trueraw!C8</f>
        <v>SG,SF</v>
      </c>
      <c r="S9" t="str">
        <f>trueraw!D8</f>
        <v>WAS</v>
      </c>
      <c r="T9">
        <f>trueraw!E8</f>
        <v>73</v>
      </c>
      <c r="U9">
        <f>trueraw!F8</f>
        <v>34.6</v>
      </c>
      <c r="V9">
        <v>1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1</v>
      </c>
      <c r="AT9">
        <f t="shared" si="1"/>
        <v>0</v>
      </c>
      <c r="AU9">
        <f t="shared" si="2"/>
        <v>0</v>
      </c>
      <c r="AV9">
        <f t="shared" si="3"/>
        <v>0</v>
      </c>
      <c r="AW9">
        <f t="shared" si="4"/>
        <v>0</v>
      </c>
      <c r="AX9">
        <f t="shared" si="5"/>
        <v>0</v>
      </c>
      <c r="AY9">
        <f t="shared" si="6"/>
        <v>0</v>
      </c>
      <c r="AZ9">
        <f t="shared" si="7"/>
        <v>0</v>
      </c>
      <c r="BA9">
        <f t="shared" si="8"/>
        <v>0</v>
      </c>
      <c r="BB9">
        <f t="shared" si="9"/>
        <v>0</v>
      </c>
      <c r="BC9">
        <f t="shared" si="10"/>
        <v>0</v>
      </c>
      <c r="BD9">
        <f t="shared" si="11"/>
        <v>7.9488888888888889</v>
      </c>
    </row>
    <row r="10" spans="1:56" x14ac:dyDescent="0.3">
      <c r="A10" t="str">
        <f>trueraw!B9</f>
        <v>Jayson Tatum</v>
      </c>
      <c r="B10">
        <f>trueraw!G9*$V10*$T10/72</f>
        <v>0.14777777777777779</v>
      </c>
      <c r="C10">
        <f>trueraw!H9*$V10*$T10/72</f>
        <v>2.1533333333333333</v>
      </c>
      <c r="D10">
        <f>trueraw!I9*$V10*$T10/72</f>
        <v>1.5622222222222222</v>
      </c>
      <c r="E10">
        <f>trueraw!J9*$V10*$T10/72</f>
        <v>2.3222222222222224</v>
      </c>
      <c r="F10">
        <f>trueraw!K9*$V10*$T10/72</f>
        <v>1.1400000000000001</v>
      </c>
      <c r="G10">
        <f>trueraw!L9*$V10*$T10/72</f>
        <v>1.0766666666666667</v>
      </c>
      <c r="H10">
        <f>trueraw!M9*$V10*$T10/72</f>
        <v>0.97111111111111115</v>
      </c>
      <c r="I10">
        <f>trueraw!N9*$V10*$T10/72</f>
        <v>-9.5000000000000001E-2</v>
      </c>
      <c r="J10">
        <f>trueraw!O9*$V10*$T10/72</f>
        <v>-1.4988888888888887</v>
      </c>
      <c r="K10">
        <f t="shared" si="12"/>
        <v>5.6261111111111113</v>
      </c>
      <c r="L10">
        <f t="shared" si="13"/>
        <v>9.2783333333333342</v>
      </c>
      <c r="M10">
        <f t="shared" si="14"/>
        <v>6.7027777777777793</v>
      </c>
      <c r="N10">
        <f t="shared" si="15"/>
        <v>7.7794444444444455</v>
      </c>
      <c r="O10">
        <f t="shared" si="16"/>
        <v>2.4172222222222222</v>
      </c>
      <c r="P10" s="1" t="str">
        <f>VLOOKUP($A10, 'auction in'!$A$2:$C$201, 3, FALSE)</f>
        <v>death</v>
      </c>
      <c r="Q10" s="3">
        <f>VLOOKUP($A10, 'auction in'!$A$2:$B$201, 2, FALSE)</f>
        <v>45</v>
      </c>
      <c r="R10" t="str">
        <f>trueraw!C9</f>
        <v>SF,PF</v>
      </c>
      <c r="S10" t="str">
        <f>trueraw!D9</f>
        <v>BOS</v>
      </c>
      <c r="T10">
        <f>trueraw!E9</f>
        <v>76</v>
      </c>
      <c r="U10">
        <f>trueraw!F9</f>
        <v>35.1</v>
      </c>
      <c r="V10">
        <v>1</v>
      </c>
      <c r="W10">
        <f t="shared" si="0"/>
        <v>0</v>
      </c>
      <c r="X10">
        <f t="shared" si="0"/>
        <v>0</v>
      </c>
      <c r="Y10">
        <f t="shared" si="0"/>
        <v>0</v>
      </c>
      <c r="Z10">
        <f t="shared" si="0"/>
        <v>1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T10">
        <f t="shared" si="1"/>
        <v>0</v>
      </c>
      <c r="AU10">
        <f t="shared" si="2"/>
        <v>0</v>
      </c>
      <c r="AV10">
        <f t="shared" si="3"/>
        <v>0</v>
      </c>
      <c r="AW10">
        <f t="shared" si="4"/>
        <v>7.7794444444444455</v>
      </c>
      <c r="AX10">
        <f t="shared" si="5"/>
        <v>0</v>
      </c>
      <c r="AY10">
        <f t="shared" si="6"/>
        <v>0</v>
      </c>
      <c r="AZ10">
        <f t="shared" si="7"/>
        <v>0</v>
      </c>
      <c r="BA10">
        <f t="shared" si="8"/>
        <v>0</v>
      </c>
      <c r="BB10">
        <f t="shared" si="9"/>
        <v>0</v>
      </c>
      <c r="BC10">
        <f t="shared" si="10"/>
        <v>0</v>
      </c>
      <c r="BD10">
        <f t="shared" si="11"/>
        <v>0</v>
      </c>
    </row>
    <row r="11" spans="1:56" x14ac:dyDescent="0.3">
      <c r="A11" t="str">
        <f>trueraw!B10</f>
        <v>Joel Embiid</v>
      </c>
      <c r="B11">
        <f>trueraw!G10*$V11*$T11/72</f>
        <v>1.0923611111111109</v>
      </c>
      <c r="C11">
        <f>trueraw!H10*$V11*$T11/72</f>
        <v>1.6701388888888888</v>
      </c>
      <c r="D11">
        <f>trueraw!I10*$V11*$T11/72</f>
        <v>-0.56875000000000009</v>
      </c>
      <c r="E11">
        <f>trueraw!J10*$V11*$T11/72</f>
        <v>1.8506944444444444</v>
      </c>
      <c r="F11">
        <f>trueraw!K10*$V11*$T11/72</f>
        <v>1.9861111111111112</v>
      </c>
      <c r="G11">
        <f>trueraw!L10*$V11*$T11/72</f>
        <v>-1.8055555555555557E-2</v>
      </c>
      <c r="H11">
        <f>trueraw!M10*$V11*$T11/72</f>
        <v>0.22569444444444445</v>
      </c>
      <c r="I11">
        <f>trueraw!N10*$V11*$T11/72</f>
        <v>1.6520833333333333</v>
      </c>
      <c r="J11">
        <f>trueraw!O10*$V11*$T11/72</f>
        <v>-1.5708333333333333</v>
      </c>
      <c r="K11">
        <f t="shared" si="12"/>
        <v>4.6493055555555554</v>
      </c>
      <c r="L11">
        <f t="shared" si="13"/>
        <v>7.8902777777777775</v>
      </c>
      <c r="M11">
        <f t="shared" si="14"/>
        <v>6.3374999999999995</v>
      </c>
      <c r="N11">
        <f t="shared" si="15"/>
        <v>6.3194444444444446</v>
      </c>
      <c r="O11">
        <f t="shared" si="16"/>
        <v>3.5163194444444446</v>
      </c>
      <c r="P11" s="1" t="str">
        <f>VLOOKUP($A11, 'auction in'!$A$2:$C$201, 3, FALSE)</f>
        <v>rain</v>
      </c>
      <c r="Q11" s="3">
        <f>VLOOKUP($A11, 'auction in'!$A$2:$B$201, 2, FALSE)</f>
        <v>37</v>
      </c>
      <c r="R11" t="str">
        <f>trueraw!C10</f>
        <v>PF,C</v>
      </c>
      <c r="S11" t="str">
        <f>trueraw!D10</f>
        <v>PHI</v>
      </c>
      <c r="T11">
        <f>trueraw!E10</f>
        <v>65</v>
      </c>
      <c r="U11">
        <f>trueraw!F10</f>
        <v>30.4</v>
      </c>
      <c r="V11">
        <v>1</v>
      </c>
      <c r="W11">
        <f t="shared" si="0"/>
        <v>0</v>
      </c>
      <c r="X11">
        <f t="shared" si="0"/>
        <v>0</v>
      </c>
      <c r="Y11">
        <f t="shared" si="0"/>
        <v>1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T11">
        <f t="shared" si="1"/>
        <v>0</v>
      </c>
      <c r="AU11">
        <f t="shared" si="2"/>
        <v>0</v>
      </c>
      <c r="AV11">
        <f t="shared" si="3"/>
        <v>6.3194444444444446</v>
      </c>
      <c r="AW11">
        <f t="shared" si="4"/>
        <v>0</v>
      </c>
      <c r="AX11">
        <f t="shared" si="5"/>
        <v>0</v>
      </c>
      <c r="AY11">
        <f t="shared" si="6"/>
        <v>0</v>
      </c>
      <c r="AZ11">
        <f t="shared" si="7"/>
        <v>0</v>
      </c>
      <c r="BA11">
        <f t="shared" si="8"/>
        <v>0</v>
      </c>
      <c r="BB11">
        <f t="shared" si="9"/>
        <v>0</v>
      </c>
      <c r="BC11">
        <f t="shared" si="10"/>
        <v>0</v>
      </c>
      <c r="BD11">
        <f t="shared" si="11"/>
        <v>0</v>
      </c>
    </row>
    <row r="12" spans="1:56" x14ac:dyDescent="0.3">
      <c r="A12" t="str">
        <f>trueraw!B11</f>
        <v>Anthony Davis</v>
      </c>
      <c r="B12">
        <f>trueraw!G11*$V12*$T12/72</f>
        <v>1.2554166666666666</v>
      </c>
      <c r="C12">
        <f>trueraw!H11*$V12*$T12/72</f>
        <v>-0.19166666666666668</v>
      </c>
      <c r="D12">
        <f>trueraw!I11*$V12*$T12/72</f>
        <v>-0.74750000000000005</v>
      </c>
      <c r="E12">
        <f>trueraw!J11*$V12*$T12/72</f>
        <v>1.5045833333333334</v>
      </c>
      <c r="F12">
        <f>trueraw!K11*$V12*$T12/72</f>
        <v>1.5716666666666665</v>
      </c>
      <c r="G12">
        <f>trueraw!L11*$V12*$T12/72</f>
        <v>-0.36416666666666664</v>
      </c>
      <c r="H12">
        <f>trueraw!M11*$V12*$T12/72</f>
        <v>1.0158333333333334</v>
      </c>
      <c r="I12">
        <f>trueraw!N11*$V12*$T12/72</f>
        <v>3.105</v>
      </c>
      <c r="J12">
        <f>trueraw!O11*$V12*$T12/72</f>
        <v>-0.54625000000000001</v>
      </c>
      <c r="K12">
        <f t="shared" si="12"/>
        <v>6.7945833333333336</v>
      </c>
      <c r="L12">
        <f t="shared" si="13"/>
        <v>7.149166666666666</v>
      </c>
      <c r="M12">
        <f t="shared" si="14"/>
        <v>6.9670833333333331</v>
      </c>
      <c r="N12">
        <f t="shared" si="15"/>
        <v>6.6029166666666663</v>
      </c>
      <c r="O12">
        <f t="shared" si="16"/>
        <v>5.3906250000000009</v>
      </c>
      <c r="P12" s="1" t="str">
        <f>VLOOKUP($A12, 'auction in'!$A$2:$C$201, 3, FALSE)</f>
        <v>rob</v>
      </c>
      <c r="Q12" s="3">
        <f>VLOOKUP($A12, 'auction in'!$A$2:$B$201, 2, FALSE)</f>
        <v>63</v>
      </c>
      <c r="R12" t="str">
        <f>trueraw!C11</f>
        <v>PF,C</v>
      </c>
      <c r="S12" t="str">
        <f>trueraw!D11</f>
        <v>LAL</v>
      </c>
      <c r="T12">
        <f>trueraw!E11</f>
        <v>69</v>
      </c>
      <c r="U12">
        <f>trueraw!F11</f>
        <v>32.6</v>
      </c>
      <c r="V12">
        <v>1</v>
      </c>
      <c r="W12">
        <f t="shared" si="0"/>
        <v>0</v>
      </c>
      <c r="X12">
        <f t="shared" si="0"/>
        <v>1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0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0</v>
      </c>
      <c r="AT12">
        <f t="shared" si="1"/>
        <v>0</v>
      </c>
      <c r="AU12">
        <f t="shared" si="2"/>
        <v>6.6029166666666663</v>
      </c>
      <c r="AV12">
        <f t="shared" si="3"/>
        <v>0</v>
      </c>
      <c r="AW12">
        <f t="shared" si="4"/>
        <v>0</v>
      </c>
      <c r="AX12">
        <f t="shared" si="5"/>
        <v>0</v>
      </c>
      <c r="AY12">
        <f t="shared" si="6"/>
        <v>0</v>
      </c>
      <c r="AZ12">
        <f t="shared" si="7"/>
        <v>0</v>
      </c>
      <c r="BA12">
        <f t="shared" si="8"/>
        <v>0</v>
      </c>
      <c r="BB12">
        <f t="shared" si="9"/>
        <v>0</v>
      </c>
      <c r="BC12">
        <f t="shared" si="10"/>
        <v>0</v>
      </c>
      <c r="BD12">
        <f t="shared" si="11"/>
        <v>0</v>
      </c>
    </row>
    <row r="13" spans="1:56" x14ac:dyDescent="0.3">
      <c r="A13" t="str">
        <f>trueraw!B12</f>
        <v>Giannis Antetokounmpo</v>
      </c>
      <c r="B13">
        <f>trueraw!G12*$V13*$T13/72</f>
        <v>4.0905555555555555</v>
      </c>
      <c r="C13">
        <f>trueraw!H12*$V13*$T13/72</f>
        <v>-4.0186111111111114</v>
      </c>
      <c r="D13">
        <f>trueraw!I12*$V13*$T13/72</f>
        <v>-0.59611111111111104</v>
      </c>
      <c r="E13">
        <f>trueraw!J12*$V13*$T13/72</f>
        <v>2.4049999999999998</v>
      </c>
      <c r="F13">
        <f>trueraw!K12*$V13*$T13/72</f>
        <v>2.6516666666666668</v>
      </c>
      <c r="G13">
        <f>trueraw!L12*$V13*$T13/72</f>
        <v>1.7472222222222222</v>
      </c>
      <c r="H13">
        <f>trueraw!M12*$V13*$T13/72</f>
        <v>0.94555555555555548</v>
      </c>
      <c r="I13">
        <f>trueraw!N12*$V13*$T13/72</f>
        <v>1.5519444444444443</v>
      </c>
      <c r="J13">
        <f>trueraw!O12*$V13*$T13/72</f>
        <v>-2.3125</v>
      </c>
      <c r="K13">
        <f t="shared" si="12"/>
        <v>10.483333333333334</v>
      </c>
      <c r="L13">
        <f t="shared" si="13"/>
        <v>8.7772222222222229</v>
      </c>
      <c r="M13">
        <f t="shared" si="14"/>
        <v>4.7174999999999994</v>
      </c>
      <c r="N13">
        <f t="shared" si="15"/>
        <v>6.4647222222222229</v>
      </c>
      <c r="O13">
        <f t="shared" si="16"/>
        <v>6.588055555555556</v>
      </c>
      <c r="P13" s="1" t="str">
        <f>VLOOKUP($A13, 'auction in'!$A$2:$C$201, 3, FALSE)</f>
        <v>car</v>
      </c>
      <c r="Q13" s="3">
        <f>VLOOKUP($A13, 'auction in'!$A$2:$B$201, 2, FALSE)</f>
        <v>61</v>
      </c>
      <c r="R13" t="str">
        <f>trueraw!C12</f>
        <v>PF,C</v>
      </c>
      <c r="S13" t="str">
        <f>trueraw!D12</f>
        <v>MIL</v>
      </c>
      <c r="T13">
        <f>trueraw!E12</f>
        <v>74</v>
      </c>
      <c r="U13">
        <f>trueraw!F12</f>
        <v>33</v>
      </c>
      <c r="V13">
        <v>1</v>
      </c>
      <c r="W13">
        <f t="shared" ref="W13:AG22" si="17">IF(EXACT($P13, W$2), 1, 0)</f>
        <v>0</v>
      </c>
      <c r="X13">
        <f t="shared" si="17"/>
        <v>0</v>
      </c>
      <c r="Y13">
        <f t="shared" si="17"/>
        <v>0</v>
      </c>
      <c r="Z13">
        <f t="shared" si="17"/>
        <v>0</v>
      </c>
      <c r="AA13">
        <f t="shared" si="17"/>
        <v>0</v>
      </c>
      <c r="AB13">
        <f t="shared" si="17"/>
        <v>0</v>
      </c>
      <c r="AC13">
        <f t="shared" si="17"/>
        <v>1</v>
      </c>
      <c r="AD13">
        <f t="shared" si="17"/>
        <v>0</v>
      </c>
      <c r="AE13">
        <f t="shared" si="17"/>
        <v>0</v>
      </c>
      <c r="AF13">
        <f t="shared" si="17"/>
        <v>0</v>
      </c>
      <c r="AG13">
        <f t="shared" si="17"/>
        <v>0</v>
      </c>
      <c r="AT13">
        <f t="shared" si="1"/>
        <v>0</v>
      </c>
      <c r="AU13">
        <f t="shared" si="2"/>
        <v>0</v>
      </c>
      <c r="AV13">
        <f t="shared" si="3"/>
        <v>0</v>
      </c>
      <c r="AW13">
        <f t="shared" si="4"/>
        <v>0</v>
      </c>
      <c r="AX13">
        <f t="shared" si="5"/>
        <v>0</v>
      </c>
      <c r="AY13">
        <f t="shared" si="6"/>
        <v>0</v>
      </c>
      <c r="AZ13">
        <f t="shared" si="7"/>
        <v>6.4647222222222229</v>
      </c>
      <c r="BA13">
        <f t="shared" si="8"/>
        <v>0</v>
      </c>
      <c r="BB13">
        <f t="shared" si="9"/>
        <v>0</v>
      </c>
      <c r="BC13">
        <f t="shared" si="10"/>
        <v>0</v>
      </c>
      <c r="BD13">
        <f t="shared" si="11"/>
        <v>0</v>
      </c>
    </row>
    <row r="14" spans="1:56" x14ac:dyDescent="0.3">
      <c r="A14" t="str">
        <f>trueraw!B13</f>
        <v>Fred VanVleet</v>
      </c>
      <c r="B14">
        <f>trueraw!G13*$V14*$T14/72</f>
        <v>-1.930347222222222</v>
      </c>
      <c r="C14">
        <f>trueraw!H13*$V14*$T14/72</f>
        <v>1.5793749999999998</v>
      </c>
      <c r="D14">
        <f>trueraw!I13*$V14*$T14/72</f>
        <v>1.7733333333333332</v>
      </c>
      <c r="E14">
        <f>trueraw!J13*$V14*$T14/72</f>
        <v>1.0159722222222221</v>
      </c>
      <c r="F14">
        <f>trueraw!K13*$V14*$T14/72</f>
        <v>-0.34173611111111107</v>
      </c>
      <c r="G14">
        <f>trueraw!L13*$V14*$T14/72</f>
        <v>1.6255555555555554</v>
      </c>
      <c r="H14">
        <f>trueraw!M13*$V14*$T14/72</f>
        <v>1.9395833333333334</v>
      </c>
      <c r="I14">
        <f>trueraw!N13*$V14*$T14/72</f>
        <v>0.27708333333333335</v>
      </c>
      <c r="J14">
        <f>trueraw!O13*$V14*$T14/72</f>
        <v>-0.19395833333333332</v>
      </c>
      <c r="K14">
        <f t="shared" si="12"/>
        <v>4.1654861111111101</v>
      </c>
      <c r="L14">
        <f t="shared" si="13"/>
        <v>5.9388194444444444</v>
      </c>
      <c r="M14">
        <f t="shared" si="14"/>
        <v>4.119305555555556</v>
      </c>
      <c r="N14">
        <f t="shared" si="15"/>
        <v>5.7448611111111108</v>
      </c>
      <c r="O14">
        <f t="shared" si="16"/>
        <v>9.2361111111111199E-2</v>
      </c>
      <c r="P14" s="1" t="str">
        <f>VLOOKUP($A14, 'auction in'!$A$2:$C$201, 3, FALSE)</f>
        <v>ii</v>
      </c>
      <c r="Q14" s="3">
        <f>VLOOKUP($A14, 'auction in'!$A$2:$B$201, 2, FALSE)</f>
        <v>27</v>
      </c>
      <c r="R14" t="str">
        <f>trueraw!C13</f>
        <v>PG,SG</v>
      </c>
      <c r="S14" t="str">
        <f>trueraw!D13</f>
        <v>TOR</v>
      </c>
      <c r="T14">
        <f>trueraw!E13</f>
        <v>70</v>
      </c>
      <c r="U14">
        <f>trueraw!F13</f>
        <v>34.799999999999997</v>
      </c>
      <c r="V14">
        <v>0.95</v>
      </c>
      <c r="W14">
        <f t="shared" si="17"/>
        <v>0</v>
      </c>
      <c r="X14">
        <f t="shared" si="17"/>
        <v>0</v>
      </c>
      <c r="Y14">
        <f t="shared" si="17"/>
        <v>0</v>
      </c>
      <c r="Z14">
        <f t="shared" si="17"/>
        <v>0</v>
      </c>
      <c r="AA14">
        <f t="shared" si="17"/>
        <v>0</v>
      </c>
      <c r="AB14">
        <f t="shared" si="17"/>
        <v>0</v>
      </c>
      <c r="AC14">
        <f t="shared" si="17"/>
        <v>0</v>
      </c>
      <c r="AD14">
        <f t="shared" si="17"/>
        <v>0</v>
      </c>
      <c r="AE14">
        <f t="shared" si="17"/>
        <v>0</v>
      </c>
      <c r="AF14">
        <f t="shared" si="17"/>
        <v>0</v>
      </c>
      <c r="AG14">
        <f t="shared" si="17"/>
        <v>1</v>
      </c>
      <c r="AT14">
        <f t="shared" si="1"/>
        <v>0</v>
      </c>
      <c r="AU14">
        <f t="shared" si="2"/>
        <v>0</v>
      </c>
      <c r="AV14">
        <f t="shared" si="3"/>
        <v>0</v>
      </c>
      <c r="AW14">
        <f t="shared" si="4"/>
        <v>0</v>
      </c>
      <c r="AX14">
        <f t="shared" si="5"/>
        <v>0</v>
      </c>
      <c r="AY14">
        <f t="shared" si="6"/>
        <v>0</v>
      </c>
      <c r="AZ14">
        <f t="shared" si="7"/>
        <v>0</v>
      </c>
      <c r="BA14">
        <f t="shared" si="8"/>
        <v>0</v>
      </c>
      <c r="BB14">
        <f t="shared" si="9"/>
        <v>0</v>
      </c>
      <c r="BC14">
        <f t="shared" si="10"/>
        <v>0</v>
      </c>
      <c r="BD14">
        <f t="shared" si="11"/>
        <v>5.7448611111111108</v>
      </c>
    </row>
    <row r="15" spans="1:56" x14ac:dyDescent="0.3">
      <c r="A15" t="str">
        <f>trueraw!B14</f>
        <v>Paul George</v>
      </c>
      <c r="B15">
        <f>trueraw!G14*$V15*$T15/72</f>
        <v>-0.10277777777777779</v>
      </c>
      <c r="C15">
        <f>trueraw!H14*$V15*$T15/72</f>
        <v>1.9938888888888888</v>
      </c>
      <c r="D15">
        <f>trueraw!I14*$V15*$T15/72</f>
        <v>2.1069444444444443</v>
      </c>
      <c r="E15">
        <f>trueraw!J14*$V15*$T15/72</f>
        <v>1.9322222222222223</v>
      </c>
      <c r="F15">
        <f>trueraw!K14*$V15*$T15/72</f>
        <v>0.85305555555555546</v>
      </c>
      <c r="G15">
        <f>trueraw!L14*$V15*$T15/72</f>
        <v>1.4697222222222222</v>
      </c>
      <c r="H15">
        <f>trueraw!M14*$V15*$T15/72</f>
        <v>0.78111111111111109</v>
      </c>
      <c r="I15">
        <f>trueraw!N14*$V15*$T15/72</f>
        <v>-0.30833333333333335</v>
      </c>
      <c r="J15">
        <f>trueraw!O14*$V15*$T15/72</f>
        <v>-2.3536111111111113</v>
      </c>
      <c r="K15">
        <f t="shared" si="12"/>
        <v>4.378333333333333</v>
      </c>
      <c r="L15">
        <f t="shared" si="13"/>
        <v>8.7258333333333322</v>
      </c>
      <c r="M15">
        <f t="shared" si="14"/>
        <v>4.9024999999999999</v>
      </c>
      <c r="N15">
        <f t="shared" si="15"/>
        <v>6.3722222222222209</v>
      </c>
      <c r="O15">
        <f t="shared" si="16"/>
        <v>1.1613888888888884</v>
      </c>
      <c r="P15" s="1" t="str">
        <f>VLOOKUP($A15, 'auction in'!$A$2:$C$201, 3, FALSE)</f>
        <v>rain</v>
      </c>
      <c r="Q15" s="3">
        <f>VLOOKUP($A15, 'auction in'!$A$2:$B$201, 2, FALSE)</f>
        <v>38</v>
      </c>
      <c r="R15" t="str">
        <f>trueraw!C14</f>
        <v>SF,PF</v>
      </c>
      <c r="S15" t="str">
        <f>trueraw!D14</f>
        <v>LAC</v>
      </c>
      <c r="T15">
        <f>trueraw!E14</f>
        <v>74</v>
      </c>
      <c r="U15">
        <f>trueraw!F14</f>
        <v>34</v>
      </c>
      <c r="V15">
        <v>1</v>
      </c>
      <c r="W15">
        <f t="shared" si="17"/>
        <v>0</v>
      </c>
      <c r="X15">
        <f t="shared" si="17"/>
        <v>0</v>
      </c>
      <c r="Y15">
        <f t="shared" si="17"/>
        <v>1</v>
      </c>
      <c r="Z15">
        <f t="shared" si="17"/>
        <v>0</v>
      </c>
      <c r="AA15">
        <f t="shared" si="17"/>
        <v>0</v>
      </c>
      <c r="AB15">
        <f t="shared" si="17"/>
        <v>0</v>
      </c>
      <c r="AC15">
        <f t="shared" si="17"/>
        <v>0</v>
      </c>
      <c r="AD15">
        <f t="shared" si="17"/>
        <v>0</v>
      </c>
      <c r="AE15">
        <f t="shared" si="17"/>
        <v>0</v>
      </c>
      <c r="AF15">
        <f t="shared" si="17"/>
        <v>0</v>
      </c>
      <c r="AG15">
        <f t="shared" si="17"/>
        <v>0</v>
      </c>
      <c r="AT15">
        <f t="shared" si="1"/>
        <v>0</v>
      </c>
      <c r="AU15">
        <f t="shared" si="2"/>
        <v>0</v>
      </c>
      <c r="AV15">
        <f t="shared" si="3"/>
        <v>6.3722222222222209</v>
      </c>
      <c r="AW15">
        <f t="shared" si="4"/>
        <v>0</v>
      </c>
      <c r="AX15">
        <f t="shared" si="5"/>
        <v>0</v>
      </c>
      <c r="AY15">
        <f t="shared" si="6"/>
        <v>0</v>
      </c>
      <c r="AZ15">
        <f t="shared" si="7"/>
        <v>0</v>
      </c>
      <c r="BA15">
        <f t="shared" si="8"/>
        <v>0</v>
      </c>
      <c r="BB15">
        <f t="shared" si="9"/>
        <v>0</v>
      </c>
      <c r="BC15">
        <f t="shared" si="10"/>
        <v>0</v>
      </c>
      <c r="BD15">
        <f t="shared" si="11"/>
        <v>0</v>
      </c>
    </row>
    <row r="16" spans="1:56" x14ac:dyDescent="0.3">
      <c r="A16" t="str">
        <f>trueraw!B15</f>
        <v>Kyrie Irving</v>
      </c>
      <c r="B16">
        <f>trueraw!G15*$V16*$T16/72</f>
        <v>0.99305555555555558</v>
      </c>
      <c r="C16">
        <f>trueraw!H15*$V16*$T16/72</f>
        <v>1.3993055555555556</v>
      </c>
      <c r="D16">
        <f>trueraw!I15*$V16*$T16/72</f>
        <v>1.0743055555555554</v>
      </c>
      <c r="E16">
        <f>trueraw!J15*$V16*$T16/72</f>
        <v>1.5076388888888888</v>
      </c>
      <c r="F16">
        <f>trueraw!K15*$V16*$T16/72</f>
        <v>-0.38819444444444445</v>
      </c>
      <c r="G16">
        <f>trueraw!L15*$V16*$T16/72</f>
        <v>1.2909722222222222</v>
      </c>
      <c r="H16">
        <f>trueraw!M15*$V16*$T16/72</f>
        <v>0.95694444444444449</v>
      </c>
      <c r="I16">
        <f>trueraw!N15*$V16*$T16/72</f>
        <v>-0.14444444444444446</v>
      </c>
      <c r="J16">
        <f>trueraw!O15*$V16*$T16/72</f>
        <v>-1.2006944444444445</v>
      </c>
      <c r="K16">
        <f t="shared" si="12"/>
        <v>4.0895833333333327</v>
      </c>
      <c r="L16">
        <f t="shared" si="13"/>
        <v>6.6895833333333332</v>
      </c>
      <c r="M16">
        <f t="shared" si="14"/>
        <v>4.197916666666667</v>
      </c>
      <c r="N16">
        <f t="shared" si="15"/>
        <v>5.4888888888888889</v>
      </c>
      <c r="O16">
        <f t="shared" si="16"/>
        <v>1.0878472222222222</v>
      </c>
      <c r="P16" s="1" t="str">
        <f>VLOOKUP($A16, 'auction in'!$A$2:$C$201, 3, FALSE)</f>
        <v>ii</v>
      </c>
      <c r="Q16" s="3">
        <f>VLOOKUP($A16, 'auction in'!$A$2:$B$201, 2, FALSE)</f>
        <v>37</v>
      </c>
      <c r="R16" t="str">
        <f>trueraw!C15</f>
        <v>PG,SG</v>
      </c>
      <c r="S16" t="str">
        <f>trueraw!D15</f>
        <v>BRO</v>
      </c>
      <c r="T16">
        <f>trueraw!E15</f>
        <v>65</v>
      </c>
      <c r="U16">
        <f>trueraw!F15</f>
        <v>34.1</v>
      </c>
      <c r="V16">
        <v>1</v>
      </c>
      <c r="W16">
        <f t="shared" si="17"/>
        <v>0</v>
      </c>
      <c r="X16">
        <f t="shared" si="17"/>
        <v>0</v>
      </c>
      <c r="Y16">
        <f t="shared" si="17"/>
        <v>0</v>
      </c>
      <c r="Z16">
        <f t="shared" si="17"/>
        <v>0</v>
      </c>
      <c r="AA16">
        <f t="shared" si="17"/>
        <v>0</v>
      </c>
      <c r="AB16">
        <f t="shared" si="17"/>
        <v>0</v>
      </c>
      <c r="AC16">
        <f t="shared" si="17"/>
        <v>0</v>
      </c>
      <c r="AD16">
        <f t="shared" si="17"/>
        <v>0</v>
      </c>
      <c r="AE16">
        <f t="shared" si="17"/>
        <v>0</v>
      </c>
      <c r="AF16">
        <f t="shared" si="17"/>
        <v>0</v>
      </c>
      <c r="AG16">
        <f t="shared" si="17"/>
        <v>1</v>
      </c>
      <c r="AT16">
        <f t="shared" si="1"/>
        <v>0</v>
      </c>
      <c r="AU16">
        <f t="shared" si="2"/>
        <v>0</v>
      </c>
      <c r="AV16">
        <f t="shared" si="3"/>
        <v>0</v>
      </c>
      <c r="AW16">
        <f t="shared" si="4"/>
        <v>0</v>
      </c>
      <c r="AX16">
        <f t="shared" si="5"/>
        <v>0</v>
      </c>
      <c r="AY16">
        <f t="shared" si="6"/>
        <v>0</v>
      </c>
      <c r="AZ16">
        <f t="shared" si="7"/>
        <v>0</v>
      </c>
      <c r="BA16">
        <f t="shared" si="8"/>
        <v>0</v>
      </c>
      <c r="BB16">
        <f t="shared" si="9"/>
        <v>0</v>
      </c>
      <c r="BC16">
        <f t="shared" si="10"/>
        <v>0</v>
      </c>
      <c r="BD16">
        <f t="shared" si="11"/>
        <v>5.4888888888888889</v>
      </c>
    </row>
    <row r="17" spans="1:56" x14ac:dyDescent="0.3">
      <c r="A17" t="str">
        <f>trueraw!B16</f>
        <v>Jimmy Butler</v>
      </c>
      <c r="B17">
        <f>trueraw!G16*$V17*$T17/72</f>
        <v>0.84</v>
      </c>
      <c r="C17">
        <f>trueraw!H16*$V17*$T17/72</f>
        <v>2.78</v>
      </c>
      <c r="D17">
        <f>trueraw!I16*$V17*$T17/72</f>
        <v>-1.25</v>
      </c>
      <c r="E17">
        <f>trueraw!J16*$V17*$T17/72</f>
        <v>1.1499999999999999</v>
      </c>
      <c r="F17">
        <f>trueraw!K16*$V17*$T17/72</f>
        <v>0.24000000000000002</v>
      </c>
      <c r="G17">
        <f>trueraw!L16*$V17*$T17/72</f>
        <v>0.85</v>
      </c>
      <c r="H17">
        <f>trueraw!M16*$V17*$T17/72</f>
        <v>2.35</v>
      </c>
      <c r="I17">
        <f>trueraw!N16*$V17*$T17/72</f>
        <v>-0.59</v>
      </c>
      <c r="J17">
        <f>trueraw!O16*$V17*$T17/72</f>
        <v>-0.56000000000000005</v>
      </c>
      <c r="K17">
        <f t="shared" si="12"/>
        <v>3.03</v>
      </c>
      <c r="L17">
        <f t="shared" si="13"/>
        <v>6.3699999999999992</v>
      </c>
      <c r="M17">
        <f t="shared" si="14"/>
        <v>4.96</v>
      </c>
      <c r="N17">
        <f t="shared" si="15"/>
        <v>5.8099999999999987</v>
      </c>
      <c r="O17">
        <f t="shared" si="16"/>
        <v>-0.74500000000000011</v>
      </c>
      <c r="P17" s="1" t="str">
        <f>VLOOKUP($A17, 'auction in'!$A$2:$C$201, 3, FALSE)</f>
        <v>weed</v>
      </c>
      <c r="Q17" s="3">
        <f>VLOOKUP($A17, 'auction in'!$A$2:$B$201, 2, FALSE)</f>
        <v>31</v>
      </c>
      <c r="R17" t="str">
        <f>trueraw!C16</f>
        <v>SF,PF</v>
      </c>
      <c r="S17" t="str">
        <f>trueraw!D16</f>
        <v>MIA</v>
      </c>
      <c r="T17">
        <f>trueraw!E16</f>
        <v>72</v>
      </c>
      <c r="U17">
        <f>trueraw!F16</f>
        <v>32.799999999999997</v>
      </c>
      <c r="V17">
        <v>1</v>
      </c>
      <c r="W17">
        <f t="shared" si="17"/>
        <v>0</v>
      </c>
      <c r="X17">
        <f t="shared" si="17"/>
        <v>0</v>
      </c>
      <c r="Y17">
        <f t="shared" si="17"/>
        <v>0</v>
      </c>
      <c r="Z17">
        <f t="shared" si="17"/>
        <v>0</v>
      </c>
      <c r="AA17">
        <f t="shared" si="17"/>
        <v>0</v>
      </c>
      <c r="AB17">
        <f t="shared" si="17"/>
        <v>1</v>
      </c>
      <c r="AC17">
        <f t="shared" si="17"/>
        <v>0</v>
      </c>
      <c r="AD17">
        <f t="shared" si="17"/>
        <v>0</v>
      </c>
      <c r="AE17">
        <f t="shared" si="17"/>
        <v>0</v>
      </c>
      <c r="AF17">
        <f t="shared" si="17"/>
        <v>0</v>
      </c>
      <c r="AG17">
        <f t="shared" si="17"/>
        <v>0</v>
      </c>
      <c r="AT17">
        <f t="shared" si="1"/>
        <v>0</v>
      </c>
      <c r="AU17">
        <f t="shared" si="2"/>
        <v>0</v>
      </c>
      <c r="AV17">
        <f t="shared" si="3"/>
        <v>0</v>
      </c>
      <c r="AW17">
        <f t="shared" si="4"/>
        <v>0</v>
      </c>
      <c r="AX17">
        <f t="shared" si="5"/>
        <v>0</v>
      </c>
      <c r="AY17">
        <f t="shared" si="6"/>
        <v>5.8099999999999987</v>
      </c>
      <c r="AZ17">
        <f t="shared" si="7"/>
        <v>0</v>
      </c>
      <c r="BA17">
        <f t="shared" si="8"/>
        <v>0</v>
      </c>
      <c r="BB17">
        <f t="shared" si="9"/>
        <v>0</v>
      </c>
      <c r="BC17">
        <f t="shared" si="10"/>
        <v>0</v>
      </c>
      <c r="BD17">
        <f t="shared" si="11"/>
        <v>0</v>
      </c>
    </row>
    <row r="18" spans="1:56" x14ac:dyDescent="0.3">
      <c r="A18" t="str">
        <f>trueraw!B17</f>
        <v>Nikola Vucevic</v>
      </c>
      <c r="B18">
        <f>trueraw!G17*$V18*$T18/72</f>
        <v>0.31666666666666665</v>
      </c>
      <c r="C18">
        <f>trueraw!H17*$V18*$T18/72</f>
        <v>0.79166666666666663</v>
      </c>
      <c r="D18">
        <f>trueraw!I17*$V18*$T18/72</f>
        <v>0.4538888888888889</v>
      </c>
      <c r="E18">
        <f>trueraw!J17*$V18*$T18/72</f>
        <v>1.2455555555555555</v>
      </c>
      <c r="F18">
        <f>trueraw!K17*$V18*$T18/72</f>
        <v>2.7655555555555558</v>
      </c>
      <c r="G18">
        <f>trueraw!L17*$V18*$T18/72</f>
        <v>0.10555555555555557</v>
      </c>
      <c r="H18">
        <f>trueraw!M17*$V18*$T18/72</f>
        <v>3.1666666666666662E-2</v>
      </c>
      <c r="I18">
        <f>trueraw!N17*$V18*$T18/72</f>
        <v>0.67555555555555558</v>
      </c>
      <c r="J18">
        <f>trueraw!O17*$V18*$T18/72</f>
        <v>-0.28500000000000003</v>
      </c>
      <c r="K18">
        <f t="shared" si="12"/>
        <v>5.3094444444444431</v>
      </c>
      <c r="L18">
        <f t="shared" si="13"/>
        <v>6.3861111111111111</v>
      </c>
      <c r="M18">
        <f t="shared" si="14"/>
        <v>5.9955555555555566</v>
      </c>
      <c r="N18">
        <f t="shared" si="15"/>
        <v>6.1011111111111109</v>
      </c>
      <c r="O18">
        <f t="shared" si="16"/>
        <v>4.5494444444444442</v>
      </c>
      <c r="P18" s="1" t="str">
        <f>VLOOKUP($A18, 'auction in'!$A$2:$C$201, 3, FALSE)</f>
        <v>ii</v>
      </c>
      <c r="Q18" s="3">
        <f>VLOOKUP($A18, 'auction in'!$A$2:$B$201, 2, FALSE)</f>
        <v>26</v>
      </c>
      <c r="R18" t="str">
        <f>trueraw!C17</f>
        <v>C</v>
      </c>
      <c r="S18" t="str">
        <f>trueraw!D17</f>
        <v>CHI</v>
      </c>
      <c r="T18">
        <f>trueraw!E17</f>
        <v>76</v>
      </c>
      <c r="U18">
        <f>trueraw!F17</f>
        <v>32.799999999999997</v>
      </c>
      <c r="V18">
        <v>1</v>
      </c>
      <c r="W18">
        <f t="shared" si="17"/>
        <v>0</v>
      </c>
      <c r="X18">
        <f t="shared" si="17"/>
        <v>0</v>
      </c>
      <c r="Y18">
        <f t="shared" si="17"/>
        <v>0</v>
      </c>
      <c r="Z18">
        <f t="shared" si="17"/>
        <v>0</v>
      </c>
      <c r="AA18">
        <f t="shared" si="17"/>
        <v>0</v>
      </c>
      <c r="AB18">
        <f t="shared" si="17"/>
        <v>0</v>
      </c>
      <c r="AC18">
        <f t="shared" si="17"/>
        <v>0</v>
      </c>
      <c r="AD18">
        <f t="shared" si="17"/>
        <v>0</v>
      </c>
      <c r="AE18">
        <f t="shared" si="17"/>
        <v>0</v>
      </c>
      <c r="AF18">
        <f t="shared" si="17"/>
        <v>0</v>
      </c>
      <c r="AG18">
        <f t="shared" si="17"/>
        <v>1</v>
      </c>
      <c r="AT18">
        <f t="shared" si="1"/>
        <v>0</v>
      </c>
      <c r="AU18">
        <f t="shared" si="2"/>
        <v>0</v>
      </c>
      <c r="AV18">
        <f t="shared" si="3"/>
        <v>0</v>
      </c>
      <c r="AW18">
        <f t="shared" si="4"/>
        <v>0</v>
      </c>
      <c r="AX18">
        <f t="shared" si="5"/>
        <v>0</v>
      </c>
      <c r="AY18">
        <f t="shared" si="6"/>
        <v>0</v>
      </c>
      <c r="AZ18">
        <f t="shared" si="7"/>
        <v>0</v>
      </c>
      <c r="BA18">
        <f t="shared" si="8"/>
        <v>0</v>
      </c>
      <c r="BB18">
        <f t="shared" si="9"/>
        <v>0</v>
      </c>
      <c r="BC18">
        <f t="shared" si="10"/>
        <v>0</v>
      </c>
      <c r="BD18">
        <f t="shared" si="11"/>
        <v>6.1011111111111109</v>
      </c>
    </row>
    <row r="19" spans="1:56" x14ac:dyDescent="0.3">
      <c r="A19" t="str">
        <f>trueraw!B18</f>
        <v>Michael Porter Jr.</v>
      </c>
      <c r="B19">
        <f>trueraw!G18*$V19*$T19/72</f>
        <v>1.5447222222222221</v>
      </c>
      <c r="C19">
        <f>trueraw!H18*$V19*$T19/72</f>
        <v>0.34430555555555553</v>
      </c>
      <c r="D19">
        <f>trueraw!I18*$V19*$T19/72</f>
        <v>1.3958333333333333</v>
      </c>
      <c r="E19">
        <f>trueraw!J18*$V19*$T19/72</f>
        <v>1.1259722222222222</v>
      </c>
      <c r="F19">
        <f>trueraw!K18*$V19*$T19/72</f>
        <v>1.1911111111111112</v>
      </c>
      <c r="G19">
        <f>trueraw!L18*$V19*$T19/72</f>
        <v>-0.76305555555555549</v>
      </c>
      <c r="H19">
        <f>trueraw!M18*$V19*$T19/72</f>
        <v>-0.41875000000000001</v>
      </c>
      <c r="I19">
        <f>trueraw!N18*$V19*$T19/72</f>
        <v>0.76305555555555549</v>
      </c>
      <c r="J19">
        <f>trueraw!O18*$V19*$T19/72</f>
        <v>0.1488888888888889</v>
      </c>
      <c r="K19">
        <f t="shared" si="12"/>
        <v>4.9877777777777776</v>
      </c>
      <c r="L19">
        <f t="shared" si="13"/>
        <v>5.1831944444444433</v>
      </c>
      <c r="M19">
        <f t="shared" si="14"/>
        <v>6.0951388888888882</v>
      </c>
      <c r="N19">
        <f t="shared" si="15"/>
        <v>5.3320833333333324</v>
      </c>
      <c r="O19">
        <f t="shared" si="16"/>
        <v>5.6065972222222227</v>
      </c>
      <c r="P19" s="1" t="str">
        <f>VLOOKUP($A19, 'auction in'!$A$2:$C$201, 3, FALSE)</f>
        <v>other</v>
      </c>
      <c r="Q19" s="3">
        <f>VLOOKUP($A19, 'auction in'!$A$2:$B$201, 2, FALSE)</f>
        <v>11</v>
      </c>
      <c r="R19" t="str">
        <f>trueraw!C18</f>
        <v>SF,PF</v>
      </c>
      <c r="S19" t="str">
        <f>trueraw!D18</f>
        <v>DEN</v>
      </c>
      <c r="T19">
        <f>trueraw!E18</f>
        <v>67</v>
      </c>
      <c r="U19">
        <f>trueraw!F18</f>
        <v>32.5</v>
      </c>
      <c r="V19">
        <v>1</v>
      </c>
      <c r="W19">
        <f t="shared" si="17"/>
        <v>0</v>
      </c>
      <c r="X19">
        <f t="shared" si="17"/>
        <v>0</v>
      </c>
      <c r="Y19">
        <f t="shared" si="17"/>
        <v>0</v>
      </c>
      <c r="Z19">
        <f t="shared" si="17"/>
        <v>0</v>
      </c>
      <c r="AA19">
        <f t="shared" si="17"/>
        <v>0</v>
      </c>
      <c r="AB19">
        <f t="shared" si="17"/>
        <v>0</v>
      </c>
      <c r="AC19">
        <f t="shared" si="17"/>
        <v>0</v>
      </c>
      <c r="AD19">
        <f t="shared" si="17"/>
        <v>0</v>
      </c>
      <c r="AE19">
        <f t="shared" si="17"/>
        <v>0</v>
      </c>
      <c r="AF19">
        <f t="shared" si="17"/>
        <v>1</v>
      </c>
      <c r="AG19">
        <f t="shared" si="17"/>
        <v>0</v>
      </c>
      <c r="AT19">
        <f t="shared" si="1"/>
        <v>0</v>
      </c>
      <c r="AU19">
        <f t="shared" si="2"/>
        <v>0</v>
      </c>
      <c r="AV19">
        <f t="shared" si="3"/>
        <v>0</v>
      </c>
      <c r="AW19">
        <f t="shared" si="4"/>
        <v>0</v>
      </c>
      <c r="AX19">
        <f t="shared" si="5"/>
        <v>0</v>
      </c>
      <c r="AY19">
        <f t="shared" si="6"/>
        <v>0</v>
      </c>
      <c r="AZ19">
        <f t="shared" si="7"/>
        <v>0</v>
      </c>
      <c r="BA19">
        <f t="shared" si="8"/>
        <v>0</v>
      </c>
      <c r="BB19">
        <f t="shared" si="9"/>
        <v>0</v>
      </c>
      <c r="BC19">
        <f t="shared" si="10"/>
        <v>5.3320833333333324</v>
      </c>
      <c r="BD19">
        <f t="shared" si="11"/>
        <v>0</v>
      </c>
    </row>
    <row r="20" spans="1:56" x14ac:dyDescent="0.3">
      <c r="A20" t="str">
        <f>trueraw!B19</f>
        <v>Richaun Holmes</v>
      </c>
      <c r="B20">
        <f>trueraw!G19*$V20*$T20/72</f>
        <v>3.5900000000000003</v>
      </c>
      <c r="C20">
        <f>trueraw!H19*$V20*$T20/72</f>
        <v>6.0000000000000005E-2</v>
      </c>
      <c r="D20">
        <f>trueraw!I19*$V20*$T20/72</f>
        <v>-1.77</v>
      </c>
      <c r="E20">
        <f>trueraw!J19*$V20*$T20/72</f>
        <v>0.28999999999999998</v>
      </c>
      <c r="F20">
        <f>trueraw!K19*$V20*$T20/72</f>
        <v>1.66</v>
      </c>
      <c r="G20">
        <f>trueraw!L19*$V20*$T20/72</f>
        <v>-0.49</v>
      </c>
      <c r="H20">
        <f>trueraw!M19*$V20*$T20/72</f>
        <v>-0.64</v>
      </c>
      <c r="I20">
        <f>trueraw!N19*$V20*$T20/72</f>
        <v>2.63</v>
      </c>
      <c r="J20">
        <f>trueraw!O19*$V20*$T20/72</f>
        <v>0.33</v>
      </c>
      <c r="K20">
        <f t="shared" si="12"/>
        <v>5.6</v>
      </c>
      <c r="L20">
        <f t="shared" si="13"/>
        <v>5.33</v>
      </c>
      <c r="M20">
        <f t="shared" si="14"/>
        <v>6.15</v>
      </c>
      <c r="N20">
        <f t="shared" si="15"/>
        <v>5.66</v>
      </c>
      <c r="O20">
        <f t="shared" si="16"/>
        <v>6.585</v>
      </c>
      <c r="P20" s="1" t="str">
        <f>VLOOKUP($A20, 'auction in'!$A$2:$C$201, 3, FALSE)</f>
        <v>_______</v>
      </c>
      <c r="Q20" s="3">
        <f>VLOOKUP($A20, 'auction in'!$A$2:$B$201, 2, FALSE)</f>
        <v>16.085201764848456</v>
      </c>
      <c r="R20" t="str">
        <f>trueraw!C19</f>
        <v>PF,C</v>
      </c>
      <c r="S20" t="str">
        <f>trueraw!D19</f>
        <v>SAC</v>
      </c>
      <c r="T20">
        <f>trueraw!E19</f>
        <v>72</v>
      </c>
      <c r="U20">
        <f>trueraw!F19</f>
        <v>31.2</v>
      </c>
      <c r="V20">
        <v>1</v>
      </c>
      <c r="W20">
        <f t="shared" si="17"/>
        <v>1</v>
      </c>
      <c r="X20">
        <f t="shared" si="17"/>
        <v>0</v>
      </c>
      <c r="Y20">
        <f t="shared" si="17"/>
        <v>0</v>
      </c>
      <c r="Z20">
        <f t="shared" si="17"/>
        <v>0</v>
      </c>
      <c r="AA20">
        <f t="shared" si="17"/>
        <v>0</v>
      </c>
      <c r="AB20">
        <f t="shared" si="17"/>
        <v>0</v>
      </c>
      <c r="AC20">
        <f t="shared" si="17"/>
        <v>0</v>
      </c>
      <c r="AD20">
        <f t="shared" si="17"/>
        <v>0</v>
      </c>
      <c r="AE20">
        <f t="shared" si="17"/>
        <v>0</v>
      </c>
      <c r="AF20">
        <f t="shared" si="17"/>
        <v>0</v>
      </c>
      <c r="AG20">
        <f t="shared" si="17"/>
        <v>0</v>
      </c>
      <c r="AT20">
        <f t="shared" si="1"/>
        <v>5.66</v>
      </c>
      <c r="AU20">
        <f t="shared" si="2"/>
        <v>0</v>
      </c>
      <c r="AV20">
        <f t="shared" si="3"/>
        <v>0</v>
      </c>
      <c r="AW20">
        <f t="shared" si="4"/>
        <v>0</v>
      </c>
      <c r="AX20">
        <f t="shared" si="5"/>
        <v>0</v>
      </c>
      <c r="AY20">
        <f t="shared" si="6"/>
        <v>0</v>
      </c>
      <c r="AZ20">
        <f t="shared" si="7"/>
        <v>0</v>
      </c>
      <c r="BA20">
        <f t="shared" si="8"/>
        <v>0</v>
      </c>
      <c r="BB20">
        <f t="shared" si="9"/>
        <v>0</v>
      </c>
      <c r="BC20">
        <f t="shared" si="10"/>
        <v>0</v>
      </c>
      <c r="BD20">
        <f t="shared" si="11"/>
        <v>0</v>
      </c>
    </row>
    <row r="21" spans="1:56" x14ac:dyDescent="0.3">
      <c r="A21" t="str">
        <f>trueraw!B20</f>
        <v>Kristaps Porzingis</v>
      </c>
      <c r="B21">
        <f>trueraw!G20*$V21*$T21/72</f>
        <v>-0.42166666666666663</v>
      </c>
      <c r="C21">
        <f>trueraw!H20*$V21*$T21/72</f>
        <v>1.0350000000000001</v>
      </c>
      <c r="D21">
        <f>trueraw!I20*$V21*$T21/72</f>
        <v>0.77625</v>
      </c>
      <c r="E21">
        <f>trueraw!J20*$V21*$T21/72</f>
        <v>1.17875</v>
      </c>
      <c r="F21">
        <f>trueraw!K20*$V21*$T21/72</f>
        <v>1.7729166666666667</v>
      </c>
      <c r="G21">
        <f>trueraw!L20*$V21*$T21/72</f>
        <v>-0.54625000000000001</v>
      </c>
      <c r="H21">
        <f>trueraw!M20*$V21*$T21/72</f>
        <v>-0.93916666666666671</v>
      </c>
      <c r="I21">
        <f>trueraw!N20*$V21*$T21/72</f>
        <v>1.9933333333333334</v>
      </c>
      <c r="J21">
        <f>trueraw!O20*$V21*$T21/72</f>
        <v>0.34499999999999997</v>
      </c>
      <c r="K21">
        <f t="shared" si="12"/>
        <v>4.1591666666666658</v>
      </c>
      <c r="L21">
        <f t="shared" si="13"/>
        <v>4.8491666666666671</v>
      </c>
      <c r="M21">
        <f t="shared" si="14"/>
        <v>5.7404166666666674</v>
      </c>
      <c r="N21">
        <f t="shared" si="15"/>
        <v>5.1941666666666668</v>
      </c>
      <c r="O21">
        <f t="shared" si="16"/>
        <v>5.0552083333333329</v>
      </c>
      <c r="P21" s="1" t="str">
        <f>VLOOKUP($A21, 'auction in'!$A$2:$C$201, 3, FALSE)</f>
        <v>rob</v>
      </c>
      <c r="Q21" s="3">
        <f>VLOOKUP($A21, 'auction in'!$A$2:$B$201, 2, FALSE)</f>
        <v>20</v>
      </c>
      <c r="R21" t="str">
        <f>trueraw!C20</f>
        <v>PF,C</v>
      </c>
      <c r="S21" t="str">
        <f>trueraw!D20</f>
        <v>DAL</v>
      </c>
      <c r="T21">
        <f>trueraw!E20</f>
        <v>69</v>
      </c>
      <c r="U21">
        <f>trueraw!F20</f>
        <v>30.9</v>
      </c>
      <c r="V21">
        <v>1</v>
      </c>
      <c r="W21">
        <f t="shared" si="17"/>
        <v>0</v>
      </c>
      <c r="X21">
        <f t="shared" si="17"/>
        <v>1</v>
      </c>
      <c r="Y21">
        <f t="shared" si="17"/>
        <v>0</v>
      </c>
      <c r="Z21">
        <f t="shared" si="17"/>
        <v>0</v>
      </c>
      <c r="AA21">
        <f t="shared" si="17"/>
        <v>0</v>
      </c>
      <c r="AB21">
        <f t="shared" si="17"/>
        <v>0</v>
      </c>
      <c r="AC21">
        <f t="shared" si="17"/>
        <v>0</v>
      </c>
      <c r="AD21">
        <f t="shared" si="17"/>
        <v>0</v>
      </c>
      <c r="AE21">
        <f t="shared" si="17"/>
        <v>0</v>
      </c>
      <c r="AF21">
        <f t="shared" si="17"/>
        <v>0</v>
      </c>
      <c r="AG21">
        <f t="shared" si="17"/>
        <v>0</v>
      </c>
      <c r="AT21">
        <f t="shared" si="1"/>
        <v>0</v>
      </c>
      <c r="AU21">
        <f t="shared" si="2"/>
        <v>5.1941666666666668</v>
      </c>
      <c r="AV21">
        <f t="shared" si="3"/>
        <v>0</v>
      </c>
      <c r="AW21">
        <f t="shared" si="4"/>
        <v>0</v>
      </c>
      <c r="AX21">
        <f t="shared" si="5"/>
        <v>0</v>
      </c>
      <c r="AY21">
        <f t="shared" si="6"/>
        <v>0</v>
      </c>
      <c r="AZ21">
        <f t="shared" si="7"/>
        <v>0</v>
      </c>
      <c r="BA21">
        <f t="shared" si="8"/>
        <v>0</v>
      </c>
      <c r="BB21">
        <f t="shared" si="9"/>
        <v>0</v>
      </c>
      <c r="BC21">
        <f t="shared" si="10"/>
        <v>0</v>
      </c>
      <c r="BD21">
        <f t="shared" si="11"/>
        <v>0</v>
      </c>
    </row>
    <row r="22" spans="1:56" x14ac:dyDescent="0.3">
      <c r="A22" t="str">
        <f>trueraw!B21</f>
        <v>Bam Adebayo</v>
      </c>
      <c r="B22">
        <f>trueraw!G21*$V22*$T22/72</f>
        <v>2.8605555555555555</v>
      </c>
      <c r="C22">
        <f>trueraw!H21*$V22*$T22/72</f>
        <v>0.48555555555555557</v>
      </c>
      <c r="D22">
        <f>trueraw!I21*$V22*$T22/72</f>
        <v>-1.8683333333333334</v>
      </c>
      <c r="E22">
        <f>trueraw!J21*$V22*$T22/72</f>
        <v>0.90777777777777779</v>
      </c>
      <c r="F22">
        <f>trueraw!K21*$V22*$T22/72</f>
        <v>1.8155555555555556</v>
      </c>
      <c r="G22">
        <f>trueraw!L21*$V22*$T22/72</f>
        <v>0.80222222222222217</v>
      </c>
      <c r="H22">
        <f>trueraw!M21*$V22*$T22/72</f>
        <v>0.97111111111111115</v>
      </c>
      <c r="I22">
        <f>trueraw!N21*$V22*$T22/72</f>
        <v>1.1083333333333334</v>
      </c>
      <c r="J22">
        <f>trueraw!O21*$V22*$T22/72</f>
        <v>-1.3722222222222222</v>
      </c>
      <c r="K22">
        <f t="shared" si="12"/>
        <v>5.2249999999999996</v>
      </c>
      <c r="L22">
        <f t="shared" si="13"/>
        <v>7.0827777777777774</v>
      </c>
      <c r="M22">
        <f t="shared" si="14"/>
        <v>4.9083333333333332</v>
      </c>
      <c r="N22">
        <f t="shared" si="15"/>
        <v>5.7105555555555547</v>
      </c>
      <c r="O22">
        <f t="shared" si="16"/>
        <v>2.9977777777777779</v>
      </c>
      <c r="P22" s="1" t="str">
        <f>VLOOKUP($A22, 'auction in'!$A$2:$C$201, 3, FALSE)</f>
        <v>ja</v>
      </c>
      <c r="Q22" s="3">
        <f>VLOOKUP($A22, 'auction in'!$A$2:$B$201, 2, FALSE)</f>
        <v>33</v>
      </c>
      <c r="R22" t="str">
        <f>trueraw!C21</f>
        <v>PF,C</v>
      </c>
      <c r="S22" t="str">
        <f>trueraw!D21</f>
        <v>MIA</v>
      </c>
      <c r="T22">
        <f>trueraw!E21</f>
        <v>76</v>
      </c>
      <c r="U22">
        <f>trueraw!F21</f>
        <v>33.6</v>
      </c>
      <c r="V22">
        <v>1</v>
      </c>
      <c r="W22">
        <f t="shared" si="17"/>
        <v>0</v>
      </c>
      <c r="X22">
        <f t="shared" si="17"/>
        <v>0</v>
      </c>
      <c r="Y22">
        <f t="shared" si="17"/>
        <v>0</v>
      </c>
      <c r="Z22">
        <f t="shared" si="17"/>
        <v>0</v>
      </c>
      <c r="AA22">
        <f t="shared" si="17"/>
        <v>0</v>
      </c>
      <c r="AB22">
        <f t="shared" si="17"/>
        <v>0</v>
      </c>
      <c r="AC22">
        <f t="shared" si="17"/>
        <v>0</v>
      </c>
      <c r="AD22">
        <f t="shared" si="17"/>
        <v>0</v>
      </c>
      <c r="AE22">
        <f t="shared" si="17"/>
        <v>1</v>
      </c>
      <c r="AF22">
        <f t="shared" si="17"/>
        <v>0</v>
      </c>
      <c r="AG22">
        <f t="shared" si="17"/>
        <v>0</v>
      </c>
      <c r="AT22">
        <f t="shared" si="1"/>
        <v>0</v>
      </c>
      <c r="AU22">
        <f t="shared" si="2"/>
        <v>0</v>
      </c>
      <c r="AV22">
        <f t="shared" si="3"/>
        <v>0</v>
      </c>
      <c r="AW22">
        <f t="shared" si="4"/>
        <v>0</v>
      </c>
      <c r="AX22">
        <f t="shared" si="5"/>
        <v>0</v>
      </c>
      <c r="AY22">
        <f t="shared" si="6"/>
        <v>0</v>
      </c>
      <c r="AZ22">
        <f t="shared" si="7"/>
        <v>0</v>
      </c>
      <c r="BA22">
        <f t="shared" si="8"/>
        <v>0</v>
      </c>
      <c r="BB22">
        <f t="shared" si="9"/>
        <v>5.7105555555555547</v>
      </c>
      <c r="BC22">
        <f t="shared" si="10"/>
        <v>0</v>
      </c>
      <c r="BD22">
        <f t="shared" si="11"/>
        <v>0</v>
      </c>
    </row>
    <row r="23" spans="1:56" x14ac:dyDescent="0.3">
      <c r="A23" t="str">
        <f>trueraw!B22</f>
        <v>Myles Turner</v>
      </c>
      <c r="B23">
        <f>trueraw!G22*$V23*$T23/72</f>
        <v>0.35</v>
      </c>
      <c r="C23">
        <f>trueraw!H22*$V23*$T23/72</f>
        <v>-0.27</v>
      </c>
      <c r="D23">
        <f>trueraw!I22*$V23*$T23/72</f>
        <v>-0.17</v>
      </c>
      <c r="E23">
        <f>trueraw!J22*$V23*$T23/72</f>
        <v>-0.13</v>
      </c>
      <c r="F23">
        <f>trueraw!K22*$V23*$T23/72</f>
        <v>0.65</v>
      </c>
      <c r="G23">
        <f>trueraw!L22*$V23*$T23/72</f>
        <v>-0.93000000000000016</v>
      </c>
      <c r="H23">
        <f>trueraw!M22*$V23*$T23/72</f>
        <v>6.0000000000000005E-2</v>
      </c>
      <c r="I23">
        <f>trueraw!N22*$V23*$T23/72</f>
        <v>5.62</v>
      </c>
      <c r="J23">
        <f>trueraw!O22*$V23*$T23/72</f>
        <v>0.19</v>
      </c>
      <c r="K23">
        <f t="shared" si="12"/>
        <v>5.64</v>
      </c>
      <c r="L23">
        <f t="shared" si="13"/>
        <v>5.18</v>
      </c>
      <c r="M23">
        <f t="shared" si="14"/>
        <v>6.3</v>
      </c>
      <c r="N23">
        <f t="shared" si="15"/>
        <v>5.37</v>
      </c>
      <c r="O23">
        <f t="shared" si="16"/>
        <v>6.5750000000000002</v>
      </c>
      <c r="P23" s="1" t="str">
        <f>VLOOKUP($A23, 'auction in'!$A$2:$C$201, 3, FALSE)</f>
        <v>weed</v>
      </c>
      <c r="Q23" s="3">
        <f>VLOOKUP($A23, 'auction in'!$A$2:$B$201, 2, FALSE)</f>
        <v>9</v>
      </c>
      <c r="R23" t="str">
        <f>trueraw!C22</f>
        <v>PF,C</v>
      </c>
      <c r="S23" t="str">
        <f>trueraw!D22</f>
        <v>IND</v>
      </c>
      <c r="T23">
        <f>trueraw!E22</f>
        <v>72</v>
      </c>
      <c r="U23">
        <f>trueraw!F22</f>
        <v>30.6</v>
      </c>
      <c r="V23">
        <v>1</v>
      </c>
      <c r="W23">
        <f t="shared" ref="W23:AG32" si="18">IF(EXACT($P23, W$2), 1, 0)</f>
        <v>0</v>
      </c>
      <c r="X23">
        <f t="shared" si="18"/>
        <v>0</v>
      </c>
      <c r="Y23">
        <f t="shared" si="18"/>
        <v>0</v>
      </c>
      <c r="Z23">
        <f t="shared" si="18"/>
        <v>0</v>
      </c>
      <c r="AA23">
        <f t="shared" si="18"/>
        <v>0</v>
      </c>
      <c r="AB23">
        <f t="shared" si="18"/>
        <v>1</v>
      </c>
      <c r="AC23">
        <f t="shared" si="18"/>
        <v>0</v>
      </c>
      <c r="AD23">
        <f t="shared" si="18"/>
        <v>0</v>
      </c>
      <c r="AE23">
        <f t="shared" si="18"/>
        <v>0</v>
      </c>
      <c r="AF23">
        <f t="shared" si="18"/>
        <v>0</v>
      </c>
      <c r="AG23">
        <f t="shared" si="18"/>
        <v>0</v>
      </c>
      <c r="AT23">
        <f t="shared" si="1"/>
        <v>0</v>
      </c>
      <c r="AU23">
        <f t="shared" si="2"/>
        <v>0</v>
      </c>
      <c r="AV23">
        <f t="shared" si="3"/>
        <v>0</v>
      </c>
      <c r="AW23">
        <f t="shared" si="4"/>
        <v>0</v>
      </c>
      <c r="AX23">
        <f t="shared" si="5"/>
        <v>0</v>
      </c>
      <c r="AY23">
        <f t="shared" si="6"/>
        <v>5.37</v>
      </c>
      <c r="AZ23">
        <f t="shared" si="7"/>
        <v>0</v>
      </c>
      <c r="BA23">
        <f t="shared" si="8"/>
        <v>0</v>
      </c>
      <c r="BB23">
        <f t="shared" si="9"/>
        <v>0</v>
      </c>
      <c r="BC23">
        <f t="shared" si="10"/>
        <v>0</v>
      </c>
      <c r="BD23">
        <f t="shared" si="11"/>
        <v>0</v>
      </c>
    </row>
    <row r="24" spans="1:56" x14ac:dyDescent="0.3">
      <c r="A24" t="str">
        <f>trueraw!B23</f>
        <v>Chris Paul</v>
      </c>
      <c r="B24">
        <f>trueraw!G23*$V24*$T24/72</f>
        <v>0.62</v>
      </c>
      <c r="C24">
        <f>trueraw!H23*$V24*$T24/72</f>
        <v>1.57</v>
      </c>
      <c r="D24">
        <f>trueraw!I23*$V24*$T24/72</f>
        <v>-0.17</v>
      </c>
      <c r="E24">
        <f>trueraw!J23*$V24*$T24/72</f>
        <v>0.43</v>
      </c>
      <c r="F24">
        <f>trueraw!K23*$V24*$T24/72</f>
        <v>-0.18</v>
      </c>
      <c r="G24">
        <f>trueraw!L23*$V24*$T24/72</f>
        <v>3.14</v>
      </c>
      <c r="H24">
        <f>trueraw!M23*$V24*$T24/72</f>
        <v>1.1499999999999999</v>
      </c>
      <c r="I24">
        <f>trueraw!N23*$V24*$T24/72</f>
        <v>-0.56999999999999995</v>
      </c>
      <c r="J24">
        <f>trueraw!O23*$V24*$T24/72</f>
        <v>-0.75</v>
      </c>
      <c r="K24">
        <f t="shared" si="12"/>
        <v>3.6700000000000004</v>
      </c>
      <c r="L24">
        <f t="shared" si="13"/>
        <v>5.99</v>
      </c>
      <c r="M24">
        <f t="shared" si="14"/>
        <v>2.1</v>
      </c>
      <c r="N24">
        <f t="shared" si="15"/>
        <v>5.24</v>
      </c>
      <c r="O24">
        <f t="shared" si="16"/>
        <v>-0.83499999999999996</v>
      </c>
      <c r="P24" s="1" t="str">
        <f>VLOOKUP($A24, 'auction in'!$A$2:$C$201, 3, FALSE)</f>
        <v>cock</v>
      </c>
      <c r="Q24" s="3">
        <f>VLOOKUP($A24, 'auction in'!$A$2:$B$201, 2, FALSE)</f>
        <v>17</v>
      </c>
      <c r="R24" t="str">
        <f>trueraw!C23</f>
        <v>PG</v>
      </c>
      <c r="S24" t="str">
        <f>trueraw!D23</f>
        <v>PHX</v>
      </c>
      <c r="T24">
        <f>trueraw!E23</f>
        <v>72</v>
      </c>
      <c r="U24">
        <f>trueraw!F23</f>
        <v>30.4</v>
      </c>
      <c r="V24">
        <v>1</v>
      </c>
      <c r="W24">
        <f t="shared" si="18"/>
        <v>0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1</v>
      </c>
      <c r="AE24">
        <f t="shared" si="18"/>
        <v>0</v>
      </c>
      <c r="AF24">
        <f t="shared" si="18"/>
        <v>0</v>
      </c>
      <c r="AG24">
        <f t="shared" si="18"/>
        <v>0</v>
      </c>
      <c r="AT24">
        <f t="shared" si="1"/>
        <v>0</v>
      </c>
      <c r="AU24">
        <f t="shared" si="2"/>
        <v>0</v>
      </c>
      <c r="AV24">
        <f t="shared" si="3"/>
        <v>0</v>
      </c>
      <c r="AW24">
        <f t="shared" si="4"/>
        <v>0</v>
      </c>
      <c r="AX24">
        <f t="shared" si="5"/>
        <v>0</v>
      </c>
      <c r="AY24">
        <f t="shared" si="6"/>
        <v>0</v>
      </c>
      <c r="AZ24">
        <f t="shared" si="7"/>
        <v>0</v>
      </c>
      <c r="BA24">
        <f t="shared" si="8"/>
        <v>5.24</v>
      </c>
      <c r="BB24">
        <f t="shared" si="9"/>
        <v>0</v>
      </c>
      <c r="BC24">
        <f t="shared" si="10"/>
        <v>0</v>
      </c>
      <c r="BD24">
        <f t="shared" si="11"/>
        <v>0</v>
      </c>
    </row>
    <row r="25" spans="1:56" x14ac:dyDescent="0.3">
      <c r="A25" t="str">
        <f>trueraw!B24</f>
        <v>Jaren Jackson Jr.</v>
      </c>
      <c r="B25">
        <f>trueraw!G24*$V25*$T25/72</f>
        <v>0.15555555555555556</v>
      </c>
      <c r="C25">
        <f>trueraw!H24*$V25*$T25/72</f>
        <v>0.64166666666666672</v>
      </c>
      <c r="D25">
        <f>trueraw!I24*$V25*$T25/72</f>
        <v>0.3888888888888889</v>
      </c>
      <c r="E25">
        <f>trueraw!J24*$V25*$T25/72</f>
        <v>0.70972222222222225</v>
      </c>
      <c r="F25">
        <f>trueraw!K24*$V25*$T25/72</f>
        <v>0.84583333333333333</v>
      </c>
      <c r="G25">
        <f>trueraw!L24*$V25*$T25/72</f>
        <v>-0.70972222222222225</v>
      </c>
      <c r="H25">
        <f>trueraw!M24*$V25*$T25/72</f>
        <v>0.62222222222222223</v>
      </c>
      <c r="I25">
        <f>trueraw!N24*$V25*$T25/72</f>
        <v>2.8194444444444446</v>
      </c>
      <c r="J25">
        <f>trueraw!O24*$V25*$T25/72</f>
        <v>-0.3888888888888889</v>
      </c>
      <c r="K25">
        <f t="shared" si="12"/>
        <v>4.4430555555555555</v>
      </c>
      <c r="L25">
        <f t="shared" si="13"/>
        <v>5.4736111111111114</v>
      </c>
      <c r="M25">
        <f t="shared" si="14"/>
        <v>5.7944444444444443</v>
      </c>
      <c r="N25">
        <f t="shared" si="15"/>
        <v>5.0847222222222221</v>
      </c>
      <c r="O25">
        <f t="shared" si="16"/>
        <v>4.1756944444444439</v>
      </c>
      <c r="P25" s="1" t="str">
        <f>VLOOKUP($A25, 'auction in'!$A$2:$C$201, 3, FALSE)</f>
        <v>weed</v>
      </c>
      <c r="Q25" s="3">
        <f>VLOOKUP($A25, 'auction in'!$A$2:$B$201, 2, FALSE)</f>
        <v>4</v>
      </c>
      <c r="R25" t="str">
        <f>trueraw!C24</f>
        <v>PF,C</v>
      </c>
      <c r="S25" t="str">
        <f>trueraw!D24</f>
        <v>MEM</v>
      </c>
      <c r="T25">
        <f>trueraw!E24</f>
        <v>70</v>
      </c>
      <c r="U25">
        <f>trueraw!F24</f>
        <v>31.4</v>
      </c>
      <c r="V25">
        <v>1</v>
      </c>
      <c r="W25">
        <f t="shared" si="18"/>
        <v>0</v>
      </c>
      <c r="X25">
        <f t="shared" si="18"/>
        <v>0</v>
      </c>
      <c r="Y25">
        <f t="shared" si="18"/>
        <v>0</v>
      </c>
      <c r="Z25">
        <f t="shared" si="18"/>
        <v>0</v>
      </c>
      <c r="AA25">
        <f t="shared" si="18"/>
        <v>0</v>
      </c>
      <c r="AB25">
        <f t="shared" si="18"/>
        <v>1</v>
      </c>
      <c r="AC25">
        <f t="shared" si="18"/>
        <v>0</v>
      </c>
      <c r="AD25">
        <f t="shared" si="18"/>
        <v>0</v>
      </c>
      <c r="AE25">
        <f t="shared" si="18"/>
        <v>0</v>
      </c>
      <c r="AF25">
        <f t="shared" si="18"/>
        <v>0</v>
      </c>
      <c r="AG25">
        <f t="shared" si="18"/>
        <v>0</v>
      </c>
      <c r="AT25">
        <f t="shared" si="1"/>
        <v>0</v>
      </c>
      <c r="AU25">
        <f t="shared" si="2"/>
        <v>0</v>
      </c>
      <c r="AV25">
        <f t="shared" si="3"/>
        <v>0</v>
      </c>
      <c r="AW25">
        <f t="shared" si="4"/>
        <v>0</v>
      </c>
      <c r="AX25">
        <f t="shared" si="5"/>
        <v>0</v>
      </c>
      <c r="AY25">
        <f t="shared" si="6"/>
        <v>5.0847222222222221</v>
      </c>
      <c r="AZ25">
        <f t="shared" si="7"/>
        <v>0</v>
      </c>
      <c r="BA25">
        <f t="shared" si="8"/>
        <v>0</v>
      </c>
      <c r="BB25">
        <f t="shared" si="9"/>
        <v>0</v>
      </c>
      <c r="BC25">
        <f t="shared" si="10"/>
        <v>0</v>
      </c>
      <c r="BD25">
        <f t="shared" si="11"/>
        <v>0</v>
      </c>
    </row>
    <row r="26" spans="1:56" x14ac:dyDescent="0.3">
      <c r="A26" t="str">
        <f>trueraw!B25</f>
        <v>Rudy Gobert</v>
      </c>
      <c r="B26">
        <f>trueraw!G25*$V26*$T26/72</f>
        <v>3.7472222222222222</v>
      </c>
      <c r="C26">
        <f>trueraw!H25*$V26*$T26/72</f>
        <v>-3.842222222222222</v>
      </c>
      <c r="D26">
        <f>trueraw!I25*$V26*$T26/72</f>
        <v>-1.8683333333333334</v>
      </c>
      <c r="E26">
        <f>trueraw!J25*$V26*$T26/72</f>
        <v>0.19</v>
      </c>
      <c r="F26">
        <f>trueraw!K25*$V26*$T26/72</f>
        <v>3.8633333333333337</v>
      </c>
      <c r="G26">
        <f>trueraw!L25*$V26*$T26/72</f>
        <v>-0.80222222222222217</v>
      </c>
      <c r="H26">
        <f>trueraw!M25*$V26*$T26/72</f>
        <v>-0.80222222222222217</v>
      </c>
      <c r="I26">
        <f>trueraw!N25*$V26*$T26/72</f>
        <v>5.2249999999999996</v>
      </c>
      <c r="J26">
        <f>trueraw!O25*$V26*$T26/72</f>
        <v>-0.22166666666666665</v>
      </c>
      <c r="K26">
        <f t="shared" si="12"/>
        <v>9.3311111111111114</v>
      </c>
      <c r="L26">
        <f t="shared" si="13"/>
        <v>5.7105555555555565</v>
      </c>
      <c r="M26">
        <f t="shared" si="14"/>
        <v>6.2911111111111113</v>
      </c>
      <c r="N26">
        <f t="shared" si="15"/>
        <v>5.4888888888888898</v>
      </c>
      <c r="O26">
        <f t="shared" si="16"/>
        <v>10.840555555555556</v>
      </c>
      <c r="P26" s="1" t="str">
        <f>VLOOKUP($A26, 'auction in'!$A$2:$C$201, 3, FALSE)</f>
        <v>other</v>
      </c>
      <c r="Q26" s="3">
        <f>VLOOKUP($A26, 'auction in'!$A$2:$B$201, 2, FALSE)</f>
        <v>25</v>
      </c>
      <c r="R26" t="str">
        <f>trueraw!C25</f>
        <v>C</v>
      </c>
      <c r="S26" t="str">
        <f>trueraw!D25</f>
        <v>UTA</v>
      </c>
      <c r="T26">
        <f>trueraw!E25</f>
        <v>76</v>
      </c>
      <c r="U26">
        <f>trueraw!F25</f>
        <v>30.9</v>
      </c>
      <c r="V26">
        <v>1</v>
      </c>
      <c r="W26">
        <f t="shared" si="18"/>
        <v>0</v>
      </c>
      <c r="X26">
        <f t="shared" si="18"/>
        <v>0</v>
      </c>
      <c r="Y26">
        <f t="shared" si="18"/>
        <v>0</v>
      </c>
      <c r="Z26">
        <f t="shared" si="18"/>
        <v>0</v>
      </c>
      <c r="AA26">
        <f t="shared" si="18"/>
        <v>0</v>
      </c>
      <c r="AB26">
        <f t="shared" si="18"/>
        <v>0</v>
      </c>
      <c r="AC26">
        <f t="shared" si="18"/>
        <v>0</v>
      </c>
      <c r="AD26">
        <f t="shared" si="18"/>
        <v>0</v>
      </c>
      <c r="AE26">
        <f t="shared" si="18"/>
        <v>0</v>
      </c>
      <c r="AF26">
        <f t="shared" si="18"/>
        <v>1</v>
      </c>
      <c r="AG26">
        <f t="shared" si="18"/>
        <v>0</v>
      </c>
      <c r="AT26">
        <f t="shared" si="1"/>
        <v>0</v>
      </c>
      <c r="AU26">
        <f t="shared" si="2"/>
        <v>0</v>
      </c>
      <c r="AV26">
        <f t="shared" si="3"/>
        <v>0</v>
      </c>
      <c r="AW26">
        <f t="shared" si="4"/>
        <v>0</v>
      </c>
      <c r="AX26">
        <f t="shared" si="5"/>
        <v>0</v>
      </c>
      <c r="AY26">
        <f t="shared" si="6"/>
        <v>0</v>
      </c>
      <c r="AZ26">
        <f t="shared" si="7"/>
        <v>0</v>
      </c>
      <c r="BA26">
        <f t="shared" si="8"/>
        <v>0</v>
      </c>
      <c r="BB26">
        <f t="shared" si="9"/>
        <v>0</v>
      </c>
      <c r="BC26">
        <f t="shared" si="10"/>
        <v>5.4888888888888898</v>
      </c>
      <c r="BD26">
        <f t="shared" si="11"/>
        <v>0</v>
      </c>
    </row>
    <row r="27" spans="1:56" x14ac:dyDescent="0.3">
      <c r="A27" t="str">
        <f>trueraw!B26</f>
        <v>Tobias Harris</v>
      </c>
      <c r="B27">
        <f>trueraw!G26*$V27*$T27/72</f>
        <v>1.5104166666666667</v>
      </c>
      <c r="C27">
        <f>trueraw!H26*$V27*$T27/72</f>
        <v>1.46875</v>
      </c>
      <c r="D27">
        <f>trueraw!I26*$V27*$T27/72</f>
        <v>-0.38541666666666669</v>
      </c>
      <c r="E27">
        <f>trueraw!J26*$V27*$T27/72</f>
        <v>1.03125</v>
      </c>
      <c r="F27">
        <f>trueraw!K26*$V27*$T27/72</f>
        <v>0.84375000000000011</v>
      </c>
      <c r="G27">
        <f>trueraw!L26*$V27*$T27/72</f>
        <v>0.42708333333333326</v>
      </c>
      <c r="H27">
        <f>trueraw!M26*$V27*$T27/72</f>
        <v>8.3333333333333329E-2</v>
      </c>
      <c r="I27">
        <f>trueraw!N26*$V27*$T27/72</f>
        <v>0.61458333333333337</v>
      </c>
      <c r="J27">
        <f>trueraw!O26*$V27*$T27/72</f>
        <v>-0.1875</v>
      </c>
      <c r="K27">
        <f t="shared" si="12"/>
        <v>3.9375</v>
      </c>
      <c r="L27">
        <f t="shared" si="13"/>
        <v>5.59375</v>
      </c>
      <c r="M27">
        <f t="shared" si="14"/>
        <v>4.9791666666666679</v>
      </c>
      <c r="N27">
        <f t="shared" si="15"/>
        <v>5.40625</v>
      </c>
      <c r="O27">
        <f t="shared" si="16"/>
        <v>2.9114583333333335</v>
      </c>
      <c r="P27" s="1" t="str">
        <f>VLOOKUP($A27, 'auction in'!$A$2:$C$201, 3, FALSE)</f>
        <v>rob</v>
      </c>
      <c r="Q27" s="3">
        <f>VLOOKUP($A27, 'auction in'!$A$2:$B$201, 2, FALSE)</f>
        <v>16</v>
      </c>
      <c r="R27" t="str">
        <f>trueraw!C26</f>
        <v>SF,PF</v>
      </c>
      <c r="S27" t="str">
        <f>trueraw!D26</f>
        <v>PHI</v>
      </c>
      <c r="T27">
        <f>trueraw!E26</f>
        <v>75</v>
      </c>
      <c r="U27">
        <f>trueraw!F26</f>
        <v>32.5</v>
      </c>
      <c r="V27">
        <v>1</v>
      </c>
      <c r="W27">
        <f t="shared" si="18"/>
        <v>0</v>
      </c>
      <c r="X27">
        <f t="shared" si="18"/>
        <v>1</v>
      </c>
      <c r="Y27">
        <f t="shared" si="18"/>
        <v>0</v>
      </c>
      <c r="Z27">
        <f t="shared" si="18"/>
        <v>0</v>
      </c>
      <c r="AA27">
        <f t="shared" si="18"/>
        <v>0</v>
      </c>
      <c r="AB27">
        <f t="shared" si="18"/>
        <v>0</v>
      </c>
      <c r="AC27">
        <f t="shared" si="18"/>
        <v>0</v>
      </c>
      <c r="AD27">
        <f t="shared" si="18"/>
        <v>0</v>
      </c>
      <c r="AE27">
        <f t="shared" si="18"/>
        <v>0</v>
      </c>
      <c r="AF27">
        <f t="shared" si="18"/>
        <v>0</v>
      </c>
      <c r="AG27">
        <f t="shared" si="18"/>
        <v>0</v>
      </c>
      <c r="AT27">
        <f t="shared" si="1"/>
        <v>0</v>
      </c>
      <c r="AU27">
        <f t="shared" si="2"/>
        <v>5.40625</v>
      </c>
      <c r="AV27">
        <f t="shared" si="3"/>
        <v>0</v>
      </c>
      <c r="AW27">
        <f t="shared" si="4"/>
        <v>0</v>
      </c>
      <c r="AX27">
        <f t="shared" si="5"/>
        <v>0</v>
      </c>
      <c r="AY27">
        <f t="shared" si="6"/>
        <v>0</v>
      </c>
      <c r="AZ27">
        <f t="shared" si="7"/>
        <v>0</v>
      </c>
      <c r="BA27">
        <f t="shared" si="8"/>
        <v>0</v>
      </c>
      <c r="BB27">
        <f t="shared" si="9"/>
        <v>0</v>
      </c>
      <c r="BC27">
        <f t="shared" si="10"/>
        <v>0</v>
      </c>
      <c r="BD27">
        <f t="shared" si="11"/>
        <v>0</v>
      </c>
    </row>
    <row r="28" spans="1:56" x14ac:dyDescent="0.3">
      <c r="A28" t="str">
        <f>trueraw!B27</f>
        <v>Clint Capela</v>
      </c>
      <c r="B28">
        <f>trueraw!G27*$V28*$T28/72</f>
        <v>2.9166666666666665</v>
      </c>
      <c r="C28">
        <f>trueraw!H27*$V28*$T28/72</f>
        <v>-3.0416666666666665</v>
      </c>
      <c r="D28">
        <f>trueraw!I27*$V28*$T28/72</f>
        <v>-1.84375</v>
      </c>
      <c r="E28">
        <f>trueraw!J27*$V28*$T28/72</f>
        <v>0.28125</v>
      </c>
      <c r="F28">
        <f>trueraw!K27*$V28*$T28/72</f>
        <v>4.416666666666667</v>
      </c>
      <c r="G28">
        <f>trueraw!L27*$V28*$T28/72</f>
        <v>-1.0625</v>
      </c>
      <c r="H28">
        <f>trueraw!M27*$V28*$T28/72</f>
        <v>-0.40625</v>
      </c>
      <c r="I28">
        <f>trueraw!N27*$V28*$T28/72</f>
        <v>3.6875</v>
      </c>
      <c r="J28">
        <f>trueraw!O27*$V28*$T28/72</f>
        <v>0.36458333333333331</v>
      </c>
      <c r="K28">
        <f t="shared" si="12"/>
        <v>8.3541666666666661</v>
      </c>
      <c r="L28">
        <f t="shared" si="13"/>
        <v>4.947916666666667</v>
      </c>
      <c r="M28">
        <f t="shared" si="14"/>
        <v>6.375</v>
      </c>
      <c r="N28">
        <f t="shared" si="15"/>
        <v>5.3125</v>
      </c>
      <c r="O28">
        <f t="shared" si="16"/>
        <v>9.6822916666666679</v>
      </c>
      <c r="P28" s="1" t="str">
        <f>VLOOKUP($A28, 'auction in'!$A$2:$C$201, 3, FALSE)</f>
        <v>_______</v>
      </c>
      <c r="Q28" s="3">
        <f>VLOOKUP($A28, 'auction in'!$A$2:$B$201, 2, FALSE)</f>
        <v>7</v>
      </c>
      <c r="R28" t="str">
        <f>trueraw!C27</f>
        <v>C</v>
      </c>
      <c r="S28" t="str">
        <f>trueraw!D27</f>
        <v>ATL</v>
      </c>
      <c r="T28">
        <f>trueraw!E27</f>
        <v>75</v>
      </c>
      <c r="U28">
        <f>trueraw!F27</f>
        <v>31.5</v>
      </c>
      <c r="V28">
        <v>1</v>
      </c>
      <c r="W28">
        <f t="shared" si="18"/>
        <v>1</v>
      </c>
      <c r="X28">
        <f t="shared" si="18"/>
        <v>0</v>
      </c>
      <c r="Y28">
        <f t="shared" si="18"/>
        <v>0</v>
      </c>
      <c r="Z28">
        <f t="shared" si="18"/>
        <v>0</v>
      </c>
      <c r="AA28">
        <f t="shared" si="18"/>
        <v>0</v>
      </c>
      <c r="AB28">
        <f t="shared" si="18"/>
        <v>0</v>
      </c>
      <c r="AC28">
        <f t="shared" si="18"/>
        <v>0</v>
      </c>
      <c r="AD28">
        <f t="shared" si="18"/>
        <v>0</v>
      </c>
      <c r="AE28">
        <f t="shared" si="18"/>
        <v>0</v>
      </c>
      <c r="AF28">
        <f t="shared" si="18"/>
        <v>0</v>
      </c>
      <c r="AG28">
        <f t="shared" si="18"/>
        <v>0</v>
      </c>
      <c r="AT28">
        <f t="shared" si="1"/>
        <v>5.3125</v>
      </c>
      <c r="AU28">
        <f t="shared" si="2"/>
        <v>0</v>
      </c>
      <c r="AV28">
        <f t="shared" si="3"/>
        <v>0</v>
      </c>
      <c r="AW28">
        <f t="shared" si="4"/>
        <v>0</v>
      </c>
      <c r="AX28">
        <f t="shared" si="5"/>
        <v>0</v>
      </c>
      <c r="AY28">
        <f t="shared" si="6"/>
        <v>0</v>
      </c>
      <c r="AZ28">
        <f t="shared" si="7"/>
        <v>0</v>
      </c>
      <c r="BA28">
        <f t="shared" si="8"/>
        <v>0</v>
      </c>
      <c r="BB28">
        <f t="shared" si="9"/>
        <v>0</v>
      </c>
      <c r="BC28">
        <f t="shared" si="10"/>
        <v>0</v>
      </c>
      <c r="BD28">
        <f t="shared" si="11"/>
        <v>0</v>
      </c>
    </row>
    <row r="29" spans="1:56" x14ac:dyDescent="0.3">
      <c r="A29" t="str">
        <f>trueraw!B28</f>
        <v>Jrue Holiday</v>
      </c>
      <c r="B29">
        <f>trueraw!G28*$V29*$T29/72</f>
        <v>1.08</v>
      </c>
      <c r="C29">
        <f>trueraw!H28*$V29*$T29/72</f>
        <v>0</v>
      </c>
      <c r="D29">
        <f>trueraw!I28*$V29*$T29/72</f>
        <v>0.26</v>
      </c>
      <c r="E29">
        <f>trueraw!J28*$V29*$T29/72</f>
        <v>0.69</v>
      </c>
      <c r="F29">
        <f>trueraw!K28*$V29*$T29/72</f>
        <v>-0.17</v>
      </c>
      <c r="G29">
        <f>trueraw!L28*$V29*$T29/72</f>
        <v>1.78</v>
      </c>
      <c r="H29">
        <f>trueraw!M28*$V29*$T29/72</f>
        <v>2.0099999999999998</v>
      </c>
      <c r="I29">
        <f>trueraw!N28*$V29*$T29/72</f>
        <v>0.11</v>
      </c>
      <c r="J29">
        <f>trueraw!O28*$V29*$T29/72</f>
        <v>-0.78</v>
      </c>
      <c r="K29">
        <f t="shared" si="12"/>
        <v>4.9800000000000004</v>
      </c>
      <c r="L29">
        <f t="shared" si="13"/>
        <v>5.7600000000000007</v>
      </c>
      <c r="M29">
        <f t="shared" si="14"/>
        <v>3.2</v>
      </c>
      <c r="N29">
        <f t="shared" si="15"/>
        <v>4.9800000000000004</v>
      </c>
      <c r="O29">
        <f t="shared" si="16"/>
        <v>0.8450000000000002</v>
      </c>
      <c r="P29" s="1" t="str">
        <f>VLOOKUP($A29, 'auction in'!$A$2:$C$201, 3, FALSE)</f>
        <v>weed</v>
      </c>
      <c r="Q29" s="3">
        <f>VLOOKUP($A29, 'auction in'!$A$2:$B$201, 2, FALSE)</f>
        <v>20</v>
      </c>
      <c r="R29" t="str">
        <f>trueraw!C28</f>
        <v>PG,SG</v>
      </c>
      <c r="S29" t="str">
        <f>trueraw!D28</f>
        <v>MIL</v>
      </c>
      <c r="T29">
        <f>trueraw!E28</f>
        <v>72</v>
      </c>
      <c r="U29">
        <f>trueraw!F28</f>
        <v>32.1</v>
      </c>
      <c r="V29">
        <v>1</v>
      </c>
      <c r="W29">
        <f t="shared" si="18"/>
        <v>0</v>
      </c>
      <c r="X29">
        <f t="shared" si="18"/>
        <v>0</v>
      </c>
      <c r="Y29">
        <f t="shared" si="18"/>
        <v>0</v>
      </c>
      <c r="Z29">
        <f t="shared" si="18"/>
        <v>0</v>
      </c>
      <c r="AA29">
        <f t="shared" si="18"/>
        <v>0</v>
      </c>
      <c r="AB29">
        <f t="shared" si="18"/>
        <v>1</v>
      </c>
      <c r="AC29">
        <f t="shared" si="18"/>
        <v>0</v>
      </c>
      <c r="AD29">
        <f t="shared" si="18"/>
        <v>0</v>
      </c>
      <c r="AE29">
        <f t="shared" si="18"/>
        <v>0</v>
      </c>
      <c r="AF29">
        <f t="shared" si="18"/>
        <v>0</v>
      </c>
      <c r="AG29">
        <f t="shared" si="18"/>
        <v>0</v>
      </c>
      <c r="AT29">
        <f t="shared" si="1"/>
        <v>0</v>
      </c>
      <c r="AU29">
        <f t="shared" si="2"/>
        <v>0</v>
      </c>
      <c r="AV29">
        <f t="shared" si="3"/>
        <v>0</v>
      </c>
      <c r="AW29">
        <f t="shared" si="4"/>
        <v>0</v>
      </c>
      <c r="AX29">
        <f t="shared" si="5"/>
        <v>0</v>
      </c>
      <c r="AY29">
        <f t="shared" si="6"/>
        <v>4.9800000000000004</v>
      </c>
      <c r="AZ29">
        <f t="shared" si="7"/>
        <v>0</v>
      </c>
      <c r="BA29">
        <f t="shared" si="8"/>
        <v>0</v>
      </c>
      <c r="BB29">
        <f t="shared" si="9"/>
        <v>0</v>
      </c>
      <c r="BC29">
        <f t="shared" si="10"/>
        <v>0</v>
      </c>
      <c r="BD29">
        <f t="shared" si="11"/>
        <v>0</v>
      </c>
    </row>
    <row r="30" spans="1:56" x14ac:dyDescent="0.3">
      <c r="A30" t="str">
        <f>trueraw!B29</f>
        <v>Deandre Ayton</v>
      </c>
      <c r="B30">
        <f>trueraw!G29*$V30*$T30/72</f>
        <v>3.6733333333333338</v>
      </c>
      <c r="C30">
        <f>trueraw!H29*$V30*$T30/72</f>
        <v>-9.5000000000000001E-2</v>
      </c>
      <c r="D30">
        <f>trueraw!I29*$V30*$T30/72</f>
        <v>-1.6994444444444445</v>
      </c>
      <c r="E30">
        <f>trueraw!J29*$V30*$T30/72</f>
        <v>0.41166666666666668</v>
      </c>
      <c r="F30">
        <f>trueraw!K29*$V30*$T30/72</f>
        <v>2.681111111111111</v>
      </c>
      <c r="G30">
        <f>trueraw!L29*$V30*$T30/72</f>
        <v>-0.71777777777777785</v>
      </c>
      <c r="H30">
        <f>trueraw!M29*$V30*$T30/72</f>
        <v>-0.73888888888888882</v>
      </c>
      <c r="I30">
        <f>trueraw!N29*$V30*$T30/72</f>
        <v>1.6888888888888891</v>
      </c>
      <c r="J30">
        <f>trueraw!O29*$V30*$T30/72</f>
        <v>-1.0555555555555556E-2</v>
      </c>
      <c r="K30">
        <f t="shared" si="12"/>
        <v>5.288333333333334</v>
      </c>
      <c r="L30">
        <f t="shared" si="13"/>
        <v>5.2038888888888888</v>
      </c>
      <c r="M30">
        <f t="shared" si="14"/>
        <v>5.9111111111111114</v>
      </c>
      <c r="N30">
        <f t="shared" si="15"/>
        <v>5.1933333333333334</v>
      </c>
      <c r="O30">
        <f t="shared" si="16"/>
        <v>6.5391666666666675</v>
      </c>
      <c r="P30" s="1" t="str">
        <f>VLOOKUP($A30, 'auction in'!$A$2:$C$201, 3, FALSE)</f>
        <v>rain</v>
      </c>
      <c r="Q30" s="3">
        <f>VLOOKUP($A30, 'auction in'!$A$2:$B$201, 2, FALSE)</f>
        <v>37</v>
      </c>
      <c r="R30" t="str">
        <f>trueraw!C29</f>
        <v>C</v>
      </c>
      <c r="S30" t="str">
        <f>trueraw!D29</f>
        <v>PHX</v>
      </c>
      <c r="T30">
        <f>trueraw!E29</f>
        <v>76</v>
      </c>
      <c r="U30">
        <f>trueraw!F29</f>
        <v>31.8</v>
      </c>
      <c r="V30">
        <v>1</v>
      </c>
      <c r="W30">
        <f t="shared" si="18"/>
        <v>0</v>
      </c>
      <c r="X30">
        <f t="shared" si="18"/>
        <v>0</v>
      </c>
      <c r="Y30">
        <f t="shared" si="18"/>
        <v>1</v>
      </c>
      <c r="Z30">
        <f t="shared" si="18"/>
        <v>0</v>
      </c>
      <c r="AA30">
        <f t="shared" si="18"/>
        <v>0</v>
      </c>
      <c r="AB30">
        <f t="shared" si="18"/>
        <v>0</v>
      </c>
      <c r="AC30">
        <f t="shared" si="18"/>
        <v>0</v>
      </c>
      <c r="AD30">
        <f t="shared" si="18"/>
        <v>0</v>
      </c>
      <c r="AE30">
        <f t="shared" si="18"/>
        <v>0</v>
      </c>
      <c r="AF30">
        <f t="shared" si="18"/>
        <v>0</v>
      </c>
      <c r="AG30">
        <f t="shared" si="18"/>
        <v>0</v>
      </c>
      <c r="AT30">
        <f t="shared" si="1"/>
        <v>0</v>
      </c>
      <c r="AU30">
        <f t="shared" si="2"/>
        <v>0</v>
      </c>
      <c r="AV30">
        <f t="shared" si="3"/>
        <v>5.1933333333333334</v>
      </c>
      <c r="AW30">
        <f t="shared" si="4"/>
        <v>0</v>
      </c>
      <c r="AX30">
        <f t="shared" si="5"/>
        <v>0</v>
      </c>
      <c r="AY30">
        <f t="shared" si="6"/>
        <v>0</v>
      </c>
      <c r="AZ30">
        <f t="shared" si="7"/>
        <v>0</v>
      </c>
      <c r="BA30">
        <f t="shared" si="8"/>
        <v>0</v>
      </c>
      <c r="BB30">
        <f t="shared" si="9"/>
        <v>0</v>
      </c>
      <c r="BC30">
        <f t="shared" si="10"/>
        <v>0</v>
      </c>
      <c r="BD30">
        <f t="shared" si="11"/>
        <v>0</v>
      </c>
    </row>
    <row r="31" spans="1:56" x14ac:dyDescent="0.3">
      <c r="A31" t="str">
        <f>trueraw!B30</f>
        <v>Shai Gilgeous-Alexander</v>
      </c>
      <c r="B31">
        <f>trueraw!G30*$V31*$T31/72</f>
        <v>1.5069444444444444</v>
      </c>
      <c r="C31">
        <f>trueraw!H30*$V31*$T31/72</f>
        <v>0.97222222222222221</v>
      </c>
      <c r="D31">
        <f>trueraw!I30*$V31*$T31/72</f>
        <v>0.39861111111111108</v>
      </c>
      <c r="E31">
        <f>trueraw!J30*$V31*$T31/72</f>
        <v>1.6527777777777777</v>
      </c>
      <c r="F31">
        <f>trueraw!K30*$V31*$T31/72</f>
        <v>0</v>
      </c>
      <c r="G31">
        <f>trueraw!L30*$V31*$T31/72</f>
        <v>1.7013888888888888</v>
      </c>
      <c r="H31">
        <f>trueraw!M30*$V31*$T31/72</f>
        <v>-0.16527777777777777</v>
      </c>
      <c r="I31">
        <f>trueraw!N30*$V31*$T31/72</f>
        <v>0.37916666666666665</v>
      </c>
      <c r="J31">
        <f>trueraw!O30*$V31*$T31/72</f>
        <v>-1.7694444444444446</v>
      </c>
      <c r="K31">
        <f t="shared" si="12"/>
        <v>3.7041666666666666</v>
      </c>
      <c r="L31">
        <f t="shared" si="13"/>
        <v>6.4458333333333329</v>
      </c>
      <c r="M31">
        <f t="shared" si="14"/>
        <v>2.9749999999999992</v>
      </c>
      <c r="N31">
        <f t="shared" si="15"/>
        <v>4.676388888888888</v>
      </c>
      <c r="O31">
        <f t="shared" si="16"/>
        <v>1.3416666666666661</v>
      </c>
      <c r="P31" s="1" t="str">
        <f>VLOOKUP($A31, 'auction in'!$A$2:$C$201, 3, FALSE)</f>
        <v>rain</v>
      </c>
      <c r="Q31" s="3">
        <f>VLOOKUP($A31, 'auction in'!$A$2:$B$201, 2, FALSE)</f>
        <v>28</v>
      </c>
      <c r="R31" t="str">
        <f>trueraw!C30</f>
        <v>PG,SG</v>
      </c>
      <c r="S31" t="str">
        <f>trueraw!D30</f>
        <v>OKL</v>
      </c>
      <c r="T31">
        <f>trueraw!E30</f>
        <v>70</v>
      </c>
      <c r="U31">
        <f>trueraw!F30</f>
        <v>34.1</v>
      </c>
      <c r="V31">
        <v>1</v>
      </c>
      <c r="W31">
        <f t="shared" si="18"/>
        <v>0</v>
      </c>
      <c r="X31">
        <f t="shared" si="18"/>
        <v>0</v>
      </c>
      <c r="Y31">
        <f t="shared" si="18"/>
        <v>1</v>
      </c>
      <c r="Z31">
        <f t="shared" si="18"/>
        <v>0</v>
      </c>
      <c r="AA31">
        <f t="shared" si="18"/>
        <v>0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0</v>
      </c>
      <c r="AF31">
        <f t="shared" si="18"/>
        <v>0</v>
      </c>
      <c r="AG31">
        <f t="shared" si="18"/>
        <v>0</v>
      </c>
      <c r="AT31">
        <f t="shared" si="1"/>
        <v>0</v>
      </c>
      <c r="AU31">
        <f t="shared" si="2"/>
        <v>0</v>
      </c>
      <c r="AV31">
        <f t="shared" si="3"/>
        <v>4.676388888888888</v>
      </c>
      <c r="AW31">
        <f t="shared" si="4"/>
        <v>0</v>
      </c>
      <c r="AX31">
        <f t="shared" si="5"/>
        <v>0</v>
      </c>
      <c r="AY31">
        <f t="shared" si="6"/>
        <v>0</v>
      </c>
      <c r="AZ31">
        <f t="shared" si="7"/>
        <v>0</v>
      </c>
      <c r="BA31">
        <f t="shared" si="8"/>
        <v>0</v>
      </c>
      <c r="BB31">
        <f t="shared" si="9"/>
        <v>0</v>
      </c>
      <c r="BC31">
        <f t="shared" si="10"/>
        <v>0</v>
      </c>
      <c r="BD31">
        <f t="shared" si="11"/>
        <v>0</v>
      </c>
    </row>
    <row r="32" spans="1:56" x14ac:dyDescent="0.3">
      <c r="A32" t="str">
        <f>trueraw!B31</f>
        <v>Luka Doncic</v>
      </c>
      <c r="B32">
        <f>trueraw!G31*$V32*$T32/72</f>
        <v>0.625</v>
      </c>
      <c r="C32">
        <f>trueraw!H31*$V32*$T32/72</f>
        <v>-1.2291666666666667</v>
      </c>
      <c r="D32">
        <f>trueraw!I31*$V32*$T32/72</f>
        <v>1.4791666666666667</v>
      </c>
      <c r="E32">
        <f>trueraw!J31*$V32*$T32/72</f>
        <v>2.4791666666666665</v>
      </c>
      <c r="F32">
        <f>trueraw!K31*$V32*$T32/72</f>
        <v>1.4583333333333333</v>
      </c>
      <c r="G32">
        <f>trueraw!L31*$V32*$T32/72</f>
        <v>3.3854166666666665</v>
      </c>
      <c r="H32">
        <f>trueraw!M31*$V32*$T32/72</f>
        <v>0.4375</v>
      </c>
      <c r="I32">
        <f>trueraw!N31*$V32*$T32/72</f>
        <v>-7.2916666666666685E-2</v>
      </c>
      <c r="J32">
        <f>trueraw!O31*$V32*$T32/72</f>
        <v>-3.59375</v>
      </c>
      <c r="K32">
        <f t="shared" si="12"/>
        <v>6.1979166666666661</v>
      </c>
      <c r="L32">
        <f t="shared" si="13"/>
        <v>8.5625</v>
      </c>
      <c r="M32">
        <f t="shared" si="14"/>
        <v>1.5833333333333335</v>
      </c>
      <c r="N32">
        <f t="shared" si="15"/>
        <v>4.96875</v>
      </c>
      <c r="O32">
        <f t="shared" si="16"/>
        <v>1.1354166666666661</v>
      </c>
      <c r="P32" s="1" t="str">
        <f>VLOOKUP($A32, 'auction in'!$A$2:$C$201, 3, FALSE)</f>
        <v>car</v>
      </c>
      <c r="Q32" s="3">
        <f>VLOOKUP($A32, 'auction in'!$A$2:$B$201, 2, FALSE)</f>
        <v>62</v>
      </c>
      <c r="R32" t="str">
        <f>trueraw!C31</f>
        <v>PG,SG</v>
      </c>
      <c r="S32" t="str">
        <f>trueraw!D31</f>
        <v>DAL</v>
      </c>
      <c r="T32">
        <f>trueraw!E31</f>
        <v>75</v>
      </c>
      <c r="U32">
        <f>trueraw!F31</f>
        <v>34.1</v>
      </c>
      <c r="V32">
        <v>1</v>
      </c>
      <c r="W32">
        <f t="shared" si="18"/>
        <v>0</v>
      </c>
      <c r="X32">
        <f t="shared" si="18"/>
        <v>0</v>
      </c>
      <c r="Y32">
        <f t="shared" si="18"/>
        <v>0</v>
      </c>
      <c r="Z32">
        <f t="shared" si="18"/>
        <v>0</v>
      </c>
      <c r="AA32">
        <f t="shared" si="18"/>
        <v>0</v>
      </c>
      <c r="AB32">
        <f t="shared" si="18"/>
        <v>0</v>
      </c>
      <c r="AC32">
        <f t="shared" si="18"/>
        <v>1</v>
      </c>
      <c r="AD32">
        <f t="shared" si="18"/>
        <v>0</v>
      </c>
      <c r="AE32">
        <f t="shared" si="18"/>
        <v>0</v>
      </c>
      <c r="AF32">
        <f t="shared" si="18"/>
        <v>0</v>
      </c>
      <c r="AG32">
        <f t="shared" si="18"/>
        <v>0</v>
      </c>
      <c r="AT32">
        <f t="shared" si="1"/>
        <v>0</v>
      </c>
      <c r="AU32">
        <f t="shared" si="2"/>
        <v>0</v>
      </c>
      <c r="AV32">
        <f t="shared" si="3"/>
        <v>0</v>
      </c>
      <c r="AW32">
        <f t="shared" si="4"/>
        <v>0</v>
      </c>
      <c r="AX32">
        <f t="shared" si="5"/>
        <v>0</v>
      </c>
      <c r="AY32">
        <f t="shared" si="6"/>
        <v>0</v>
      </c>
      <c r="AZ32">
        <f t="shared" si="7"/>
        <v>4.96875</v>
      </c>
      <c r="BA32">
        <f t="shared" si="8"/>
        <v>0</v>
      </c>
      <c r="BB32">
        <f t="shared" si="9"/>
        <v>0</v>
      </c>
      <c r="BC32">
        <f t="shared" si="10"/>
        <v>0</v>
      </c>
      <c r="BD32">
        <f t="shared" si="11"/>
        <v>0</v>
      </c>
    </row>
    <row r="33" spans="1:56" x14ac:dyDescent="0.3">
      <c r="A33" t="str">
        <f>trueraw!B32</f>
        <v>Domantas Sabonis</v>
      </c>
      <c r="B33">
        <f>trueraw!G32*$V33*$T33/72</f>
        <v>2.09</v>
      </c>
      <c r="C33">
        <f>trueraw!H32*$V33*$T33/72</f>
        <v>-0.99</v>
      </c>
      <c r="D33">
        <f>trueraw!I32*$V33*$T33/72</f>
        <v>-0.93000000000000016</v>
      </c>
      <c r="E33">
        <f>trueraw!J32*$V33*$T33/72</f>
        <v>1.05</v>
      </c>
      <c r="F33">
        <f>trueraw!K32*$V33*$T33/72</f>
        <v>2.86</v>
      </c>
      <c r="G33">
        <f>trueraw!L32*$V33*$T33/72</f>
        <v>1.99</v>
      </c>
      <c r="H33">
        <f>trueraw!M32*$V33*$T33/72</f>
        <v>0.84</v>
      </c>
      <c r="I33">
        <f>trueraw!N32*$V33*$T33/72</f>
        <v>-0.11</v>
      </c>
      <c r="J33">
        <f>trueraw!O32*$V33*$T33/72</f>
        <v>-2.17</v>
      </c>
      <c r="K33">
        <f t="shared" si="12"/>
        <v>5.6199999999999992</v>
      </c>
      <c r="L33">
        <f t="shared" si="13"/>
        <v>6.8</v>
      </c>
      <c r="M33">
        <f t="shared" si="14"/>
        <v>2.64</v>
      </c>
      <c r="N33">
        <f t="shared" si="15"/>
        <v>4.63</v>
      </c>
      <c r="O33">
        <f t="shared" si="16"/>
        <v>2.2649999999999997</v>
      </c>
      <c r="P33" s="1" t="str">
        <f>VLOOKUP($A33, 'auction in'!$A$2:$C$201, 3, FALSE)</f>
        <v>death</v>
      </c>
      <c r="Q33" s="3">
        <f>VLOOKUP($A33, 'auction in'!$A$2:$B$201, 2, FALSE)</f>
        <v>19</v>
      </c>
      <c r="R33" t="str">
        <f>trueraw!C32</f>
        <v>PF,C</v>
      </c>
      <c r="S33" t="str">
        <f>trueraw!D32</f>
        <v>IND</v>
      </c>
      <c r="T33">
        <f>trueraw!E32</f>
        <v>72</v>
      </c>
      <c r="U33">
        <f>trueraw!F32</f>
        <v>35.299999999999997</v>
      </c>
      <c r="V33">
        <v>1</v>
      </c>
      <c r="W33">
        <f t="shared" ref="W33:AG42" si="19">IF(EXACT($P33, W$2), 1, 0)</f>
        <v>0</v>
      </c>
      <c r="X33">
        <f t="shared" si="19"/>
        <v>0</v>
      </c>
      <c r="Y33">
        <f t="shared" si="19"/>
        <v>0</v>
      </c>
      <c r="Z33">
        <f t="shared" si="19"/>
        <v>1</v>
      </c>
      <c r="AA33">
        <f t="shared" si="19"/>
        <v>0</v>
      </c>
      <c r="AB33">
        <f t="shared" si="19"/>
        <v>0</v>
      </c>
      <c r="AC33">
        <f t="shared" si="19"/>
        <v>0</v>
      </c>
      <c r="AD33">
        <f t="shared" si="19"/>
        <v>0</v>
      </c>
      <c r="AE33">
        <f t="shared" si="19"/>
        <v>0</v>
      </c>
      <c r="AF33">
        <f t="shared" si="19"/>
        <v>0</v>
      </c>
      <c r="AG33">
        <f t="shared" si="19"/>
        <v>0</v>
      </c>
      <c r="AT33">
        <f t="shared" si="1"/>
        <v>0</v>
      </c>
      <c r="AU33">
        <f t="shared" si="2"/>
        <v>0</v>
      </c>
      <c r="AV33">
        <f t="shared" si="3"/>
        <v>0</v>
      </c>
      <c r="AW33">
        <f t="shared" si="4"/>
        <v>4.63</v>
      </c>
      <c r="AX33">
        <f t="shared" si="5"/>
        <v>0</v>
      </c>
      <c r="AY33">
        <f t="shared" si="6"/>
        <v>0</v>
      </c>
      <c r="AZ33">
        <f t="shared" si="7"/>
        <v>0</v>
      </c>
      <c r="BA33">
        <f t="shared" si="8"/>
        <v>0</v>
      </c>
      <c r="BB33">
        <f t="shared" si="9"/>
        <v>0</v>
      </c>
      <c r="BC33">
        <f t="shared" si="10"/>
        <v>0</v>
      </c>
      <c r="BD33">
        <f t="shared" si="11"/>
        <v>0</v>
      </c>
    </row>
    <row r="34" spans="1:56" x14ac:dyDescent="0.3">
      <c r="A34" t="str">
        <f>trueraw!B33</f>
        <v>Trae Young</v>
      </c>
      <c r="B34">
        <f>trueraw!G33*$V34*$T34/72</f>
        <v>-0.89916666666666656</v>
      </c>
      <c r="C34">
        <f>trueraw!H33*$V34*$T34/72</f>
        <v>3.8458333333333332</v>
      </c>
      <c r="D34">
        <f>trueraw!I33*$V34*$T34/72</f>
        <v>0.90999999999999992</v>
      </c>
      <c r="E34">
        <f>trueraw!J33*$V34*$T34/72</f>
        <v>1.9716666666666667</v>
      </c>
      <c r="F34">
        <f>trueraw!K33*$V34*$T34/72</f>
        <v>-0.46583333333333332</v>
      </c>
      <c r="G34">
        <f>trueraw!L33*$V34*$T34/72</f>
        <v>3.9541666666666666</v>
      </c>
      <c r="H34">
        <f>trueraw!M33*$V34*$T34/72</f>
        <v>-0.23833333333333334</v>
      </c>
      <c r="I34">
        <f>trueraw!N33*$V34*$T34/72</f>
        <v>-0.84500000000000008</v>
      </c>
      <c r="J34">
        <f>trueraw!O33*$V34*$T34/72</f>
        <v>-3.2824999999999998</v>
      </c>
      <c r="K34">
        <f t="shared" si="12"/>
        <v>1.1050000000000009</v>
      </c>
      <c r="L34">
        <f t="shared" si="13"/>
        <v>8.2333333333333325</v>
      </c>
      <c r="M34">
        <f t="shared" si="14"/>
        <v>0.99666666666666703</v>
      </c>
      <c r="N34">
        <f t="shared" si="15"/>
        <v>4.9508333333333328</v>
      </c>
      <c r="O34">
        <f t="shared" si="16"/>
        <v>-3.5966666666666667</v>
      </c>
      <c r="P34" s="1" t="str">
        <f>VLOOKUP($A34, 'auction in'!$A$2:$C$201, 3, FALSE)</f>
        <v>choi</v>
      </c>
      <c r="Q34" s="3">
        <f>VLOOKUP($A34, 'auction in'!$A$2:$B$201, 2, FALSE)</f>
        <v>41</v>
      </c>
      <c r="R34" t="str">
        <f>trueraw!C33</f>
        <v>PG</v>
      </c>
      <c r="S34" t="str">
        <f>trueraw!D33</f>
        <v>ATL</v>
      </c>
      <c r="T34">
        <f>trueraw!E33</f>
        <v>78</v>
      </c>
      <c r="U34">
        <f>trueraw!F33</f>
        <v>33.200000000000003</v>
      </c>
      <c r="V34">
        <v>1</v>
      </c>
      <c r="W34">
        <f t="shared" si="19"/>
        <v>0</v>
      </c>
      <c r="X34">
        <f t="shared" si="19"/>
        <v>0</v>
      </c>
      <c r="Y34">
        <f t="shared" si="19"/>
        <v>0</v>
      </c>
      <c r="Z34">
        <f t="shared" si="19"/>
        <v>0</v>
      </c>
      <c r="AA34">
        <f t="shared" si="19"/>
        <v>1</v>
      </c>
      <c r="AB34">
        <f t="shared" si="19"/>
        <v>0</v>
      </c>
      <c r="AC34">
        <f t="shared" si="19"/>
        <v>0</v>
      </c>
      <c r="AD34">
        <f t="shared" si="19"/>
        <v>0</v>
      </c>
      <c r="AE34">
        <f t="shared" si="19"/>
        <v>0</v>
      </c>
      <c r="AF34">
        <f t="shared" si="19"/>
        <v>0</v>
      </c>
      <c r="AG34">
        <f t="shared" si="19"/>
        <v>0</v>
      </c>
      <c r="AT34">
        <f t="shared" si="1"/>
        <v>0</v>
      </c>
      <c r="AU34">
        <f t="shared" si="2"/>
        <v>0</v>
      </c>
      <c r="AV34">
        <f t="shared" si="3"/>
        <v>0</v>
      </c>
      <c r="AW34">
        <f t="shared" si="4"/>
        <v>0</v>
      </c>
      <c r="AX34">
        <f t="shared" si="5"/>
        <v>4.9508333333333328</v>
      </c>
      <c r="AY34">
        <f t="shared" si="6"/>
        <v>0</v>
      </c>
      <c r="AZ34">
        <f t="shared" si="7"/>
        <v>0</v>
      </c>
      <c r="BA34">
        <f t="shared" si="8"/>
        <v>0</v>
      </c>
      <c r="BB34">
        <f t="shared" si="9"/>
        <v>0</v>
      </c>
      <c r="BC34">
        <f t="shared" si="10"/>
        <v>0</v>
      </c>
      <c r="BD34">
        <f t="shared" si="11"/>
        <v>0</v>
      </c>
    </row>
    <row r="35" spans="1:56" x14ac:dyDescent="0.3">
      <c r="A35" t="str">
        <f>trueraw!B34</f>
        <v>Robert Williams</v>
      </c>
      <c r="B35">
        <f>trueraw!G34*$V35*$T35/72</f>
        <v>2.7672222222222222</v>
      </c>
      <c r="C35">
        <f>trueraw!H34*$V35*$T35/72</f>
        <v>-1.0294444444444446</v>
      </c>
      <c r="D35">
        <f>trueraw!I34*$V35*$T35/72</f>
        <v>-1.6716666666666666</v>
      </c>
      <c r="E35">
        <f>trueraw!J34*$V35*$T35/72</f>
        <v>-0.55722222222222217</v>
      </c>
      <c r="F35">
        <f>trueraw!K34*$V35*$T35/72</f>
        <v>1.2561111111111112</v>
      </c>
      <c r="G35">
        <f>trueraw!L34*$V35*$T35/72</f>
        <v>-0.3116666666666667</v>
      </c>
      <c r="H35">
        <f>trueraw!M34*$V35*$T35/72</f>
        <v>0.18888888888888891</v>
      </c>
      <c r="I35">
        <f>trueraw!N34*$V35*$T35/72</f>
        <v>3.2111111111111108</v>
      </c>
      <c r="J35">
        <f>trueraw!O34*$V35*$T35/72</f>
        <v>0.43444444444444447</v>
      </c>
      <c r="K35">
        <f t="shared" si="12"/>
        <v>5.3172222222222221</v>
      </c>
      <c r="L35">
        <f t="shared" si="13"/>
        <v>3.8533333333333331</v>
      </c>
      <c r="M35">
        <f t="shared" si="14"/>
        <v>4.599444444444444</v>
      </c>
      <c r="N35">
        <f t="shared" si="15"/>
        <v>4.2877777777777775</v>
      </c>
      <c r="O35">
        <f t="shared" si="16"/>
        <v>5.7186111111111106</v>
      </c>
      <c r="P35" s="1" t="str">
        <f>VLOOKUP($A35, 'auction in'!$A$2:$C$201, 3, FALSE)</f>
        <v>_______</v>
      </c>
      <c r="Q35" s="3">
        <f>VLOOKUP($A35, 'auction in'!$A$2:$B$201, 2, FALSE)</f>
        <v>-0.11499751864148755</v>
      </c>
      <c r="R35" t="str">
        <f>trueraw!C34</f>
        <v>C</v>
      </c>
      <c r="S35" t="str">
        <f>trueraw!D34</f>
        <v>BOS</v>
      </c>
      <c r="T35">
        <f>trueraw!E34</f>
        <v>68</v>
      </c>
      <c r="U35">
        <f>trueraw!F34</f>
        <v>23.5</v>
      </c>
      <c r="V35">
        <v>1</v>
      </c>
      <c r="W35">
        <f t="shared" si="19"/>
        <v>1</v>
      </c>
      <c r="X35">
        <f t="shared" si="19"/>
        <v>0</v>
      </c>
      <c r="Y35">
        <f t="shared" si="19"/>
        <v>0</v>
      </c>
      <c r="Z35">
        <f t="shared" si="19"/>
        <v>0</v>
      </c>
      <c r="AA35">
        <f t="shared" si="19"/>
        <v>0</v>
      </c>
      <c r="AB35">
        <f t="shared" si="19"/>
        <v>0</v>
      </c>
      <c r="AC35">
        <f t="shared" si="19"/>
        <v>0</v>
      </c>
      <c r="AD35">
        <f t="shared" si="19"/>
        <v>0</v>
      </c>
      <c r="AE35">
        <f t="shared" si="19"/>
        <v>0</v>
      </c>
      <c r="AF35">
        <f t="shared" si="19"/>
        <v>0</v>
      </c>
      <c r="AG35">
        <f t="shared" si="19"/>
        <v>0</v>
      </c>
      <c r="AT35">
        <f t="shared" ref="AT35:AT66" si="20">IF(EXACT($P35, W$2), $N35, 0)</f>
        <v>4.2877777777777775</v>
      </c>
      <c r="AU35">
        <f t="shared" ref="AU35:AU66" si="21">IF(EXACT($P35, X$2), $N35, 0)</f>
        <v>0</v>
      </c>
      <c r="AV35">
        <f t="shared" ref="AV35:AV66" si="22">IF(EXACT($P35, Y$2), $N35, 0)</f>
        <v>0</v>
      </c>
      <c r="AW35">
        <f t="shared" ref="AW35:AW66" si="23">IF(EXACT($P35, Z$2), $N35, 0)</f>
        <v>0</v>
      </c>
      <c r="AX35">
        <f t="shared" ref="AX35:AX66" si="24">IF(EXACT($P35, AA$2), $N35, 0)</f>
        <v>0</v>
      </c>
      <c r="AY35">
        <f t="shared" ref="AY35:AY66" si="25">IF(EXACT($P35, AB$2), $N35, 0)</f>
        <v>0</v>
      </c>
      <c r="AZ35">
        <f t="shared" ref="AZ35:AZ66" si="26">IF(EXACT($P35, AC$2), $N35, 0)</f>
        <v>0</v>
      </c>
      <c r="BA35">
        <f t="shared" ref="BA35:BA66" si="27">IF(EXACT($P35, AD$2), $N35, 0)</f>
        <v>0</v>
      </c>
      <c r="BB35">
        <f t="shared" ref="BB35:BB66" si="28">IF(EXACT($P35, AE$2), $N35, 0)</f>
        <v>0</v>
      </c>
      <c r="BC35">
        <f t="shared" ref="BC35:BC66" si="29">IF(EXACT($P35, AF$2), $N35, 0)</f>
        <v>0</v>
      </c>
      <c r="BD35">
        <f t="shared" ref="BD35:BD66" si="30">IF(EXACT($P35, AG$2), $N35, 0)</f>
        <v>0</v>
      </c>
    </row>
    <row r="36" spans="1:56" x14ac:dyDescent="0.3">
      <c r="A36" t="str">
        <f>trueraw!B35</f>
        <v>Zion Williamson</v>
      </c>
      <c r="B36">
        <f>trueraw!G35*$V36*$T36/72</f>
        <v>5.45</v>
      </c>
      <c r="C36">
        <f>trueraw!H35*$V36*$T36/72</f>
        <v>-3.1</v>
      </c>
      <c r="D36">
        <f>trueraw!I35*$V36*$T36/72</f>
        <v>-1.54</v>
      </c>
      <c r="E36">
        <f>trueraw!J35*$V36*$T36/72</f>
        <v>2.4300000000000002</v>
      </c>
      <c r="F36">
        <f>trueraw!K35*$V36*$T36/72</f>
        <v>1.1399999999999999</v>
      </c>
      <c r="G36">
        <f>trueraw!L35*$V36*$T36/72</f>
        <v>0.86</v>
      </c>
      <c r="H36">
        <f>trueraw!M35*$V36*$T36/72</f>
        <v>0.39</v>
      </c>
      <c r="I36">
        <f>trueraw!N35*$V36*$T36/72</f>
        <v>0.41</v>
      </c>
      <c r="J36">
        <f>trueraw!O35*$V36*$T36/72</f>
        <v>-1.58</v>
      </c>
      <c r="K36">
        <f t="shared" si="12"/>
        <v>7.5600000000000005</v>
      </c>
      <c r="L36">
        <f t="shared" si="13"/>
        <v>6.04</v>
      </c>
      <c r="M36">
        <f t="shared" si="14"/>
        <v>3.5999999999999996</v>
      </c>
      <c r="N36">
        <f t="shared" si="15"/>
        <v>4.46</v>
      </c>
      <c r="O36">
        <f t="shared" si="16"/>
        <v>5.0949999999999998</v>
      </c>
      <c r="P36" s="1" t="str">
        <f>VLOOKUP($A36, 'auction in'!$A$2:$C$201, 3, FALSE)</f>
        <v>death</v>
      </c>
      <c r="Q36" s="3">
        <f>VLOOKUP($A36, 'auction in'!$A$2:$B$201, 2, FALSE)</f>
        <v>25</v>
      </c>
      <c r="R36" t="str">
        <f>trueraw!C35</f>
        <v>PF</v>
      </c>
      <c r="S36" t="str">
        <f>trueraw!D35</f>
        <v>NOP</v>
      </c>
      <c r="T36">
        <f>trueraw!E35</f>
        <v>72</v>
      </c>
      <c r="U36">
        <f>trueraw!F35</f>
        <v>33.799999999999997</v>
      </c>
      <c r="V36">
        <v>1</v>
      </c>
      <c r="W36">
        <f t="shared" si="19"/>
        <v>0</v>
      </c>
      <c r="X36">
        <f t="shared" si="19"/>
        <v>0</v>
      </c>
      <c r="Y36">
        <f t="shared" si="19"/>
        <v>0</v>
      </c>
      <c r="Z36">
        <f t="shared" si="19"/>
        <v>1</v>
      </c>
      <c r="AA36">
        <f t="shared" si="19"/>
        <v>0</v>
      </c>
      <c r="AB36">
        <f t="shared" si="19"/>
        <v>0</v>
      </c>
      <c r="AC36">
        <f t="shared" si="19"/>
        <v>0</v>
      </c>
      <c r="AD36">
        <f t="shared" si="19"/>
        <v>0</v>
      </c>
      <c r="AE36">
        <f t="shared" si="19"/>
        <v>0</v>
      </c>
      <c r="AF36">
        <f t="shared" si="19"/>
        <v>0</v>
      </c>
      <c r="AG36">
        <f t="shared" si="19"/>
        <v>0</v>
      </c>
      <c r="AT36">
        <f t="shared" si="20"/>
        <v>0</v>
      </c>
      <c r="AU36">
        <f t="shared" si="21"/>
        <v>0</v>
      </c>
      <c r="AV36">
        <f t="shared" si="22"/>
        <v>0</v>
      </c>
      <c r="AW36">
        <f t="shared" si="23"/>
        <v>4.46</v>
      </c>
      <c r="AX36">
        <f t="shared" si="24"/>
        <v>0</v>
      </c>
      <c r="AY36">
        <f t="shared" si="25"/>
        <v>0</v>
      </c>
      <c r="AZ36">
        <f t="shared" si="26"/>
        <v>0</v>
      </c>
      <c r="BA36">
        <f t="shared" si="27"/>
        <v>0</v>
      </c>
      <c r="BB36">
        <f t="shared" si="28"/>
        <v>0</v>
      </c>
      <c r="BC36">
        <f t="shared" si="29"/>
        <v>0</v>
      </c>
      <c r="BD36">
        <f t="shared" si="30"/>
        <v>0</v>
      </c>
    </row>
    <row r="37" spans="1:56" x14ac:dyDescent="0.3">
      <c r="A37" t="str">
        <f>trueraw!B36</f>
        <v>CJ McCollum</v>
      </c>
      <c r="B37">
        <f>trueraw!G36*$V37*$T37/72</f>
        <v>-0.22</v>
      </c>
      <c r="C37">
        <f>trueraw!H36*$V37*$T37/72</f>
        <v>0.5</v>
      </c>
      <c r="D37">
        <f>trueraw!I36*$V37*$T37/72</f>
        <v>2.0499999999999998</v>
      </c>
      <c r="E37">
        <f>trueraw!J36*$V37*$T37/72</f>
        <v>1.5</v>
      </c>
      <c r="F37">
        <f>trueraw!K36*$V37*$T37/72</f>
        <v>-0.43</v>
      </c>
      <c r="G37">
        <f>trueraw!L36*$V37*$T37/72</f>
        <v>1.02</v>
      </c>
      <c r="H37">
        <f>trueraw!M36*$V37*$T37/72</f>
        <v>3.0000000000000002E-2</v>
      </c>
      <c r="I37">
        <f>trueraw!N36*$V37*$T37/72</f>
        <v>-0.34</v>
      </c>
      <c r="J37">
        <f>trueraw!O36*$V37*$T37/72</f>
        <v>0.19</v>
      </c>
      <c r="K37">
        <f t="shared" si="12"/>
        <v>3.8000000000000003</v>
      </c>
      <c r="L37">
        <f t="shared" si="13"/>
        <v>4.1100000000000003</v>
      </c>
      <c r="M37">
        <f t="shared" si="14"/>
        <v>3.28</v>
      </c>
      <c r="N37">
        <f t="shared" si="15"/>
        <v>4.3000000000000007</v>
      </c>
      <c r="O37">
        <f t="shared" si="16"/>
        <v>1.9999999999999998</v>
      </c>
      <c r="P37" s="1" t="str">
        <f>VLOOKUP($A37, 'auction in'!$A$2:$C$201, 3, FALSE)</f>
        <v>other</v>
      </c>
      <c r="Q37" s="3">
        <f>VLOOKUP($A37, 'auction in'!$A$2:$B$201, 2, FALSE)</f>
        <v>6</v>
      </c>
      <c r="R37" t="str">
        <f>trueraw!C36</f>
        <v>PG,SG</v>
      </c>
      <c r="S37" t="str">
        <f>trueraw!D36</f>
        <v>POR</v>
      </c>
      <c r="T37">
        <f>trueraw!E36</f>
        <v>72</v>
      </c>
      <c r="U37">
        <f>trueraw!F36</f>
        <v>33.5</v>
      </c>
      <c r="V37">
        <v>1</v>
      </c>
      <c r="W37">
        <f t="shared" si="19"/>
        <v>0</v>
      </c>
      <c r="X37">
        <f t="shared" si="19"/>
        <v>0</v>
      </c>
      <c r="Y37">
        <f t="shared" si="19"/>
        <v>0</v>
      </c>
      <c r="Z37">
        <f t="shared" si="19"/>
        <v>0</v>
      </c>
      <c r="AA37">
        <f t="shared" si="19"/>
        <v>0</v>
      </c>
      <c r="AB37">
        <f t="shared" si="19"/>
        <v>0</v>
      </c>
      <c r="AC37">
        <f t="shared" si="19"/>
        <v>0</v>
      </c>
      <c r="AD37">
        <f t="shared" si="19"/>
        <v>0</v>
      </c>
      <c r="AE37">
        <f t="shared" si="19"/>
        <v>0</v>
      </c>
      <c r="AF37">
        <f t="shared" si="19"/>
        <v>1</v>
      </c>
      <c r="AG37">
        <f t="shared" si="19"/>
        <v>0</v>
      </c>
      <c r="AT37">
        <f t="shared" si="20"/>
        <v>0</v>
      </c>
      <c r="AU37">
        <f t="shared" si="21"/>
        <v>0</v>
      </c>
      <c r="AV37">
        <f t="shared" si="22"/>
        <v>0</v>
      </c>
      <c r="AW37">
        <f t="shared" si="23"/>
        <v>0</v>
      </c>
      <c r="AX37">
        <f t="shared" si="24"/>
        <v>0</v>
      </c>
      <c r="AY37">
        <f t="shared" si="25"/>
        <v>0</v>
      </c>
      <c r="AZ37">
        <f t="shared" si="26"/>
        <v>0</v>
      </c>
      <c r="BA37">
        <f t="shared" si="27"/>
        <v>0</v>
      </c>
      <c r="BB37">
        <f t="shared" si="28"/>
        <v>0</v>
      </c>
      <c r="BC37">
        <f t="shared" si="29"/>
        <v>4.3000000000000007</v>
      </c>
      <c r="BD37">
        <f t="shared" si="30"/>
        <v>0</v>
      </c>
    </row>
    <row r="38" spans="1:56" x14ac:dyDescent="0.3">
      <c r="A38" t="str">
        <f>trueraw!B37</f>
        <v>John Collins</v>
      </c>
      <c r="B38">
        <f>trueraw!G37*$V38*$T38/72</f>
        <v>2.8125</v>
      </c>
      <c r="C38">
        <f>trueraw!H37*$V38*$T38/72</f>
        <v>0.78125</v>
      </c>
      <c r="D38">
        <f>trueraw!I37*$V38*$T38/72</f>
        <v>-0.39583333333333331</v>
      </c>
      <c r="E38">
        <f>trueraw!J37*$V38*$T38/72</f>
        <v>0.69791666666666663</v>
      </c>
      <c r="F38">
        <f>trueraw!K37*$V38*$T38/72</f>
        <v>1.0833333333333333</v>
      </c>
      <c r="G38">
        <f>trueraw!L37*$V38*$T38/72</f>
        <v>-0.85416666666666652</v>
      </c>
      <c r="H38">
        <f>trueraw!M37*$V38*$T38/72</f>
        <v>-1.0833333333333333</v>
      </c>
      <c r="I38">
        <f>trueraw!N37*$V38*$T38/72</f>
        <v>1.0729166666666667</v>
      </c>
      <c r="J38">
        <f>trueraw!O37*$V38*$T38/72</f>
        <v>0.3125</v>
      </c>
      <c r="K38">
        <f t="shared" si="12"/>
        <v>3.6458333333333335</v>
      </c>
      <c r="L38">
        <f t="shared" si="13"/>
        <v>4.1145833333333339</v>
      </c>
      <c r="M38">
        <f t="shared" si="14"/>
        <v>5.28125</v>
      </c>
      <c r="N38">
        <f t="shared" si="15"/>
        <v>4.4270833333333339</v>
      </c>
      <c r="O38">
        <f t="shared" si="16"/>
        <v>5.234375</v>
      </c>
      <c r="P38" s="1" t="str">
        <f>VLOOKUP($A38, 'auction in'!$A$2:$C$201, 3, FALSE)</f>
        <v>weed</v>
      </c>
      <c r="Q38" s="3">
        <f>VLOOKUP($A38, 'auction in'!$A$2:$B$201, 2, FALSE)</f>
        <v>29</v>
      </c>
      <c r="R38" t="str">
        <f>trueraw!C37</f>
        <v>PF,C</v>
      </c>
      <c r="S38" t="str">
        <f>trueraw!D37</f>
        <v>ATL</v>
      </c>
      <c r="T38">
        <f>trueraw!E37</f>
        <v>75</v>
      </c>
      <c r="U38">
        <f>trueraw!F37</f>
        <v>30.2</v>
      </c>
      <c r="V38">
        <v>1</v>
      </c>
      <c r="W38">
        <f t="shared" si="19"/>
        <v>0</v>
      </c>
      <c r="X38">
        <f t="shared" si="19"/>
        <v>0</v>
      </c>
      <c r="Y38">
        <f t="shared" si="19"/>
        <v>0</v>
      </c>
      <c r="Z38">
        <f t="shared" si="19"/>
        <v>0</v>
      </c>
      <c r="AA38">
        <f t="shared" si="19"/>
        <v>0</v>
      </c>
      <c r="AB38">
        <f t="shared" si="19"/>
        <v>1</v>
      </c>
      <c r="AC38">
        <f t="shared" si="19"/>
        <v>0</v>
      </c>
      <c r="AD38">
        <f t="shared" si="19"/>
        <v>0</v>
      </c>
      <c r="AE38">
        <f t="shared" si="19"/>
        <v>0</v>
      </c>
      <c r="AF38">
        <f t="shared" si="19"/>
        <v>0</v>
      </c>
      <c r="AG38">
        <f t="shared" si="19"/>
        <v>0</v>
      </c>
      <c r="AT38">
        <f t="shared" si="20"/>
        <v>0</v>
      </c>
      <c r="AU38">
        <f t="shared" si="21"/>
        <v>0</v>
      </c>
      <c r="AV38">
        <f t="shared" si="22"/>
        <v>0</v>
      </c>
      <c r="AW38">
        <f t="shared" si="23"/>
        <v>0</v>
      </c>
      <c r="AX38">
        <f t="shared" si="24"/>
        <v>0</v>
      </c>
      <c r="AY38">
        <f t="shared" si="25"/>
        <v>4.4270833333333339</v>
      </c>
      <c r="AZ38">
        <f t="shared" si="26"/>
        <v>0</v>
      </c>
      <c r="BA38">
        <f t="shared" si="27"/>
        <v>0</v>
      </c>
      <c r="BB38">
        <f t="shared" si="28"/>
        <v>0</v>
      </c>
      <c r="BC38">
        <f t="shared" si="29"/>
        <v>0</v>
      </c>
      <c r="BD38">
        <f t="shared" si="30"/>
        <v>0</v>
      </c>
    </row>
    <row r="39" spans="1:56" x14ac:dyDescent="0.3">
      <c r="A39" t="str">
        <f>trueraw!B38</f>
        <v>Brandon Ingram</v>
      </c>
      <c r="B39">
        <f>trueraw!G38*$V39*$T39/72</f>
        <v>2.0277777777777777E-2</v>
      </c>
      <c r="C39">
        <f>trueraw!H38*$V39*$T39/72</f>
        <v>2.0886111111111112</v>
      </c>
      <c r="D39">
        <f>trueraw!I38*$V39*$T39/72</f>
        <v>0.73</v>
      </c>
      <c r="E39">
        <f>trueraw!J38*$V39*$T39/72</f>
        <v>1.723611111111111</v>
      </c>
      <c r="F39">
        <f>trueraw!K38*$V39*$T39/72</f>
        <v>3.0416666666666665E-2</v>
      </c>
      <c r="G39">
        <f>trueraw!L38*$V39*$T39/72</f>
        <v>1.2065277777777776</v>
      </c>
      <c r="H39">
        <f>trueraw!M38*$V39*$T39/72</f>
        <v>-0.48666666666666664</v>
      </c>
      <c r="I39">
        <f>trueraw!N38*$V39*$T39/72</f>
        <v>0.14194444444444446</v>
      </c>
      <c r="J39">
        <f>trueraw!O38*$V39*$T39/72</f>
        <v>-1.1963888888888889</v>
      </c>
      <c r="K39">
        <f t="shared" si="12"/>
        <v>2.1697222222222217</v>
      </c>
      <c r="L39">
        <f t="shared" si="13"/>
        <v>5.4547222222222222</v>
      </c>
      <c r="M39">
        <f t="shared" si="14"/>
        <v>3.0518055555555552</v>
      </c>
      <c r="N39">
        <f t="shared" si="15"/>
        <v>4.2583333333333329</v>
      </c>
      <c r="O39">
        <f t="shared" si="16"/>
        <v>0.58805555555555533</v>
      </c>
      <c r="P39" s="1" t="str">
        <f>VLOOKUP($A39, 'auction in'!$A$2:$C$201, 3, FALSE)</f>
        <v>ja</v>
      </c>
      <c r="Q39" s="3">
        <f>VLOOKUP($A39, 'auction in'!$A$2:$B$201, 2, FALSE)</f>
        <v>22</v>
      </c>
      <c r="R39" t="str">
        <f>trueraw!C38</f>
        <v>SF,PF</v>
      </c>
      <c r="S39" t="str">
        <f>trueraw!D38</f>
        <v>NOP</v>
      </c>
      <c r="T39">
        <f>trueraw!E38</f>
        <v>73</v>
      </c>
      <c r="U39">
        <f>trueraw!F38</f>
        <v>34.5</v>
      </c>
      <c r="V39">
        <v>1</v>
      </c>
      <c r="W39">
        <f t="shared" si="19"/>
        <v>0</v>
      </c>
      <c r="X39">
        <f t="shared" si="19"/>
        <v>0</v>
      </c>
      <c r="Y39">
        <f t="shared" si="19"/>
        <v>0</v>
      </c>
      <c r="Z39">
        <f t="shared" si="19"/>
        <v>0</v>
      </c>
      <c r="AA39">
        <f t="shared" si="19"/>
        <v>0</v>
      </c>
      <c r="AB39">
        <f t="shared" si="19"/>
        <v>0</v>
      </c>
      <c r="AC39">
        <f t="shared" si="19"/>
        <v>0</v>
      </c>
      <c r="AD39">
        <f t="shared" si="19"/>
        <v>0</v>
      </c>
      <c r="AE39">
        <f t="shared" si="19"/>
        <v>1</v>
      </c>
      <c r="AF39">
        <f t="shared" si="19"/>
        <v>0</v>
      </c>
      <c r="AG39">
        <f t="shared" si="19"/>
        <v>0</v>
      </c>
      <c r="AT39">
        <f t="shared" si="20"/>
        <v>0</v>
      </c>
      <c r="AU39">
        <f t="shared" si="21"/>
        <v>0</v>
      </c>
      <c r="AV39">
        <f t="shared" si="22"/>
        <v>0</v>
      </c>
      <c r="AW39">
        <f t="shared" si="23"/>
        <v>0</v>
      </c>
      <c r="AX39">
        <f t="shared" si="24"/>
        <v>0</v>
      </c>
      <c r="AY39">
        <f t="shared" si="25"/>
        <v>0</v>
      </c>
      <c r="AZ39">
        <f t="shared" si="26"/>
        <v>0</v>
      </c>
      <c r="BA39">
        <f t="shared" si="27"/>
        <v>0</v>
      </c>
      <c r="BB39">
        <f t="shared" si="28"/>
        <v>4.2583333333333329</v>
      </c>
      <c r="BC39">
        <f t="shared" si="29"/>
        <v>0</v>
      </c>
      <c r="BD39">
        <f t="shared" si="30"/>
        <v>0</v>
      </c>
    </row>
    <row r="40" spans="1:56" x14ac:dyDescent="0.3">
      <c r="A40" t="str">
        <f>trueraw!B39</f>
        <v>Zach LaVine</v>
      </c>
      <c r="B40">
        <f>trueraw!G39*$V40*$T40/72</f>
        <v>1.07</v>
      </c>
      <c r="C40">
        <f>trueraw!H39*$V40*$T40/72</f>
        <v>1.33</v>
      </c>
      <c r="D40">
        <f>trueraw!I39*$V40*$T40/72</f>
        <v>1.78</v>
      </c>
      <c r="E40">
        <f>trueraw!J39*$V40*$T40/72</f>
        <v>2.02</v>
      </c>
      <c r="F40">
        <f>trueraw!K39*$V40*$T40/72</f>
        <v>-0.12000000000000001</v>
      </c>
      <c r="G40">
        <f>trueraw!L39*$V40*$T40/72</f>
        <v>0.75</v>
      </c>
      <c r="H40">
        <f>trueraw!M39*$V40*$T40/72</f>
        <v>-0.34</v>
      </c>
      <c r="I40">
        <f>trueraw!N39*$V40*$T40/72</f>
        <v>-0.16</v>
      </c>
      <c r="J40">
        <f>trueraw!O39*$V40*$T40/72</f>
        <v>-2.13</v>
      </c>
      <c r="K40">
        <f t="shared" si="12"/>
        <v>2.87</v>
      </c>
      <c r="L40">
        <f t="shared" si="13"/>
        <v>6.330000000000001</v>
      </c>
      <c r="M40">
        <f t="shared" si="14"/>
        <v>3.4500000000000011</v>
      </c>
      <c r="N40">
        <f t="shared" si="15"/>
        <v>4.2000000000000011</v>
      </c>
      <c r="O40">
        <f t="shared" si="16"/>
        <v>1.4500000000000002</v>
      </c>
      <c r="P40" s="1" t="str">
        <f>VLOOKUP($A40, 'auction in'!$A$2:$C$201, 3, FALSE)</f>
        <v>weed</v>
      </c>
      <c r="Q40" s="3">
        <f>VLOOKUP($A40, 'auction in'!$A$2:$B$201, 2, FALSE)</f>
        <v>25</v>
      </c>
      <c r="R40" t="str">
        <f>trueraw!C39</f>
        <v>SG,SF</v>
      </c>
      <c r="S40" t="str">
        <f>trueraw!D39</f>
        <v>CHI</v>
      </c>
      <c r="T40">
        <f>trueraw!E39</f>
        <v>72</v>
      </c>
      <c r="U40">
        <f>trueraw!F39</f>
        <v>34</v>
      </c>
      <c r="V40">
        <v>1</v>
      </c>
      <c r="W40">
        <f t="shared" si="19"/>
        <v>0</v>
      </c>
      <c r="X40">
        <f t="shared" si="19"/>
        <v>0</v>
      </c>
      <c r="Y40">
        <f t="shared" si="19"/>
        <v>0</v>
      </c>
      <c r="Z40">
        <f t="shared" si="19"/>
        <v>0</v>
      </c>
      <c r="AA40">
        <f t="shared" si="19"/>
        <v>0</v>
      </c>
      <c r="AB40">
        <f t="shared" si="19"/>
        <v>1</v>
      </c>
      <c r="AC40">
        <f t="shared" si="19"/>
        <v>0</v>
      </c>
      <c r="AD40">
        <f t="shared" si="19"/>
        <v>0</v>
      </c>
      <c r="AE40">
        <f t="shared" si="19"/>
        <v>0</v>
      </c>
      <c r="AF40">
        <f t="shared" si="19"/>
        <v>0</v>
      </c>
      <c r="AG40">
        <f t="shared" si="19"/>
        <v>0</v>
      </c>
      <c r="AT40">
        <f t="shared" si="20"/>
        <v>0</v>
      </c>
      <c r="AU40">
        <f t="shared" si="21"/>
        <v>0</v>
      </c>
      <c r="AV40">
        <f t="shared" si="22"/>
        <v>0</v>
      </c>
      <c r="AW40">
        <f t="shared" si="23"/>
        <v>0</v>
      </c>
      <c r="AX40">
        <f t="shared" si="24"/>
        <v>0</v>
      </c>
      <c r="AY40">
        <f t="shared" si="25"/>
        <v>4.2000000000000011</v>
      </c>
      <c r="AZ40">
        <f t="shared" si="26"/>
        <v>0</v>
      </c>
      <c r="BA40">
        <f t="shared" si="27"/>
        <v>0</v>
      </c>
      <c r="BB40">
        <f t="shared" si="28"/>
        <v>0</v>
      </c>
      <c r="BC40">
        <f t="shared" si="29"/>
        <v>0</v>
      </c>
      <c r="BD40">
        <f t="shared" si="30"/>
        <v>0</v>
      </c>
    </row>
    <row r="41" spans="1:56" x14ac:dyDescent="0.3">
      <c r="A41" t="str">
        <f>trueraw!B40</f>
        <v>LaMelo Ball</v>
      </c>
      <c r="B41">
        <f>trueraw!G40*$V41*$T41/72</f>
        <v>-0.54749999999999999</v>
      </c>
      <c r="C41">
        <f>trueraw!H40*$V41*$T41/72</f>
        <v>-9.1249999999999998E-2</v>
      </c>
      <c r="D41">
        <f>trueraw!I40*$V41*$T41/72</f>
        <v>0.44611111111111107</v>
      </c>
      <c r="E41">
        <f>trueraw!J40*$V41*$T41/72</f>
        <v>0.87194444444444441</v>
      </c>
      <c r="F41">
        <f>trueraw!K40*$V41*$T41/72</f>
        <v>0.8009722222222222</v>
      </c>
      <c r="G41">
        <f>trueraw!L40*$V41*$T41/72</f>
        <v>2.3015277777777778</v>
      </c>
      <c r="H41">
        <f>trueraw!M40*$V41*$T41/72</f>
        <v>2.6969444444444446</v>
      </c>
      <c r="I41">
        <f>trueraw!N40*$V41*$T41/72</f>
        <v>-0.1825</v>
      </c>
      <c r="J41">
        <f>trueraw!O40*$V41*$T41/72</f>
        <v>-2.0379166666666664</v>
      </c>
      <c r="K41">
        <f t="shared" si="12"/>
        <v>4.3495833333333325</v>
      </c>
      <c r="L41">
        <f t="shared" si="13"/>
        <v>6.2962499999999997</v>
      </c>
      <c r="M41">
        <f t="shared" si="14"/>
        <v>1.9568055555555559</v>
      </c>
      <c r="N41">
        <f t="shared" si="15"/>
        <v>4.2583333333333329</v>
      </c>
      <c r="O41">
        <f t="shared" si="16"/>
        <v>-1.0848611111111111</v>
      </c>
      <c r="P41" s="1" t="str">
        <f>VLOOKUP($A41, 'auction in'!$A$2:$C$201, 3, FALSE)</f>
        <v>ja</v>
      </c>
      <c r="Q41" s="3">
        <f>VLOOKUP($A41, 'auction in'!$A$2:$B$201, 2, FALSE)</f>
        <v>3</v>
      </c>
      <c r="R41" t="str">
        <f>trueraw!C40</f>
        <v>PG,SG</v>
      </c>
      <c r="S41" t="str">
        <f>trueraw!D40</f>
        <v>CHA</v>
      </c>
      <c r="T41">
        <f>trueraw!E40</f>
        <v>73</v>
      </c>
      <c r="U41">
        <f>trueraw!F40</f>
        <v>32.799999999999997</v>
      </c>
      <c r="V41">
        <v>1</v>
      </c>
      <c r="W41">
        <f t="shared" si="19"/>
        <v>0</v>
      </c>
      <c r="X41">
        <f t="shared" si="19"/>
        <v>0</v>
      </c>
      <c r="Y41">
        <f t="shared" si="19"/>
        <v>0</v>
      </c>
      <c r="Z41">
        <f t="shared" si="19"/>
        <v>0</v>
      </c>
      <c r="AA41">
        <f t="shared" si="19"/>
        <v>0</v>
      </c>
      <c r="AB41">
        <f t="shared" si="19"/>
        <v>0</v>
      </c>
      <c r="AC41">
        <f t="shared" si="19"/>
        <v>0</v>
      </c>
      <c r="AD41">
        <f t="shared" si="19"/>
        <v>0</v>
      </c>
      <c r="AE41">
        <f t="shared" si="19"/>
        <v>1</v>
      </c>
      <c r="AF41">
        <f t="shared" si="19"/>
        <v>0</v>
      </c>
      <c r="AG41">
        <f t="shared" si="19"/>
        <v>0</v>
      </c>
      <c r="AT41">
        <f t="shared" si="20"/>
        <v>0</v>
      </c>
      <c r="AU41">
        <f t="shared" si="21"/>
        <v>0</v>
      </c>
      <c r="AV41">
        <f t="shared" si="22"/>
        <v>0</v>
      </c>
      <c r="AW41">
        <f t="shared" si="23"/>
        <v>0</v>
      </c>
      <c r="AX41">
        <f t="shared" si="24"/>
        <v>0</v>
      </c>
      <c r="AY41">
        <f t="shared" si="25"/>
        <v>0</v>
      </c>
      <c r="AZ41">
        <f t="shared" si="26"/>
        <v>0</v>
      </c>
      <c r="BA41">
        <f t="shared" si="27"/>
        <v>0</v>
      </c>
      <c r="BB41">
        <f t="shared" si="28"/>
        <v>4.2583333333333329</v>
      </c>
      <c r="BC41">
        <f t="shared" si="29"/>
        <v>0</v>
      </c>
      <c r="BD41">
        <f t="shared" si="30"/>
        <v>0</v>
      </c>
    </row>
    <row r="42" spans="1:56" x14ac:dyDescent="0.3">
      <c r="A42" t="str">
        <f>trueraw!B41</f>
        <v>Tyrese Haliburton</v>
      </c>
      <c r="B42">
        <f>trueraw!G41*$V42*$T42/72</f>
        <v>0.27</v>
      </c>
      <c r="C42">
        <f>trueraw!H41*$V42*$T42/72</f>
        <v>0.49</v>
      </c>
      <c r="D42">
        <f>trueraw!I41*$V42*$T42/72</f>
        <v>0.94999999999999984</v>
      </c>
      <c r="E42">
        <f>trueraw!J41*$V42*$T42/72</f>
        <v>0.4</v>
      </c>
      <c r="F42">
        <f>trueraw!K41*$V42*$T42/72</f>
        <v>-0.71</v>
      </c>
      <c r="G42">
        <f>trueraw!L41*$V42*$T42/72</f>
        <v>1.56</v>
      </c>
      <c r="H42">
        <f>trueraw!M41*$V42*$T42/72</f>
        <v>1.43</v>
      </c>
      <c r="I42">
        <f>trueraw!N41*$V42*$T42/72</f>
        <v>-0.02</v>
      </c>
      <c r="J42">
        <f>trueraw!O41*$V42*$T42/72</f>
        <v>-0.19</v>
      </c>
      <c r="K42">
        <f t="shared" si="12"/>
        <v>3.69</v>
      </c>
      <c r="L42">
        <f t="shared" si="13"/>
        <v>4.37</v>
      </c>
      <c r="M42">
        <f t="shared" si="14"/>
        <v>2.62</v>
      </c>
      <c r="N42">
        <f t="shared" si="15"/>
        <v>4.18</v>
      </c>
      <c r="O42">
        <f t="shared" si="16"/>
        <v>0.49999999999999972</v>
      </c>
      <c r="P42" s="1" t="str">
        <f>VLOOKUP($A42, 'auction in'!$A$2:$C$201, 3, FALSE)</f>
        <v>rob</v>
      </c>
      <c r="Q42" s="3">
        <f>VLOOKUP($A42, 'auction in'!$A$2:$B$201, 2, FALSE)</f>
        <v>1</v>
      </c>
      <c r="R42" t="str">
        <f>trueraw!C41</f>
        <v>PG,SG</v>
      </c>
      <c r="S42" t="str">
        <f>trueraw!D41</f>
        <v>SAC</v>
      </c>
      <c r="T42">
        <f>trueraw!E41</f>
        <v>72</v>
      </c>
      <c r="U42">
        <f>trueraw!F41</f>
        <v>32.1</v>
      </c>
      <c r="V42">
        <v>1</v>
      </c>
      <c r="W42">
        <f t="shared" si="19"/>
        <v>0</v>
      </c>
      <c r="X42">
        <f t="shared" si="19"/>
        <v>1</v>
      </c>
      <c r="Y42">
        <f t="shared" si="19"/>
        <v>0</v>
      </c>
      <c r="Z42">
        <f t="shared" si="19"/>
        <v>0</v>
      </c>
      <c r="AA42">
        <f t="shared" si="19"/>
        <v>0</v>
      </c>
      <c r="AB42">
        <f t="shared" si="19"/>
        <v>0</v>
      </c>
      <c r="AC42">
        <f t="shared" si="19"/>
        <v>0</v>
      </c>
      <c r="AD42">
        <f t="shared" si="19"/>
        <v>0</v>
      </c>
      <c r="AE42">
        <f t="shared" si="19"/>
        <v>0</v>
      </c>
      <c r="AF42">
        <f t="shared" si="19"/>
        <v>0</v>
      </c>
      <c r="AG42">
        <f t="shared" si="19"/>
        <v>0</v>
      </c>
      <c r="AT42">
        <f t="shared" si="20"/>
        <v>0</v>
      </c>
      <c r="AU42">
        <f t="shared" si="21"/>
        <v>4.18</v>
      </c>
      <c r="AV42">
        <f t="shared" si="22"/>
        <v>0</v>
      </c>
      <c r="AW42">
        <f t="shared" si="23"/>
        <v>0</v>
      </c>
      <c r="AX42">
        <f t="shared" si="24"/>
        <v>0</v>
      </c>
      <c r="AY42">
        <f t="shared" si="25"/>
        <v>0</v>
      </c>
      <c r="AZ42">
        <f t="shared" si="26"/>
        <v>0</v>
      </c>
      <c r="BA42">
        <f t="shared" si="27"/>
        <v>0</v>
      </c>
      <c r="BB42">
        <f t="shared" si="28"/>
        <v>0</v>
      </c>
      <c r="BC42">
        <f t="shared" si="29"/>
        <v>0</v>
      </c>
      <c r="BD42">
        <f t="shared" si="30"/>
        <v>0</v>
      </c>
    </row>
    <row r="43" spans="1:56" x14ac:dyDescent="0.3">
      <c r="A43" t="str">
        <f>trueraw!B42</f>
        <v>Jaylen Brown</v>
      </c>
      <c r="B43">
        <f>trueraw!G42*$V43*$T43/72</f>
        <v>0.77</v>
      </c>
      <c r="C43">
        <f>trueraw!H42*$V43*$T43/72</f>
        <v>-0.23000000000000004</v>
      </c>
      <c r="D43">
        <f>trueraw!I42*$V43*$T43/72</f>
        <v>1.32</v>
      </c>
      <c r="E43">
        <f>trueraw!J42*$V43*$T43/72</f>
        <v>1.8500000000000003</v>
      </c>
      <c r="F43">
        <f>trueraw!K42*$V43*$T43/72</f>
        <v>0.44</v>
      </c>
      <c r="G43">
        <f>trueraw!L42*$V43*$T43/72</f>
        <v>0.34</v>
      </c>
      <c r="H43">
        <f>trueraw!M42*$V43*$T43/72</f>
        <v>0.87</v>
      </c>
      <c r="I43">
        <f>trueraw!N42*$V43*$T43/72</f>
        <v>0.11</v>
      </c>
      <c r="J43">
        <f>trueraw!O42*$V43*$T43/72</f>
        <v>-1.36</v>
      </c>
      <c r="K43">
        <f t="shared" si="12"/>
        <v>4.34</v>
      </c>
      <c r="L43">
        <f t="shared" si="13"/>
        <v>5.4700000000000006</v>
      </c>
      <c r="M43">
        <f t="shared" si="14"/>
        <v>3.7700000000000005</v>
      </c>
      <c r="N43">
        <f t="shared" si="15"/>
        <v>4.1100000000000003</v>
      </c>
      <c r="O43">
        <f t="shared" si="16"/>
        <v>2.2050000000000001</v>
      </c>
      <c r="P43" s="1" t="str">
        <f>VLOOKUP($A43, 'auction in'!$A$2:$C$201, 3, FALSE)</f>
        <v>ja</v>
      </c>
      <c r="Q43" s="3">
        <f>VLOOKUP($A43, 'auction in'!$A$2:$B$201, 2, FALSE)</f>
        <v>12</v>
      </c>
      <c r="R43" t="str">
        <f>trueraw!C42</f>
        <v>SG,SF</v>
      </c>
      <c r="S43" t="str">
        <f>trueraw!D42</f>
        <v>BOS</v>
      </c>
      <c r="T43">
        <f>trueraw!E42</f>
        <v>72</v>
      </c>
      <c r="U43">
        <f>trueraw!F42</f>
        <v>34.1</v>
      </c>
      <c r="V43">
        <v>1</v>
      </c>
      <c r="W43">
        <f t="shared" ref="W43:AG52" si="31">IF(EXACT($P43, W$2), 1, 0)</f>
        <v>0</v>
      </c>
      <c r="X43">
        <f t="shared" si="31"/>
        <v>0</v>
      </c>
      <c r="Y43">
        <f t="shared" si="31"/>
        <v>0</v>
      </c>
      <c r="Z43">
        <f t="shared" si="31"/>
        <v>0</v>
      </c>
      <c r="AA43">
        <f t="shared" si="31"/>
        <v>0</v>
      </c>
      <c r="AB43">
        <f t="shared" si="31"/>
        <v>0</v>
      </c>
      <c r="AC43">
        <f t="shared" si="31"/>
        <v>0</v>
      </c>
      <c r="AD43">
        <f t="shared" si="31"/>
        <v>0</v>
      </c>
      <c r="AE43">
        <f t="shared" si="31"/>
        <v>1</v>
      </c>
      <c r="AF43">
        <f t="shared" si="31"/>
        <v>0</v>
      </c>
      <c r="AG43">
        <f t="shared" si="31"/>
        <v>0</v>
      </c>
      <c r="AT43">
        <f t="shared" si="20"/>
        <v>0</v>
      </c>
      <c r="AU43">
        <f t="shared" si="21"/>
        <v>0</v>
      </c>
      <c r="AV43">
        <f t="shared" si="22"/>
        <v>0</v>
      </c>
      <c r="AW43">
        <f t="shared" si="23"/>
        <v>0</v>
      </c>
      <c r="AX43">
        <f t="shared" si="24"/>
        <v>0</v>
      </c>
      <c r="AY43">
        <f t="shared" si="25"/>
        <v>0</v>
      </c>
      <c r="AZ43">
        <f t="shared" si="26"/>
        <v>0</v>
      </c>
      <c r="BA43">
        <f t="shared" si="27"/>
        <v>0</v>
      </c>
      <c r="BB43">
        <f t="shared" si="28"/>
        <v>4.1100000000000003</v>
      </c>
      <c r="BC43">
        <f t="shared" si="29"/>
        <v>0</v>
      </c>
      <c r="BD43">
        <f t="shared" si="30"/>
        <v>0</v>
      </c>
    </row>
    <row r="44" spans="1:56" x14ac:dyDescent="0.3">
      <c r="A44" t="str">
        <f>trueraw!B43</f>
        <v>Donovan Mitchell</v>
      </c>
      <c r="B44">
        <f>trueraw!G43*$V44*$T44/72</f>
        <v>-0.94999999999999984</v>
      </c>
      <c r="C44">
        <f>trueraw!H43*$V44*$T44/72</f>
        <v>1.43</v>
      </c>
      <c r="D44">
        <f>trueraw!I43*$V44*$T44/72</f>
        <v>1.8899999999999997</v>
      </c>
      <c r="E44">
        <f>trueraw!J43*$V44*$T44/72</f>
        <v>2.12</v>
      </c>
      <c r="F44">
        <f>trueraw!K43*$V44*$T44/72</f>
        <v>-0.2</v>
      </c>
      <c r="G44">
        <f>trueraw!L43*$V44*$T44/72</f>
        <v>1.51</v>
      </c>
      <c r="H44">
        <f>trueraw!M43*$V44*$T44/72</f>
        <v>0.36</v>
      </c>
      <c r="I44">
        <f>trueraw!N43*$V44*$T44/72</f>
        <v>-0.55000000000000004</v>
      </c>
      <c r="J44">
        <f>trueraw!O43*$V44*$T44/72</f>
        <v>-1.52</v>
      </c>
      <c r="K44">
        <f t="shared" si="12"/>
        <v>2.66</v>
      </c>
      <c r="L44">
        <f t="shared" si="13"/>
        <v>5.61</v>
      </c>
      <c r="M44">
        <f t="shared" si="14"/>
        <v>2.58</v>
      </c>
      <c r="N44">
        <f t="shared" si="15"/>
        <v>4.09</v>
      </c>
      <c r="O44">
        <f t="shared" si="16"/>
        <v>-0.27</v>
      </c>
      <c r="P44" s="1" t="str">
        <f>VLOOKUP($A44, 'auction in'!$A$2:$C$201, 3, FALSE)</f>
        <v>choi</v>
      </c>
      <c r="Q44" s="3">
        <f>VLOOKUP($A44, 'auction in'!$A$2:$B$201, 2, FALSE)</f>
        <v>25</v>
      </c>
      <c r="R44" t="str">
        <f>trueraw!C43</f>
        <v>PG,SG</v>
      </c>
      <c r="S44" t="str">
        <f>trueraw!D43</f>
        <v>UTA</v>
      </c>
      <c r="T44">
        <f>trueraw!E43</f>
        <v>72</v>
      </c>
      <c r="U44">
        <f>trueraw!F43</f>
        <v>33.4</v>
      </c>
      <c r="V44">
        <v>1</v>
      </c>
      <c r="W44">
        <f t="shared" si="31"/>
        <v>0</v>
      </c>
      <c r="X44">
        <f t="shared" si="31"/>
        <v>0</v>
      </c>
      <c r="Y44">
        <f t="shared" si="31"/>
        <v>0</v>
      </c>
      <c r="Z44">
        <f t="shared" si="31"/>
        <v>0</v>
      </c>
      <c r="AA44">
        <f t="shared" si="31"/>
        <v>1</v>
      </c>
      <c r="AB44">
        <f t="shared" si="31"/>
        <v>0</v>
      </c>
      <c r="AC44">
        <f t="shared" si="31"/>
        <v>0</v>
      </c>
      <c r="AD44">
        <f t="shared" si="31"/>
        <v>0</v>
      </c>
      <c r="AE44">
        <f t="shared" si="31"/>
        <v>0</v>
      </c>
      <c r="AF44">
        <f t="shared" si="31"/>
        <v>0</v>
      </c>
      <c r="AG44">
        <f t="shared" si="31"/>
        <v>0</v>
      </c>
      <c r="AT44">
        <f t="shared" si="20"/>
        <v>0</v>
      </c>
      <c r="AU44">
        <f t="shared" si="21"/>
        <v>0</v>
      </c>
      <c r="AV44">
        <f t="shared" si="22"/>
        <v>0</v>
      </c>
      <c r="AW44">
        <f t="shared" si="23"/>
        <v>0</v>
      </c>
      <c r="AX44">
        <f t="shared" si="24"/>
        <v>4.09</v>
      </c>
      <c r="AY44">
        <f t="shared" si="25"/>
        <v>0</v>
      </c>
      <c r="AZ44">
        <f t="shared" si="26"/>
        <v>0</v>
      </c>
      <c r="BA44">
        <f t="shared" si="27"/>
        <v>0</v>
      </c>
      <c r="BB44">
        <f t="shared" si="28"/>
        <v>0</v>
      </c>
      <c r="BC44">
        <f t="shared" si="29"/>
        <v>0</v>
      </c>
      <c r="BD44">
        <f t="shared" si="30"/>
        <v>0</v>
      </c>
    </row>
    <row r="45" spans="1:56" x14ac:dyDescent="0.3">
      <c r="A45" t="str">
        <f>trueraw!B44</f>
        <v>OG Anunoby</v>
      </c>
      <c r="B45">
        <f>trueraw!G44*$V45*$T45/72</f>
        <v>0.27222222222222225</v>
      </c>
      <c r="C45">
        <f>trueraw!H44*$V45*$T45/72</f>
        <v>9.7222222222222224E-2</v>
      </c>
      <c r="D45">
        <f>trueraw!I44*$V45*$T45/72</f>
        <v>1.0597222222222225</v>
      </c>
      <c r="E45">
        <f>trueraw!J44*$V45*$T45/72</f>
        <v>0.61250000000000004</v>
      </c>
      <c r="F45">
        <f>trueraw!K44*$V45*$T45/72</f>
        <v>0.31111111111111112</v>
      </c>
      <c r="G45">
        <f>trueraw!L44*$V45*$T45/72</f>
        <v>-0.26250000000000001</v>
      </c>
      <c r="H45">
        <f>trueraw!M44*$V45*$T45/72</f>
        <v>1.7111111111111112</v>
      </c>
      <c r="I45">
        <f>trueraw!N44*$V45*$T45/72</f>
        <v>0.35972222222222222</v>
      </c>
      <c r="J45">
        <f>trueraw!O44*$V45*$T45/72</f>
        <v>-0.20416666666666666</v>
      </c>
      <c r="K45">
        <f t="shared" si="12"/>
        <v>3.8597222222222225</v>
      </c>
      <c r="L45">
        <f t="shared" si="13"/>
        <v>4.1611111111111114</v>
      </c>
      <c r="M45">
        <f t="shared" si="14"/>
        <v>4.219444444444445</v>
      </c>
      <c r="N45">
        <f t="shared" si="15"/>
        <v>3.9569444444444448</v>
      </c>
      <c r="O45">
        <f t="shared" si="16"/>
        <v>2.1048611111111115</v>
      </c>
      <c r="P45" s="1" t="str">
        <f>VLOOKUP($A45, 'auction in'!$A$2:$C$201, 3, FALSE)</f>
        <v>_______</v>
      </c>
      <c r="Q45" s="3">
        <f>VLOOKUP($A45, 'auction in'!$A$2:$B$201, 2, FALSE)</f>
        <v>8.3671276189786887</v>
      </c>
      <c r="R45" t="str">
        <f>trueraw!C44</f>
        <v>SF,PF</v>
      </c>
      <c r="S45" t="str">
        <f>trueraw!D44</f>
        <v>TOR</v>
      </c>
      <c r="T45">
        <f>trueraw!E44</f>
        <v>70</v>
      </c>
      <c r="U45">
        <f>trueraw!F44</f>
        <v>33.9</v>
      </c>
      <c r="V45">
        <v>1</v>
      </c>
      <c r="W45">
        <f t="shared" si="31"/>
        <v>1</v>
      </c>
      <c r="X45">
        <f t="shared" si="31"/>
        <v>0</v>
      </c>
      <c r="Y45">
        <f t="shared" si="31"/>
        <v>0</v>
      </c>
      <c r="Z45">
        <f t="shared" si="31"/>
        <v>0</v>
      </c>
      <c r="AA45">
        <f t="shared" si="31"/>
        <v>0</v>
      </c>
      <c r="AB45">
        <f t="shared" si="31"/>
        <v>0</v>
      </c>
      <c r="AC45">
        <f t="shared" si="31"/>
        <v>0</v>
      </c>
      <c r="AD45">
        <f t="shared" si="31"/>
        <v>0</v>
      </c>
      <c r="AE45">
        <f t="shared" si="31"/>
        <v>0</v>
      </c>
      <c r="AF45">
        <f t="shared" si="31"/>
        <v>0</v>
      </c>
      <c r="AG45">
        <f t="shared" si="31"/>
        <v>0</v>
      </c>
      <c r="AT45">
        <f t="shared" si="20"/>
        <v>3.9569444444444448</v>
      </c>
      <c r="AU45">
        <f t="shared" si="21"/>
        <v>0</v>
      </c>
      <c r="AV45">
        <f t="shared" si="22"/>
        <v>0</v>
      </c>
      <c r="AW45">
        <f t="shared" si="23"/>
        <v>0</v>
      </c>
      <c r="AX45">
        <f t="shared" si="24"/>
        <v>0</v>
      </c>
      <c r="AY45">
        <f t="shared" si="25"/>
        <v>0</v>
      </c>
      <c r="AZ45">
        <f t="shared" si="26"/>
        <v>0</v>
      </c>
      <c r="BA45">
        <f t="shared" si="27"/>
        <v>0</v>
      </c>
      <c r="BB45">
        <f t="shared" si="28"/>
        <v>0</v>
      </c>
      <c r="BC45">
        <f t="shared" si="29"/>
        <v>0</v>
      </c>
      <c r="BD45">
        <f t="shared" si="30"/>
        <v>0</v>
      </c>
    </row>
    <row r="46" spans="1:56" x14ac:dyDescent="0.3">
      <c r="A46" t="str">
        <f>trueraw!B45</f>
        <v>Derrick White</v>
      </c>
      <c r="B46">
        <f>trueraw!G45*$V46*$T46/72</f>
        <v>-0.68041666666666656</v>
      </c>
      <c r="C46">
        <f>trueraw!H45*$V46*$T46/72</f>
        <v>0.93916666666666671</v>
      </c>
      <c r="D46">
        <f>trueraw!I45*$V46*$T46/72</f>
        <v>0.94874999999999998</v>
      </c>
      <c r="E46">
        <f>trueraw!J45*$V46*$T46/72</f>
        <v>0.88166666666666671</v>
      </c>
      <c r="F46">
        <f>trueraw!K45*$V46*$T46/72</f>
        <v>-0.6133333333333334</v>
      </c>
      <c r="G46">
        <f>trueraw!L45*$V46*$T46/72</f>
        <v>0.86250000000000004</v>
      </c>
      <c r="H46">
        <f>trueraw!M45*$V46*$T46/72</f>
        <v>0.37375000000000003</v>
      </c>
      <c r="I46">
        <f>trueraw!N45*$V46*$T46/72</f>
        <v>1.0254166666666666</v>
      </c>
      <c r="J46">
        <f>trueraw!O45*$V46*$T46/72</f>
        <v>0.10541666666666666</v>
      </c>
      <c r="K46">
        <f t="shared" si="12"/>
        <v>2.9037500000000009</v>
      </c>
      <c r="L46">
        <f t="shared" si="13"/>
        <v>3.7375000000000007</v>
      </c>
      <c r="M46">
        <f t="shared" si="14"/>
        <v>2.9804166666666667</v>
      </c>
      <c r="N46">
        <f t="shared" si="15"/>
        <v>3.8429166666666674</v>
      </c>
      <c r="O46">
        <f t="shared" si="16"/>
        <v>1.2266666666666666</v>
      </c>
      <c r="P46" s="1" t="str">
        <f>VLOOKUP($A46, 'auction in'!$A$2:$C$201, 3, FALSE)</f>
        <v>weed</v>
      </c>
      <c r="Q46" s="3">
        <f>VLOOKUP($A46, 'auction in'!$A$2:$B$201, 2, FALSE)</f>
        <v>1</v>
      </c>
      <c r="R46" t="str">
        <f>trueraw!C45</f>
        <v>PG,SG</v>
      </c>
      <c r="S46" t="str">
        <f>trueraw!D45</f>
        <v>SAS</v>
      </c>
      <c r="T46">
        <f>trueraw!E45</f>
        <v>69</v>
      </c>
      <c r="U46">
        <f>trueraw!F45</f>
        <v>33</v>
      </c>
      <c r="V46">
        <v>1</v>
      </c>
      <c r="W46">
        <f t="shared" si="31"/>
        <v>0</v>
      </c>
      <c r="X46">
        <f t="shared" si="31"/>
        <v>0</v>
      </c>
      <c r="Y46">
        <f t="shared" si="31"/>
        <v>0</v>
      </c>
      <c r="Z46">
        <f t="shared" si="31"/>
        <v>0</v>
      </c>
      <c r="AA46">
        <f t="shared" si="31"/>
        <v>0</v>
      </c>
      <c r="AB46">
        <f t="shared" si="31"/>
        <v>1</v>
      </c>
      <c r="AC46">
        <f t="shared" si="31"/>
        <v>0</v>
      </c>
      <c r="AD46">
        <f t="shared" si="31"/>
        <v>0</v>
      </c>
      <c r="AE46">
        <f t="shared" si="31"/>
        <v>0</v>
      </c>
      <c r="AF46">
        <f t="shared" si="31"/>
        <v>0</v>
      </c>
      <c r="AG46">
        <f t="shared" si="31"/>
        <v>0</v>
      </c>
      <c r="AT46">
        <f t="shared" si="20"/>
        <v>0</v>
      </c>
      <c r="AU46">
        <f t="shared" si="21"/>
        <v>0</v>
      </c>
      <c r="AV46">
        <f t="shared" si="22"/>
        <v>0</v>
      </c>
      <c r="AW46">
        <f t="shared" si="23"/>
        <v>0</v>
      </c>
      <c r="AX46">
        <f t="shared" si="24"/>
        <v>0</v>
      </c>
      <c r="AY46">
        <f t="shared" si="25"/>
        <v>3.8429166666666674</v>
      </c>
      <c r="AZ46">
        <f t="shared" si="26"/>
        <v>0</v>
      </c>
      <c r="BA46">
        <f t="shared" si="27"/>
        <v>0</v>
      </c>
      <c r="BB46">
        <f t="shared" si="28"/>
        <v>0</v>
      </c>
      <c r="BC46">
        <f t="shared" si="29"/>
        <v>0</v>
      </c>
      <c r="BD46">
        <f t="shared" si="30"/>
        <v>0</v>
      </c>
    </row>
    <row r="47" spans="1:56" x14ac:dyDescent="0.3">
      <c r="A47" t="str">
        <f>trueraw!B46</f>
        <v>Mikal Bridges</v>
      </c>
      <c r="B47">
        <f>trueraw!G46*$V47*$T47/72</f>
        <v>1.6033333333333333</v>
      </c>
      <c r="C47">
        <f>trueraw!H46*$V47*$T47/72</f>
        <v>0.41166666666666668</v>
      </c>
      <c r="D47">
        <f>trueraw!I46*$V47*$T47/72</f>
        <v>0.31416666666666665</v>
      </c>
      <c r="E47">
        <f>trueraw!J46*$V47*$T47/72</f>
        <v>5.4166666666666669E-2</v>
      </c>
      <c r="F47">
        <f>trueraw!K46*$V47*$T47/72</f>
        <v>-0.24916666666666668</v>
      </c>
      <c r="G47">
        <f>trueraw!L46*$V47*$T47/72</f>
        <v>-0.35750000000000004</v>
      </c>
      <c r="H47">
        <f>trueraw!M46*$V47*$T47/72</f>
        <v>0.69333333333333336</v>
      </c>
      <c r="I47">
        <f>trueraw!N46*$V47*$T47/72</f>
        <v>0.8883333333333332</v>
      </c>
      <c r="J47">
        <f>trueraw!O46*$V47*$T47/72</f>
        <v>0.97500000000000009</v>
      </c>
      <c r="K47">
        <f t="shared" si="12"/>
        <v>3.9216666666666669</v>
      </c>
      <c r="L47">
        <f t="shared" si="13"/>
        <v>3.3583333333333334</v>
      </c>
      <c r="M47">
        <f t="shared" si="14"/>
        <v>4.6908333333333339</v>
      </c>
      <c r="N47">
        <f t="shared" si="15"/>
        <v>4.3333333333333339</v>
      </c>
      <c r="O47">
        <f t="shared" si="16"/>
        <v>3.5587499999999999</v>
      </c>
      <c r="P47" s="1" t="str">
        <f>VLOOKUP($A47, 'auction in'!$A$2:$C$201, 3, FALSE)</f>
        <v>weed</v>
      </c>
      <c r="Q47" s="3">
        <f>VLOOKUP($A47, 'auction in'!$A$2:$B$201, 2, FALSE)</f>
        <v>1</v>
      </c>
      <c r="R47" t="str">
        <f>trueraw!C46</f>
        <v>SG,SF</v>
      </c>
      <c r="S47" t="str">
        <f>trueraw!D46</f>
        <v>PHX</v>
      </c>
      <c r="T47">
        <f>trueraw!E46</f>
        <v>78</v>
      </c>
      <c r="U47">
        <f>trueraw!F46</f>
        <v>32.799999999999997</v>
      </c>
      <c r="V47">
        <v>1</v>
      </c>
      <c r="W47">
        <f t="shared" si="31"/>
        <v>0</v>
      </c>
      <c r="X47">
        <f t="shared" si="31"/>
        <v>0</v>
      </c>
      <c r="Y47">
        <f t="shared" si="31"/>
        <v>0</v>
      </c>
      <c r="Z47">
        <f t="shared" si="31"/>
        <v>0</v>
      </c>
      <c r="AA47">
        <f t="shared" si="31"/>
        <v>0</v>
      </c>
      <c r="AB47">
        <f t="shared" si="31"/>
        <v>1</v>
      </c>
      <c r="AC47">
        <f t="shared" si="31"/>
        <v>0</v>
      </c>
      <c r="AD47">
        <f t="shared" si="31"/>
        <v>0</v>
      </c>
      <c r="AE47">
        <f t="shared" si="31"/>
        <v>0</v>
      </c>
      <c r="AF47">
        <f t="shared" si="31"/>
        <v>0</v>
      </c>
      <c r="AG47">
        <f t="shared" si="31"/>
        <v>0</v>
      </c>
      <c r="AT47">
        <f t="shared" si="20"/>
        <v>0</v>
      </c>
      <c r="AU47">
        <f t="shared" si="21"/>
        <v>0</v>
      </c>
      <c r="AV47">
        <f t="shared" si="22"/>
        <v>0</v>
      </c>
      <c r="AW47">
        <f t="shared" si="23"/>
        <v>0</v>
      </c>
      <c r="AX47">
        <f t="shared" si="24"/>
        <v>0</v>
      </c>
      <c r="AY47">
        <f t="shared" si="25"/>
        <v>4.3333333333333339</v>
      </c>
      <c r="AZ47">
        <f t="shared" si="26"/>
        <v>0</v>
      </c>
      <c r="BA47">
        <f t="shared" si="27"/>
        <v>0</v>
      </c>
      <c r="BB47">
        <f t="shared" si="28"/>
        <v>0</v>
      </c>
      <c r="BC47">
        <f t="shared" si="29"/>
        <v>0</v>
      </c>
      <c r="BD47">
        <f t="shared" si="30"/>
        <v>0</v>
      </c>
    </row>
    <row r="48" spans="1:56" x14ac:dyDescent="0.3">
      <c r="A48" t="str">
        <f>trueraw!B47</f>
        <v>LeBron James</v>
      </c>
      <c r="B48">
        <f>trueraw!G47*$V48*$T48/72</f>
        <v>1.8602777777777777</v>
      </c>
      <c r="C48">
        <f>trueraw!H47*$V48*$T48/72</f>
        <v>-1.901388888888889</v>
      </c>
      <c r="D48">
        <f>trueraw!I47*$V48*$T48/72</f>
        <v>0.64749999999999996</v>
      </c>
      <c r="E48">
        <f>trueraw!J47*$V48*$T48/72</f>
        <v>1.7986111111111112</v>
      </c>
      <c r="F48">
        <f>trueraw!K47*$V48*$T48/72</f>
        <v>1.0791666666666666</v>
      </c>
      <c r="G48">
        <f>trueraw!L47*$V48*$T48/72</f>
        <v>2.5386111111111109</v>
      </c>
      <c r="H48">
        <f>trueraw!M47*$V48*$T48/72</f>
        <v>0.54472222222222222</v>
      </c>
      <c r="I48">
        <f>trueraw!N47*$V48*$T48/72</f>
        <v>9.2499999999999999E-2</v>
      </c>
      <c r="J48">
        <f>trueraw!O47*$V48*$T48/72</f>
        <v>-2.548888888888889</v>
      </c>
      <c r="K48">
        <f t="shared" si="12"/>
        <v>6.0124999999999993</v>
      </c>
      <c r="L48">
        <f t="shared" si="13"/>
        <v>6.66</v>
      </c>
      <c r="M48">
        <f t="shared" si="14"/>
        <v>1.5724999999999998</v>
      </c>
      <c r="N48">
        <f t="shared" si="15"/>
        <v>4.1111111111111107</v>
      </c>
      <c r="O48">
        <f t="shared" si="16"/>
        <v>2.0298611111111113</v>
      </c>
      <c r="P48" s="1" t="str">
        <f>VLOOKUP($A48, 'auction in'!$A$2:$C$201, 3, FALSE)</f>
        <v>other</v>
      </c>
      <c r="Q48" s="3">
        <f>VLOOKUP($A48, 'auction in'!$A$2:$B$201, 2, FALSE)</f>
        <v>43</v>
      </c>
      <c r="R48" t="str">
        <f>trueraw!C47</f>
        <v>PG,SG,SF</v>
      </c>
      <c r="S48" t="str">
        <f>trueraw!D47</f>
        <v>LAL</v>
      </c>
      <c r="T48">
        <f>trueraw!E47</f>
        <v>74</v>
      </c>
      <c r="U48">
        <f>trueraw!F47</f>
        <v>32.4</v>
      </c>
      <c r="V48">
        <v>1</v>
      </c>
      <c r="W48">
        <f t="shared" si="31"/>
        <v>0</v>
      </c>
      <c r="X48">
        <f t="shared" si="31"/>
        <v>0</v>
      </c>
      <c r="Y48">
        <f t="shared" si="31"/>
        <v>0</v>
      </c>
      <c r="Z48">
        <f t="shared" si="31"/>
        <v>0</v>
      </c>
      <c r="AA48">
        <f t="shared" si="31"/>
        <v>0</v>
      </c>
      <c r="AB48">
        <f t="shared" si="31"/>
        <v>0</v>
      </c>
      <c r="AC48">
        <f t="shared" si="31"/>
        <v>0</v>
      </c>
      <c r="AD48">
        <f t="shared" si="31"/>
        <v>0</v>
      </c>
      <c r="AE48">
        <f t="shared" si="31"/>
        <v>0</v>
      </c>
      <c r="AF48">
        <f t="shared" si="31"/>
        <v>1</v>
      </c>
      <c r="AG48">
        <f t="shared" si="31"/>
        <v>0</v>
      </c>
      <c r="AT48">
        <f t="shared" si="20"/>
        <v>0</v>
      </c>
      <c r="AU48">
        <f t="shared" si="21"/>
        <v>0</v>
      </c>
      <c r="AV48">
        <f t="shared" si="22"/>
        <v>0</v>
      </c>
      <c r="AW48">
        <f t="shared" si="23"/>
        <v>0</v>
      </c>
      <c r="AX48">
        <f t="shared" si="24"/>
        <v>0</v>
      </c>
      <c r="AY48">
        <f t="shared" si="25"/>
        <v>0</v>
      </c>
      <c r="AZ48">
        <f t="shared" si="26"/>
        <v>0</v>
      </c>
      <c r="BA48">
        <f t="shared" si="27"/>
        <v>0</v>
      </c>
      <c r="BB48">
        <f t="shared" si="28"/>
        <v>0</v>
      </c>
      <c r="BC48">
        <f t="shared" si="29"/>
        <v>4.1111111111111107</v>
      </c>
      <c r="BD48">
        <f t="shared" si="30"/>
        <v>0</v>
      </c>
    </row>
    <row r="49" spans="1:56" x14ac:dyDescent="0.3">
      <c r="A49" t="str">
        <f>trueraw!B48</f>
        <v>Khris Middleton</v>
      </c>
      <c r="B49">
        <f>trueraw!G48*$V49*$T49/72</f>
        <v>0.38541666666666669</v>
      </c>
      <c r="C49">
        <f>trueraw!H48*$V49*$T49/72</f>
        <v>1.6458333333333333</v>
      </c>
      <c r="D49">
        <f>trueraw!I48*$V49*$T49/72</f>
        <v>0.60416666666666663</v>
      </c>
      <c r="E49">
        <f>trueraw!J48*$V49*$T49/72</f>
        <v>1.1562500000000002</v>
      </c>
      <c r="F49">
        <f>trueraw!K48*$V49*$T49/72</f>
        <v>0.47916666666666669</v>
      </c>
      <c r="G49">
        <f>trueraw!L48*$V49*$T49/72</f>
        <v>1.46875</v>
      </c>
      <c r="H49">
        <f>trueraw!M48*$V49*$T49/72</f>
        <v>0.64583333333333337</v>
      </c>
      <c r="I49">
        <f>trueraw!N48*$V49*$T49/72</f>
        <v>-1.0416666666666667</v>
      </c>
      <c r="J49">
        <f>trueraw!O48*$V49*$T49/72</f>
        <v>-1.3229166666666667</v>
      </c>
      <c r="K49">
        <f t="shared" si="12"/>
        <v>2.375</v>
      </c>
      <c r="L49">
        <f t="shared" si="13"/>
        <v>5.34375</v>
      </c>
      <c r="M49">
        <f t="shared" si="14"/>
        <v>2.5520833333333339</v>
      </c>
      <c r="N49">
        <f t="shared" si="15"/>
        <v>4.020833333333333</v>
      </c>
      <c r="O49">
        <f t="shared" si="16"/>
        <v>-0.31770833333333348</v>
      </c>
      <c r="P49" s="1" t="str">
        <f>VLOOKUP($A49, 'auction in'!$A$2:$C$201, 3, FALSE)</f>
        <v>weed</v>
      </c>
      <c r="Q49" s="3">
        <f>VLOOKUP($A49, 'auction in'!$A$2:$B$201, 2, FALSE)</f>
        <v>26</v>
      </c>
      <c r="R49" t="str">
        <f>trueraw!C48</f>
        <v>SF,PF</v>
      </c>
      <c r="S49" t="str">
        <f>trueraw!D48</f>
        <v>MIL</v>
      </c>
      <c r="T49">
        <f>trueraw!E48</f>
        <v>75</v>
      </c>
      <c r="U49">
        <f>trueraw!F48</f>
        <v>33.1</v>
      </c>
      <c r="V49">
        <v>1</v>
      </c>
      <c r="W49">
        <f t="shared" si="31"/>
        <v>0</v>
      </c>
      <c r="X49">
        <f t="shared" si="31"/>
        <v>0</v>
      </c>
      <c r="Y49">
        <f t="shared" si="31"/>
        <v>0</v>
      </c>
      <c r="Z49">
        <f t="shared" si="31"/>
        <v>0</v>
      </c>
      <c r="AA49">
        <f t="shared" si="31"/>
        <v>0</v>
      </c>
      <c r="AB49">
        <f t="shared" si="31"/>
        <v>1</v>
      </c>
      <c r="AC49">
        <f t="shared" si="31"/>
        <v>0</v>
      </c>
      <c r="AD49">
        <f t="shared" si="31"/>
        <v>0</v>
      </c>
      <c r="AE49">
        <f t="shared" si="31"/>
        <v>0</v>
      </c>
      <c r="AF49">
        <f t="shared" si="31"/>
        <v>0</v>
      </c>
      <c r="AG49">
        <f t="shared" si="31"/>
        <v>0</v>
      </c>
      <c r="AT49">
        <f t="shared" si="20"/>
        <v>0</v>
      </c>
      <c r="AU49">
        <f t="shared" si="21"/>
        <v>0</v>
      </c>
      <c r="AV49">
        <f t="shared" si="22"/>
        <v>0</v>
      </c>
      <c r="AW49">
        <f t="shared" si="23"/>
        <v>0</v>
      </c>
      <c r="AX49">
        <f t="shared" si="24"/>
        <v>0</v>
      </c>
      <c r="AY49">
        <f t="shared" si="25"/>
        <v>4.020833333333333</v>
      </c>
      <c r="AZ49">
        <f t="shared" si="26"/>
        <v>0</v>
      </c>
      <c r="BA49">
        <f t="shared" si="27"/>
        <v>0</v>
      </c>
      <c r="BB49">
        <f t="shared" si="28"/>
        <v>0</v>
      </c>
      <c r="BC49">
        <f t="shared" si="29"/>
        <v>0</v>
      </c>
      <c r="BD49">
        <f t="shared" si="30"/>
        <v>0</v>
      </c>
    </row>
    <row r="50" spans="1:56" x14ac:dyDescent="0.3">
      <c r="A50" t="str">
        <f>trueraw!B49</f>
        <v>Dejounte Murray</v>
      </c>
      <c r="B50">
        <f>trueraw!G49*$V50*$T50/72</f>
        <v>-0.22611111111111112</v>
      </c>
      <c r="C50">
        <f>trueraw!H49*$V50*$T50/72</f>
        <v>0.17472222222222222</v>
      </c>
      <c r="D50">
        <f>trueraw!I49*$V50*$T50/72</f>
        <v>-0.78111111111111109</v>
      </c>
      <c r="E50">
        <f>trueraw!J49*$V50*$T50/72</f>
        <v>0.51388888888888884</v>
      </c>
      <c r="F50">
        <f>trueraw!K49*$V50*$T50/72</f>
        <v>1.1100000000000001</v>
      </c>
      <c r="G50">
        <f>trueraw!L49*$V50*$T50/72</f>
        <v>2.2302777777777774</v>
      </c>
      <c r="H50">
        <f>trueraw!M49*$V50*$T50/72</f>
        <v>2.0144444444444445</v>
      </c>
      <c r="I50">
        <f>trueraw!N49*$V50*$T50/72</f>
        <v>-1.0277777777777777</v>
      </c>
      <c r="J50">
        <f>trueraw!O49*$V50*$T50/72</f>
        <v>-0.2877777777777778</v>
      </c>
      <c r="K50">
        <f t="shared" si="12"/>
        <v>3.5458333333333338</v>
      </c>
      <c r="L50">
        <f t="shared" si="13"/>
        <v>4.0083333333333337</v>
      </c>
      <c r="M50">
        <f t="shared" si="14"/>
        <v>1.490277777777778</v>
      </c>
      <c r="N50">
        <f t="shared" si="15"/>
        <v>3.7205555555555558</v>
      </c>
      <c r="O50">
        <f t="shared" si="16"/>
        <v>-0.9558333333333332</v>
      </c>
      <c r="P50" s="1" t="str">
        <f>VLOOKUP($A50, 'auction in'!$A$2:$C$201, 3, FALSE)</f>
        <v>rain</v>
      </c>
      <c r="Q50" s="3">
        <f>VLOOKUP($A50, 'auction in'!$A$2:$B$201, 2, FALSE)</f>
        <v>15</v>
      </c>
      <c r="R50" t="str">
        <f>trueraw!C49</f>
        <v>PG,SG</v>
      </c>
      <c r="S50" t="str">
        <f>trueraw!D49</f>
        <v>SAS</v>
      </c>
      <c r="T50">
        <f>trueraw!E49</f>
        <v>74</v>
      </c>
      <c r="U50">
        <f>trueraw!F49</f>
        <v>33.4</v>
      </c>
      <c r="V50">
        <v>1</v>
      </c>
      <c r="W50">
        <f t="shared" si="31"/>
        <v>0</v>
      </c>
      <c r="X50">
        <f t="shared" si="31"/>
        <v>0</v>
      </c>
      <c r="Y50">
        <f t="shared" si="31"/>
        <v>1</v>
      </c>
      <c r="Z50">
        <f t="shared" si="31"/>
        <v>0</v>
      </c>
      <c r="AA50">
        <f t="shared" si="31"/>
        <v>0</v>
      </c>
      <c r="AB50">
        <f t="shared" si="31"/>
        <v>0</v>
      </c>
      <c r="AC50">
        <f t="shared" si="31"/>
        <v>0</v>
      </c>
      <c r="AD50">
        <f t="shared" si="31"/>
        <v>0</v>
      </c>
      <c r="AE50">
        <f t="shared" si="31"/>
        <v>0</v>
      </c>
      <c r="AF50">
        <f t="shared" si="31"/>
        <v>0</v>
      </c>
      <c r="AG50">
        <f t="shared" si="31"/>
        <v>0</v>
      </c>
      <c r="AT50">
        <f t="shared" si="20"/>
        <v>0</v>
      </c>
      <c r="AU50">
        <f t="shared" si="21"/>
        <v>0</v>
      </c>
      <c r="AV50">
        <f t="shared" si="22"/>
        <v>3.7205555555555558</v>
      </c>
      <c r="AW50">
        <f t="shared" si="23"/>
        <v>0</v>
      </c>
      <c r="AX50">
        <f t="shared" si="24"/>
        <v>0</v>
      </c>
      <c r="AY50">
        <f t="shared" si="25"/>
        <v>0</v>
      </c>
      <c r="AZ50">
        <f t="shared" si="26"/>
        <v>0</v>
      </c>
      <c r="BA50">
        <f t="shared" si="27"/>
        <v>0</v>
      </c>
      <c r="BB50">
        <f t="shared" si="28"/>
        <v>0</v>
      </c>
      <c r="BC50">
        <f t="shared" si="29"/>
        <v>0</v>
      </c>
      <c r="BD50">
        <f t="shared" si="30"/>
        <v>0</v>
      </c>
    </row>
    <row r="51" spans="1:56" x14ac:dyDescent="0.3">
      <c r="A51" t="str">
        <f>trueraw!B50</f>
        <v>Jakob Poeltl</v>
      </c>
      <c r="B51">
        <f>trueraw!G50*$V51*$T51/72</f>
        <v>2.3313888888888892</v>
      </c>
      <c r="C51">
        <f>trueraw!H50*$V51*$T51/72</f>
        <v>-1.6576388888888891</v>
      </c>
      <c r="D51">
        <f>trueraw!I50*$V51*$T51/72</f>
        <v>-1.8929166666666666</v>
      </c>
      <c r="E51">
        <f>trueraw!J50*$V51*$T51/72</f>
        <v>-0.55611111111111111</v>
      </c>
      <c r="F51">
        <f>trueraw!K50*$V51*$T51/72</f>
        <v>2.0319444444444441</v>
      </c>
      <c r="G51">
        <f>trueraw!L50*$V51*$T51/72</f>
        <v>-0.28875000000000006</v>
      </c>
      <c r="H51">
        <f>trueraw!M50*$V51*$T51/72</f>
        <v>-0.14972222222222223</v>
      </c>
      <c r="I51">
        <f>trueraw!N50*$V51*$T51/72</f>
        <v>3.8072222222222223</v>
      </c>
      <c r="J51">
        <f>trueraw!O50*$V51*$T51/72</f>
        <v>0.18180555555555558</v>
      </c>
      <c r="K51">
        <f t="shared" si="12"/>
        <v>5.4648611111111105</v>
      </c>
      <c r="L51">
        <f t="shared" si="13"/>
        <v>3.6254166666666663</v>
      </c>
      <c r="M51">
        <f t="shared" si="14"/>
        <v>4.0959722222222226</v>
      </c>
      <c r="N51">
        <f t="shared" si="15"/>
        <v>3.8072222222222218</v>
      </c>
      <c r="O51">
        <f t="shared" si="16"/>
        <v>6.1813888888888897</v>
      </c>
      <c r="P51" s="1" t="e">
        <f>VLOOKUP($A51, 'auction in'!$A$2:$C$201, 3, FALSE)</f>
        <v>#N/A</v>
      </c>
      <c r="Q51" s="3" t="e">
        <f>VLOOKUP($A51, 'auction in'!$A$2:$B$201, 2, FALSE)</f>
        <v>#N/A</v>
      </c>
      <c r="R51" t="str">
        <f>trueraw!C50</f>
        <v>C</v>
      </c>
      <c r="S51" t="str">
        <f>trueraw!D50</f>
        <v>SAS</v>
      </c>
      <c r="T51">
        <f>trueraw!E50</f>
        <v>77</v>
      </c>
      <c r="U51">
        <f>trueraw!F50</f>
        <v>31.3</v>
      </c>
      <c r="V51">
        <v>1</v>
      </c>
      <c r="W51" t="e">
        <f t="shared" si="31"/>
        <v>#N/A</v>
      </c>
      <c r="X51" t="e">
        <f t="shared" si="31"/>
        <v>#N/A</v>
      </c>
      <c r="Y51" t="e">
        <f t="shared" si="31"/>
        <v>#N/A</v>
      </c>
      <c r="Z51" t="e">
        <f t="shared" si="31"/>
        <v>#N/A</v>
      </c>
      <c r="AA51" t="e">
        <f t="shared" si="31"/>
        <v>#N/A</v>
      </c>
      <c r="AB51" t="e">
        <f t="shared" si="31"/>
        <v>#N/A</v>
      </c>
      <c r="AC51" t="e">
        <f t="shared" si="31"/>
        <v>#N/A</v>
      </c>
      <c r="AD51" t="e">
        <f t="shared" si="31"/>
        <v>#N/A</v>
      </c>
      <c r="AE51" t="e">
        <f t="shared" si="31"/>
        <v>#N/A</v>
      </c>
      <c r="AF51" t="e">
        <f t="shared" si="31"/>
        <v>#N/A</v>
      </c>
      <c r="AG51" t="e">
        <f t="shared" si="31"/>
        <v>#N/A</v>
      </c>
      <c r="AT51" t="e">
        <f t="shared" si="20"/>
        <v>#N/A</v>
      </c>
      <c r="AU51" t="e">
        <f t="shared" si="21"/>
        <v>#N/A</v>
      </c>
      <c r="AV51" t="e">
        <f t="shared" si="22"/>
        <v>#N/A</v>
      </c>
      <c r="AW51" t="e">
        <f t="shared" si="23"/>
        <v>#N/A</v>
      </c>
      <c r="AX51" t="e">
        <f t="shared" si="24"/>
        <v>#N/A</v>
      </c>
      <c r="AY51" t="e">
        <f t="shared" si="25"/>
        <v>#N/A</v>
      </c>
      <c r="AZ51" t="e">
        <f t="shared" si="26"/>
        <v>#N/A</v>
      </c>
      <c r="BA51" t="e">
        <f t="shared" si="27"/>
        <v>#N/A</v>
      </c>
      <c r="BB51" t="e">
        <f t="shared" si="28"/>
        <v>#N/A</v>
      </c>
      <c r="BC51" t="e">
        <f t="shared" si="29"/>
        <v>#N/A</v>
      </c>
      <c r="BD51" t="e">
        <f t="shared" si="30"/>
        <v>#N/A</v>
      </c>
    </row>
    <row r="52" spans="1:56" x14ac:dyDescent="0.3">
      <c r="A52" t="str">
        <f>trueraw!B51</f>
        <v>Gordon Hayward</v>
      </c>
      <c r="B52">
        <f>trueraw!G51*$V52*$T52/72</f>
        <v>0.30222222222222223</v>
      </c>
      <c r="C52">
        <f>trueraw!H51*$V52*$T52/72</f>
        <v>1.3127777777777778</v>
      </c>
      <c r="D52">
        <f>trueraw!I51*$V52*$T52/72</f>
        <v>0.21722222222222223</v>
      </c>
      <c r="E52">
        <f>trueraw!J51*$V52*$T52/72</f>
        <v>0.89722222222222214</v>
      </c>
      <c r="F52">
        <f>trueraw!K51*$V52*$T52/72</f>
        <v>0.3116666666666667</v>
      </c>
      <c r="G52">
        <f>trueraw!L51*$V52*$T52/72</f>
        <v>0.64222222222222225</v>
      </c>
      <c r="H52">
        <f>trueraw!M51*$V52*$T52/72</f>
        <v>0.79333333333333333</v>
      </c>
      <c r="I52">
        <f>trueraw!N51*$V52*$T52/72</f>
        <v>-0.53833333333333333</v>
      </c>
      <c r="J52">
        <f>trueraw!O51*$V52*$T52/72</f>
        <v>-0.5855555555555555</v>
      </c>
      <c r="K52">
        <f t="shared" si="12"/>
        <v>2.04</v>
      </c>
      <c r="L52">
        <f t="shared" si="13"/>
        <v>3.9383333333333335</v>
      </c>
      <c r="M52">
        <f t="shared" si="14"/>
        <v>2.7105555555555556</v>
      </c>
      <c r="N52">
        <f t="shared" si="15"/>
        <v>3.3527777777777779</v>
      </c>
      <c r="O52">
        <f t="shared" si="16"/>
        <v>0.15583333333333338</v>
      </c>
      <c r="P52" s="1" t="str">
        <f>VLOOKUP($A52, 'auction in'!$A$2:$C$201, 3, FALSE)</f>
        <v>car</v>
      </c>
      <c r="Q52" s="3">
        <f>VLOOKUP($A52, 'auction in'!$A$2:$B$201, 2, FALSE)</f>
        <v>4</v>
      </c>
      <c r="R52" t="str">
        <f>trueraw!C51</f>
        <v>SG,SF</v>
      </c>
      <c r="S52" t="str">
        <f>trueraw!D51</f>
        <v>CHA</v>
      </c>
      <c r="T52">
        <f>trueraw!E51</f>
        <v>68</v>
      </c>
      <c r="U52">
        <f>trueraw!F51</f>
        <v>33.1</v>
      </c>
      <c r="V52">
        <v>1</v>
      </c>
      <c r="W52">
        <f t="shared" si="31"/>
        <v>0</v>
      </c>
      <c r="X52">
        <f t="shared" si="31"/>
        <v>0</v>
      </c>
      <c r="Y52">
        <f t="shared" si="31"/>
        <v>0</v>
      </c>
      <c r="Z52">
        <f t="shared" si="31"/>
        <v>0</v>
      </c>
      <c r="AA52">
        <f t="shared" si="31"/>
        <v>0</v>
      </c>
      <c r="AB52">
        <f t="shared" si="31"/>
        <v>0</v>
      </c>
      <c r="AC52">
        <f t="shared" si="31"/>
        <v>1</v>
      </c>
      <c r="AD52">
        <f t="shared" si="31"/>
        <v>0</v>
      </c>
      <c r="AE52">
        <f t="shared" si="31"/>
        <v>0</v>
      </c>
      <c r="AF52">
        <f t="shared" si="31"/>
        <v>0</v>
      </c>
      <c r="AG52">
        <f t="shared" si="31"/>
        <v>0</v>
      </c>
      <c r="AT52">
        <f t="shared" si="20"/>
        <v>0</v>
      </c>
      <c r="AU52">
        <f t="shared" si="21"/>
        <v>0</v>
      </c>
      <c r="AV52">
        <f t="shared" si="22"/>
        <v>0</v>
      </c>
      <c r="AW52">
        <f t="shared" si="23"/>
        <v>0</v>
      </c>
      <c r="AX52">
        <f t="shared" si="24"/>
        <v>0</v>
      </c>
      <c r="AY52">
        <f t="shared" si="25"/>
        <v>0</v>
      </c>
      <c r="AZ52">
        <f t="shared" si="26"/>
        <v>3.3527777777777779</v>
      </c>
      <c r="BA52">
        <f t="shared" si="27"/>
        <v>0</v>
      </c>
      <c r="BB52">
        <f t="shared" si="28"/>
        <v>0</v>
      </c>
      <c r="BC52">
        <f t="shared" si="29"/>
        <v>0</v>
      </c>
      <c r="BD52">
        <f t="shared" si="30"/>
        <v>0</v>
      </c>
    </row>
    <row r="53" spans="1:56" x14ac:dyDescent="0.3">
      <c r="A53" t="str">
        <f>trueraw!B52</f>
        <v>Julius Randle</v>
      </c>
      <c r="B53">
        <f>trueraw!G52*$V53*$T53/72</f>
        <v>1.0694444444444444E-2</v>
      </c>
      <c r="C53">
        <f>trueraw!H52*$V53*$T53/72</f>
        <v>0.96249999999999991</v>
      </c>
      <c r="D53">
        <f>trueraw!I52*$V53*$T53/72</f>
        <v>0.66305555555555562</v>
      </c>
      <c r="E53">
        <f>trueraw!J52*$V53*$T53/72</f>
        <v>1.5720833333333333</v>
      </c>
      <c r="F53">
        <f>trueraw!K52*$V53*$T53/72</f>
        <v>2.2137499999999997</v>
      </c>
      <c r="G53">
        <f>trueraw!L52*$V53*$T53/72</f>
        <v>1.1656944444444446</v>
      </c>
      <c r="H53">
        <f>trueraw!M52*$V53*$T53/72</f>
        <v>-3.2083333333333332E-2</v>
      </c>
      <c r="I53">
        <f>trueraw!N52*$V53*$T53/72</f>
        <v>-0.60958333333333325</v>
      </c>
      <c r="J53">
        <f>trueraw!O52*$V53*$T53/72</f>
        <v>-2.2244444444444444</v>
      </c>
      <c r="K53">
        <f t="shared" si="12"/>
        <v>2.7591666666666654</v>
      </c>
      <c r="L53">
        <f t="shared" si="13"/>
        <v>5.9461111111111107</v>
      </c>
      <c r="M53">
        <f t="shared" si="14"/>
        <v>2.5559722222222221</v>
      </c>
      <c r="N53">
        <f t="shared" si="15"/>
        <v>3.7216666666666662</v>
      </c>
      <c r="O53">
        <f t="shared" si="16"/>
        <v>0.83951388888888889</v>
      </c>
      <c r="P53" s="1" t="str">
        <f>VLOOKUP($A53, 'auction in'!$A$2:$C$201, 3, FALSE)</f>
        <v>_______</v>
      </c>
      <c r="Q53" s="3">
        <f>VLOOKUP($A53, 'auction in'!$A$2:$B$201, 2, FALSE)</f>
        <v>-4.3148215055244235</v>
      </c>
      <c r="R53" t="str">
        <f>trueraw!C52</f>
        <v>PF,C</v>
      </c>
      <c r="S53" t="str">
        <f>trueraw!D52</f>
        <v>NYK</v>
      </c>
      <c r="T53">
        <f>trueraw!E52</f>
        <v>77</v>
      </c>
      <c r="U53">
        <f>trueraw!F52</f>
        <v>36.4</v>
      </c>
      <c r="V53">
        <v>1</v>
      </c>
      <c r="W53">
        <f t="shared" ref="W53:AG62" si="32">IF(EXACT($P53, W$2), 1, 0)</f>
        <v>1</v>
      </c>
      <c r="X53">
        <f t="shared" si="32"/>
        <v>0</v>
      </c>
      <c r="Y53">
        <f t="shared" si="32"/>
        <v>0</v>
      </c>
      <c r="Z53">
        <f t="shared" si="32"/>
        <v>0</v>
      </c>
      <c r="AA53">
        <f t="shared" si="32"/>
        <v>0</v>
      </c>
      <c r="AB53">
        <f t="shared" si="32"/>
        <v>0</v>
      </c>
      <c r="AC53">
        <f t="shared" si="32"/>
        <v>0</v>
      </c>
      <c r="AD53">
        <f t="shared" si="32"/>
        <v>0</v>
      </c>
      <c r="AE53">
        <f t="shared" si="32"/>
        <v>0</v>
      </c>
      <c r="AF53">
        <f t="shared" si="32"/>
        <v>0</v>
      </c>
      <c r="AG53">
        <f t="shared" si="32"/>
        <v>0</v>
      </c>
      <c r="AT53">
        <f t="shared" si="20"/>
        <v>3.7216666666666662</v>
      </c>
      <c r="AU53">
        <f t="shared" si="21"/>
        <v>0</v>
      </c>
      <c r="AV53">
        <f t="shared" si="22"/>
        <v>0</v>
      </c>
      <c r="AW53">
        <f t="shared" si="23"/>
        <v>0</v>
      </c>
      <c r="AX53">
        <f t="shared" si="24"/>
        <v>0</v>
      </c>
      <c r="AY53">
        <f t="shared" si="25"/>
        <v>0</v>
      </c>
      <c r="AZ53">
        <f t="shared" si="26"/>
        <v>0</v>
      </c>
      <c r="BA53">
        <f t="shared" si="27"/>
        <v>0</v>
      </c>
      <c r="BB53">
        <f t="shared" si="28"/>
        <v>0</v>
      </c>
      <c r="BC53">
        <f t="shared" si="29"/>
        <v>0</v>
      </c>
      <c r="BD53">
        <f t="shared" si="30"/>
        <v>0</v>
      </c>
    </row>
    <row r="54" spans="1:56" x14ac:dyDescent="0.3">
      <c r="A54" t="str">
        <f>trueraw!B53</f>
        <v>Bogdan Bogdanovic</v>
      </c>
      <c r="B54">
        <f>trueraw!G53*$V54*$T54/72</f>
        <v>0.35888888888888887</v>
      </c>
      <c r="C54">
        <f>trueraw!H53*$V54*$T54/72</f>
        <v>0.48166666666666669</v>
      </c>
      <c r="D54">
        <f>trueraw!I53*$V54*$T54/72</f>
        <v>1.6811111111111112</v>
      </c>
      <c r="E54">
        <f>trueraw!J53*$V54*$T54/72</f>
        <v>0.47222222222222221</v>
      </c>
      <c r="F54">
        <f>trueraw!K53*$V54*$T54/72</f>
        <v>-0.51</v>
      </c>
      <c r="G54">
        <f>trueraw!L53*$V54*$T54/72</f>
        <v>0.29277777777777775</v>
      </c>
      <c r="H54">
        <f>trueraw!M53*$V54*$T54/72</f>
        <v>0.60444444444444445</v>
      </c>
      <c r="I54">
        <f>trueraw!N53*$V54*$T54/72</f>
        <v>-0.51944444444444449</v>
      </c>
      <c r="J54">
        <f>trueraw!O53*$V54*$T54/72</f>
        <v>0.38722222222222219</v>
      </c>
      <c r="K54">
        <f t="shared" si="12"/>
        <v>2.7672222222222227</v>
      </c>
      <c r="L54">
        <f t="shared" si="13"/>
        <v>2.8616666666666668</v>
      </c>
      <c r="M54">
        <f t="shared" si="14"/>
        <v>2.9561111111111114</v>
      </c>
      <c r="N54">
        <f t="shared" si="15"/>
        <v>3.2488888888888892</v>
      </c>
      <c r="O54">
        <f t="shared" si="16"/>
        <v>1.6338888888888887</v>
      </c>
      <c r="P54" s="1" t="str">
        <f>VLOOKUP($A54, 'auction in'!$A$2:$C$201, 3, FALSE)</f>
        <v>_______</v>
      </c>
      <c r="Q54" s="3">
        <f>VLOOKUP($A54, 'auction in'!$A$2:$B$201, 2, FALSE)</f>
        <v>2.897577481897621</v>
      </c>
      <c r="R54" t="str">
        <f>trueraw!C53</f>
        <v>SF,PF</v>
      </c>
      <c r="S54" t="str">
        <f>trueraw!D53</f>
        <v>ATL</v>
      </c>
      <c r="T54">
        <f>trueraw!E53</f>
        <v>68</v>
      </c>
      <c r="U54">
        <f>trueraw!F53</f>
        <v>29.6</v>
      </c>
      <c r="V54">
        <v>1</v>
      </c>
      <c r="W54">
        <f t="shared" si="32"/>
        <v>1</v>
      </c>
      <c r="X54">
        <f t="shared" si="32"/>
        <v>0</v>
      </c>
      <c r="Y54">
        <f t="shared" si="32"/>
        <v>0</v>
      </c>
      <c r="Z54">
        <f t="shared" si="32"/>
        <v>0</v>
      </c>
      <c r="AA54">
        <f t="shared" si="32"/>
        <v>0</v>
      </c>
      <c r="AB54">
        <f t="shared" si="32"/>
        <v>0</v>
      </c>
      <c r="AC54">
        <f t="shared" si="32"/>
        <v>0</v>
      </c>
      <c r="AD54">
        <f t="shared" si="32"/>
        <v>0</v>
      </c>
      <c r="AE54">
        <f t="shared" si="32"/>
        <v>0</v>
      </c>
      <c r="AF54">
        <f t="shared" si="32"/>
        <v>0</v>
      </c>
      <c r="AG54">
        <f t="shared" si="32"/>
        <v>0</v>
      </c>
      <c r="AT54">
        <f t="shared" si="20"/>
        <v>3.2488888888888892</v>
      </c>
      <c r="AU54">
        <f t="shared" si="21"/>
        <v>0</v>
      </c>
      <c r="AV54">
        <f t="shared" si="22"/>
        <v>0</v>
      </c>
      <c r="AW54">
        <f t="shared" si="23"/>
        <v>0</v>
      </c>
      <c r="AX54">
        <f t="shared" si="24"/>
        <v>0</v>
      </c>
      <c r="AY54">
        <f t="shared" si="25"/>
        <v>0</v>
      </c>
      <c r="AZ54">
        <f t="shared" si="26"/>
        <v>0</v>
      </c>
      <c r="BA54">
        <f t="shared" si="27"/>
        <v>0</v>
      </c>
      <c r="BB54">
        <f t="shared" si="28"/>
        <v>0</v>
      </c>
      <c r="BC54">
        <f t="shared" si="29"/>
        <v>0</v>
      </c>
      <c r="BD54">
        <f t="shared" si="30"/>
        <v>0</v>
      </c>
    </row>
    <row r="55" spans="1:56" x14ac:dyDescent="0.3">
      <c r="A55" t="str">
        <f>trueraw!B54</f>
        <v>Pascal Siakam</v>
      </c>
      <c r="B55">
        <f>trueraw!G54*$V55*$T55/72</f>
        <v>-0.25402777777777774</v>
      </c>
      <c r="C55">
        <f>trueraw!H54*$V55*$T55/72</f>
        <v>0.97513888888888878</v>
      </c>
      <c r="D55">
        <f>trueraw!I54*$V55*$T55/72</f>
        <v>-0.34416666666666662</v>
      </c>
      <c r="E55">
        <f>trueraw!J54*$V55*$T55/72</f>
        <v>0.95055555555555549</v>
      </c>
      <c r="F55">
        <f>trueraw!K54*$V55*$T55/72</f>
        <v>0.71291666666666664</v>
      </c>
      <c r="G55">
        <f>trueraw!L54*$V55*$T55/72</f>
        <v>0.70472222222222225</v>
      </c>
      <c r="H55">
        <f>trueraw!M54*$V55*$T55/72</f>
        <v>0.43430555555555561</v>
      </c>
      <c r="I55">
        <f>trueraw!N54*$V55*$T55/72</f>
        <v>0.24583333333333332</v>
      </c>
      <c r="J55">
        <f>trueraw!O54*$V55*$T55/72</f>
        <v>-0.67194444444444434</v>
      </c>
      <c r="K55">
        <f t="shared" si="12"/>
        <v>1.7781944444444442</v>
      </c>
      <c r="L55">
        <f t="shared" si="13"/>
        <v>3.4252777777777772</v>
      </c>
      <c r="M55">
        <f t="shared" si="14"/>
        <v>2.0486111111111107</v>
      </c>
      <c r="N55">
        <f t="shared" si="15"/>
        <v>2.753333333333333</v>
      </c>
      <c r="O55">
        <f t="shared" si="16"/>
        <v>0.16388888888888908</v>
      </c>
      <c r="P55" s="1" t="str">
        <f>VLOOKUP($A55, 'auction in'!$A$2:$C$201, 3, FALSE)</f>
        <v>ja</v>
      </c>
      <c r="Q55" s="3">
        <f>VLOOKUP($A55, 'auction in'!$A$2:$B$201, 2, FALSE)</f>
        <v>28</v>
      </c>
      <c r="R55" t="str">
        <f>trueraw!C54</f>
        <v>PF,C</v>
      </c>
      <c r="S55" t="str">
        <f>trueraw!D54</f>
        <v>TOR</v>
      </c>
      <c r="T55">
        <f>trueraw!E54</f>
        <v>59</v>
      </c>
      <c r="U55">
        <f>trueraw!F54</f>
        <v>34.5</v>
      </c>
      <c r="V55">
        <v>1</v>
      </c>
      <c r="W55">
        <f t="shared" si="32"/>
        <v>0</v>
      </c>
      <c r="X55">
        <f t="shared" si="32"/>
        <v>0</v>
      </c>
      <c r="Y55">
        <f t="shared" si="32"/>
        <v>0</v>
      </c>
      <c r="Z55">
        <f t="shared" si="32"/>
        <v>0</v>
      </c>
      <c r="AA55">
        <f t="shared" si="32"/>
        <v>0</v>
      </c>
      <c r="AB55">
        <f t="shared" si="32"/>
        <v>0</v>
      </c>
      <c r="AC55">
        <f t="shared" si="32"/>
        <v>0</v>
      </c>
      <c r="AD55">
        <f t="shared" si="32"/>
        <v>0</v>
      </c>
      <c r="AE55">
        <f t="shared" si="32"/>
        <v>1</v>
      </c>
      <c r="AF55">
        <f t="shared" si="32"/>
        <v>0</v>
      </c>
      <c r="AG55">
        <f t="shared" si="32"/>
        <v>0</v>
      </c>
      <c r="AT55">
        <f t="shared" si="20"/>
        <v>0</v>
      </c>
      <c r="AU55">
        <f t="shared" si="21"/>
        <v>0</v>
      </c>
      <c r="AV55">
        <f t="shared" si="22"/>
        <v>0</v>
      </c>
      <c r="AW55">
        <f t="shared" si="23"/>
        <v>0</v>
      </c>
      <c r="AX55">
        <f t="shared" si="24"/>
        <v>0</v>
      </c>
      <c r="AY55">
        <f t="shared" si="25"/>
        <v>0</v>
      </c>
      <c r="AZ55">
        <f t="shared" si="26"/>
        <v>0</v>
      </c>
      <c r="BA55">
        <f t="shared" si="27"/>
        <v>0</v>
      </c>
      <c r="BB55">
        <f t="shared" si="28"/>
        <v>2.753333333333333</v>
      </c>
      <c r="BC55">
        <f t="shared" si="29"/>
        <v>0</v>
      </c>
      <c r="BD55">
        <f t="shared" si="30"/>
        <v>0</v>
      </c>
    </row>
    <row r="56" spans="1:56" x14ac:dyDescent="0.3">
      <c r="A56" t="str">
        <f>trueraw!B55</f>
        <v>Lonzo Ball</v>
      </c>
      <c r="B56">
        <f>trueraw!G55*$V56*$T56/72</f>
        <v>-1.0694444444444444</v>
      </c>
      <c r="C56">
        <f>trueraw!H55*$V56*$T56/72</f>
        <v>-2.9166666666666667E-2</v>
      </c>
      <c r="D56">
        <f>trueraw!I55*$V56*$T56/72</f>
        <v>1.4486111111111111</v>
      </c>
      <c r="E56">
        <f>trueraw!J55*$V56*$T56/72</f>
        <v>0.22361111111111112</v>
      </c>
      <c r="F56">
        <f>trueraw!K55*$V56*$T56/72</f>
        <v>0</v>
      </c>
      <c r="G56">
        <f>trueraw!L55*$V56*$T56/72</f>
        <v>1.6722222222222221</v>
      </c>
      <c r="H56">
        <f>trueraw!M55*$V56*$T56/72</f>
        <v>1.7111111111111112</v>
      </c>
      <c r="I56">
        <f>trueraw!N55*$V56*$T56/72</f>
        <v>0.17499999999999999</v>
      </c>
      <c r="J56">
        <f>trueraw!O55*$V56*$T56/72</f>
        <v>-0.8847222222222223</v>
      </c>
      <c r="K56">
        <f t="shared" si="12"/>
        <v>3.2763888888888886</v>
      </c>
      <c r="L56">
        <f t="shared" si="13"/>
        <v>4.1319444444444446</v>
      </c>
      <c r="M56">
        <f t="shared" si="14"/>
        <v>1.5750000000000002</v>
      </c>
      <c r="N56">
        <f t="shared" si="15"/>
        <v>3.2472222222222222</v>
      </c>
      <c r="O56">
        <f t="shared" si="16"/>
        <v>-0.21875000000000011</v>
      </c>
      <c r="P56" s="1" t="str">
        <f>VLOOKUP($A56, 'auction in'!$A$2:$C$201, 3, FALSE)</f>
        <v>ja</v>
      </c>
      <c r="Q56" s="3">
        <f>VLOOKUP($A56, 'auction in'!$A$2:$B$201, 2, FALSE)</f>
        <v>7</v>
      </c>
      <c r="R56" t="str">
        <f>trueraw!C55</f>
        <v>PG,SG</v>
      </c>
      <c r="S56" t="str">
        <f>trueraw!D55</f>
        <v>CHI</v>
      </c>
      <c r="T56">
        <f>trueraw!E55</f>
        <v>70</v>
      </c>
      <c r="U56">
        <f>trueraw!F55</f>
        <v>33.1</v>
      </c>
      <c r="V56">
        <v>1</v>
      </c>
      <c r="W56">
        <f t="shared" si="32"/>
        <v>0</v>
      </c>
      <c r="X56">
        <f t="shared" si="32"/>
        <v>0</v>
      </c>
      <c r="Y56">
        <f t="shared" si="32"/>
        <v>0</v>
      </c>
      <c r="Z56">
        <f t="shared" si="32"/>
        <v>0</v>
      </c>
      <c r="AA56">
        <f t="shared" si="32"/>
        <v>0</v>
      </c>
      <c r="AB56">
        <f t="shared" si="32"/>
        <v>0</v>
      </c>
      <c r="AC56">
        <f t="shared" si="32"/>
        <v>0</v>
      </c>
      <c r="AD56">
        <f t="shared" si="32"/>
        <v>0</v>
      </c>
      <c r="AE56">
        <f t="shared" si="32"/>
        <v>1</v>
      </c>
      <c r="AF56">
        <f t="shared" si="32"/>
        <v>0</v>
      </c>
      <c r="AG56">
        <f t="shared" si="32"/>
        <v>0</v>
      </c>
      <c r="AT56">
        <f t="shared" si="20"/>
        <v>0</v>
      </c>
      <c r="AU56">
        <f t="shared" si="21"/>
        <v>0</v>
      </c>
      <c r="AV56">
        <f t="shared" si="22"/>
        <v>0</v>
      </c>
      <c r="AW56">
        <f t="shared" si="23"/>
        <v>0</v>
      </c>
      <c r="AX56">
        <f t="shared" si="24"/>
        <v>0</v>
      </c>
      <c r="AY56">
        <f t="shared" si="25"/>
        <v>0</v>
      </c>
      <c r="AZ56">
        <f t="shared" si="26"/>
        <v>0</v>
      </c>
      <c r="BA56">
        <f t="shared" si="27"/>
        <v>0</v>
      </c>
      <c r="BB56">
        <f t="shared" si="28"/>
        <v>3.2472222222222222</v>
      </c>
      <c r="BC56">
        <f t="shared" si="29"/>
        <v>0</v>
      </c>
      <c r="BD56">
        <f t="shared" si="30"/>
        <v>0</v>
      </c>
    </row>
    <row r="57" spans="1:56" x14ac:dyDescent="0.3">
      <c r="A57" t="str">
        <f>trueraw!B56</f>
        <v>Mike Conley</v>
      </c>
      <c r="B57">
        <f>trueraw!G56*$V57*$T57/72</f>
        <v>-0.40611111111111109</v>
      </c>
      <c r="C57">
        <f>trueraw!H56*$V57*$T57/72</f>
        <v>0.87833333333333341</v>
      </c>
      <c r="D57">
        <f>trueraw!I56*$V57*$T57/72</f>
        <v>1.0294444444444446</v>
      </c>
      <c r="E57">
        <f>trueraw!J56*$V57*$T57/72</f>
        <v>0.42500000000000004</v>
      </c>
      <c r="F57">
        <f>trueraw!K56*$V57*$T57/72</f>
        <v>-0.60444444444444445</v>
      </c>
      <c r="G57">
        <f>trueraw!L56*$V57*$T57/72</f>
        <v>1.615</v>
      </c>
      <c r="H57">
        <f>trueraw!M56*$V57*$T57/72</f>
        <v>1.1616666666666666</v>
      </c>
      <c r="I57">
        <f>trueraw!N56*$V57*$T57/72</f>
        <v>-0.73666666666666669</v>
      </c>
      <c r="J57">
        <f>trueraw!O56*$V57*$T57/72</f>
        <v>-0.37777777777777782</v>
      </c>
      <c r="K57">
        <f t="shared" si="12"/>
        <v>2.1061111111111113</v>
      </c>
      <c r="L57">
        <f t="shared" si="13"/>
        <v>3.3622222222222216</v>
      </c>
      <c r="M57">
        <f t="shared" si="14"/>
        <v>1.3694444444444445</v>
      </c>
      <c r="N57">
        <f t="shared" si="15"/>
        <v>2.9844444444444438</v>
      </c>
      <c r="O57">
        <f t="shared" si="16"/>
        <v>-0.88305555555555548</v>
      </c>
      <c r="P57" s="1" t="str">
        <f>VLOOKUP($A57, 'auction in'!$A$2:$C$201, 3, FALSE)</f>
        <v>car</v>
      </c>
      <c r="Q57" s="3">
        <f>VLOOKUP($A57, 'auction in'!$A$2:$B$201, 2, FALSE)</f>
        <v>1</v>
      </c>
      <c r="R57" t="str">
        <f>trueraw!C56</f>
        <v>PG</v>
      </c>
      <c r="S57" t="str">
        <f>trueraw!D56</f>
        <v>UTA</v>
      </c>
      <c r="T57">
        <f>trueraw!E56</f>
        <v>68</v>
      </c>
      <c r="U57">
        <f>trueraw!F56</f>
        <v>29.5</v>
      </c>
      <c r="V57">
        <v>1</v>
      </c>
      <c r="W57">
        <f t="shared" si="32"/>
        <v>0</v>
      </c>
      <c r="X57">
        <f t="shared" si="32"/>
        <v>0</v>
      </c>
      <c r="Y57">
        <f t="shared" si="32"/>
        <v>0</v>
      </c>
      <c r="Z57">
        <f t="shared" si="32"/>
        <v>0</v>
      </c>
      <c r="AA57">
        <f t="shared" si="32"/>
        <v>0</v>
      </c>
      <c r="AB57">
        <f t="shared" si="32"/>
        <v>0</v>
      </c>
      <c r="AC57">
        <f t="shared" si="32"/>
        <v>1</v>
      </c>
      <c r="AD57">
        <f t="shared" si="32"/>
        <v>0</v>
      </c>
      <c r="AE57">
        <f t="shared" si="32"/>
        <v>0</v>
      </c>
      <c r="AF57">
        <f t="shared" si="32"/>
        <v>0</v>
      </c>
      <c r="AG57">
        <f t="shared" si="32"/>
        <v>0</v>
      </c>
      <c r="AT57">
        <f t="shared" si="20"/>
        <v>0</v>
      </c>
      <c r="AU57">
        <f t="shared" si="21"/>
        <v>0</v>
      </c>
      <c r="AV57">
        <f t="shared" si="22"/>
        <v>0</v>
      </c>
      <c r="AW57">
        <f t="shared" si="23"/>
        <v>0</v>
      </c>
      <c r="AX57">
        <f t="shared" si="24"/>
        <v>0</v>
      </c>
      <c r="AY57">
        <f t="shared" si="25"/>
        <v>0</v>
      </c>
      <c r="AZ57">
        <f t="shared" si="26"/>
        <v>2.9844444444444438</v>
      </c>
      <c r="BA57">
        <f t="shared" si="27"/>
        <v>0</v>
      </c>
      <c r="BB57">
        <f t="shared" si="28"/>
        <v>0</v>
      </c>
      <c r="BC57">
        <f t="shared" si="29"/>
        <v>0</v>
      </c>
      <c r="BD57">
        <f t="shared" si="30"/>
        <v>0</v>
      </c>
    </row>
    <row r="58" spans="1:56" x14ac:dyDescent="0.3">
      <c r="A58" t="str">
        <f>trueraw!B57</f>
        <v>Devin Booker</v>
      </c>
      <c r="B58">
        <f>trueraw!G57*$V58*$T58/72</f>
        <v>0.86555555555555541</v>
      </c>
      <c r="C58">
        <f>trueraw!H57*$V58*$T58/72</f>
        <v>2.3538888888888887</v>
      </c>
      <c r="D58">
        <f>trueraw!I57*$V58*$T58/72</f>
        <v>0.32722222222222219</v>
      </c>
      <c r="E58">
        <f>trueraw!J57*$V58*$T58/72</f>
        <v>2.1427777777777774</v>
      </c>
      <c r="F58">
        <f>trueraw!K57*$V58*$T58/72</f>
        <v>-0.2638888888888889</v>
      </c>
      <c r="G58">
        <f>trueraw!L57*$V58*$T58/72</f>
        <v>0.93944444444444442</v>
      </c>
      <c r="H58">
        <f>trueraw!M57*$V58*$T58/72</f>
        <v>-0.17944444444444446</v>
      </c>
      <c r="I58">
        <f>trueraw!N57*$V58*$T58/72</f>
        <v>-0.82333333333333336</v>
      </c>
      <c r="J58">
        <f>trueraw!O57*$V58*$T58/72</f>
        <v>-2.068888888888889</v>
      </c>
      <c r="K58">
        <f t="shared" si="12"/>
        <v>0.93944444444444386</v>
      </c>
      <c r="L58">
        <f t="shared" si="13"/>
        <v>5.362222222222222</v>
      </c>
      <c r="M58">
        <f t="shared" si="14"/>
        <v>2.3538888888888878</v>
      </c>
      <c r="N58">
        <f t="shared" si="15"/>
        <v>3.293333333333333</v>
      </c>
      <c r="O58">
        <f t="shared" si="16"/>
        <v>-0.89194444444444487</v>
      </c>
      <c r="P58" s="1" t="str">
        <f>VLOOKUP($A58, 'auction in'!$A$2:$C$201, 3, FALSE)</f>
        <v>choi</v>
      </c>
      <c r="Q58" s="3">
        <f>VLOOKUP($A58, 'auction in'!$A$2:$B$201, 2, FALSE)</f>
        <v>36</v>
      </c>
      <c r="R58" t="str">
        <f>trueraw!C57</f>
        <v>SG,SF</v>
      </c>
      <c r="S58" t="str">
        <f>trueraw!D57</f>
        <v>PHX</v>
      </c>
      <c r="T58">
        <f>trueraw!E57</f>
        <v>76</v>
      </c>
      <c r="U58">
        <f>trueraw!F57</f>
        <v>34.6</v>
      </c>
      <c r="V58">
        <v>1</v>
      </c>
      <c r="W58">
        <f t="shared" si="32"/>
        <v>0</v>
      </c>
      <c r="X58">
        <f t="shared" si="32"/>
        <v>0</v>
      </c>
      <c r="Y58">
        <f t="shared" si="32"/>
        <v>0</v>
      </c>
      <c r="Z58">
        <f t="shared" si="32"/>
        <v>0</v>
      </c>
      <c r="AA58">
        <f t="shared" si="32"/>
        <v>1</v>
      </c>
      <c r="AB58">
        <f t="shared" si="32"/>
        <v>0</v>
      </c>
      <c r="AC58">
        <f t="shared" si="32"/>
        <v>0</v>
      </c>
      <c r="AD58">
        <f t="shared" si="32"/>
        <v>0</v>
      </c>
      <c r="AE58">
        <f t="shared" si="32"/>
        <v>0</v>
      </c>
      <c r="AF58">
        <f t="shared" si="32"/>
        <v>0</v>
      </c>
      <c r="AG58">
        <f t="shared" si="32"/>
        <v>0</v>
      </c>
      <c r="AT58">
        <f t="shared" si="20"/>
        <v>0</v>
      </c>
      <c r="AU58">
        <f t="shared" si="21"/>
        <v>0</v>
      </c>
      <c r="AV58">
        <f t="shared" si="22"/>
        <v>0</v>
      </c>
      <c r="AW58">
        <f t="shared" si="23"/>
        <v>0</v>
      </c>
      <c r="AX58">
        <f t="shared" si="24"/>
        <v>3.293333333333333</v>
      </c>
      <c r="AY58">
        <f t="shared" si="25"/>
        <v>0</v>
      </c>
      <c r="AZ58">
        <f t="shared" si="26"/>
        <v>0</v>
      </c>
      <c r="BA58">
        <f t="shared" si="27"/>
        <v>0</v>
      </c>
      <c r="BB58">
        <f t="shared" si="28"/>
        <v>0</v>
      </c>
      <c r="BC58">
        <f t="shared" si="29"/>
        <v>0</v>
      </c>
      <c r="BD58">
        <f t="shared" si="30"/>
        <v>0</v>
      </c>
    </row>
    <row r="59" spans="1:56" x14ac:dyDescent="0.3">
      <c r="A59" t="str">
        <f>trueraw!B58</f>
        <v>Jusuf Nurkic</v>
      </c>
      <c r="B59">
        <f>trueraw!G58*$V59*$T59/72</f>
        <v>1.1666666666666667</v>
      </c>
      <c r="C59">
        <f>trueraw!H58*$V59*$T59/72</f>
        <v>-0.96249999999999991</v>
      </c>
      <c r="D59">
        <f>trueraw!I58*$V59*$T59/72</f>
        <v>-1.3125</v>
      </c>
      <c r="E59">
        <f>trueraw!J58*$V59*$T59/72</f>
        <v>0.25277777777777777</v>
      </c>
      <c r="F59">
        <f>trueraw!K58*$V59*$T59/72</f>
        <v>2.1388888888888888</v>
      </c>
      <c r="G59">
        <f>trueraw!L58*$V59*$T59/72</f>
        <v>0.14583333333333334</v>
      </c>
      <c r="H59">
        <f>trueraw!M58*$V59*$T59/72</f>
        <v>0.65138888888888902</v>
      </c>
      <c r="I59">
        <f>trueraw!N58*$V59*$T59/72</f>
        <v>2.2166666666666668</v>
      </c>
      <c r="J59">
        <f>trueraw!O58*$V59*$T59/72</f>
        <v>-1.2541666666666667</v>
      </c>
      <c r="K59">
        <f t="shared" si="12"/>
        <v>4.0055555555555564</v>
      </c>
      <c r="L59">
        <f t="shared" si="13"/>
        <v>4.2972222222222225</v>
      </c>
      <c r="M59">
        <f t="shared" si="14"/>
        <v>2.8972222222222226</v>
      </c>
      <c r="N59">
        <f t="shared" si="15"/>
        <v>3.0430555555555561</v>
      </c>
      <c r="O59">
        <f t="shared" si="16"/>
        <v>3.0819444444444448</v>
      </c>
      <c r="P59" s="1" t="str">
        <f>VLOOKUP($A59, 'auction in'!$A$2:$C$201, 3, FALSE)</f>
        <v>choi</v>
      </c>
      <c r="Q59" s="3">
        <f>VLOOKUP($A59, 'auction in'!$A$2:$B$201, 2, FALSE)</f>
        <v>26</v>
      </c>
      <c r="R59" t="str">
        <f>trueraw!C58</f>
        <v>C</v>
      </c>
      <c r="S59" t="str">
        <f>trueraw!D58</f>
        <v>POR</v>
      </c>
      <c r="T59">
        <f>trueraw!E58</f>
        <v>70</v>
      </c>
      <c r="U59">
        <f>trueraw!F58</f>
        <v>31.1</v>
      </c>
      <c r="V59">
        <v>1</v>
      </c>
      <c r="W59">
        <f t="shared" si="32"/>
        <v>0</v>
      </c>
      <c r="X59">
        <f t="shared" si="32"/>
        <v>0</v>
      </c>
      <c r="Y59">
        <f t="shared" si="32"/>
        <v>0</v>
      </c>
      <c r="Z59">
        <f t="shared" si="32"/>
        <v>0</v>
      </c>
      <c r="AA59">
        <f t="shared" si="32"/>
        <v>1</v>
      </c>
      <c r="AB59">
        <f t="shared" si="32"/>
        <v>0</v>
      </c>
      <c r="AC59">
        <f t="shared" si="32"/>
        <v>0</v>
      </c>
      <c r="AD59">
        <f t="shared" si="32"/>
        <v>0</v>
      </c>
      <c r="AE59">
        <f t="shared" si="32"/>
        <v>0</v>
      </c>
      <c r="AF59">
        <f t="shared" si="32"/>
        <v>0</v>
      </c>
      <c r="AG59">
        <f t="shared" si="32"/>
        <v>0</v>
      </c>
      <c r="AT59">
        <f t="shared" si="20"/>
        <v>0</v>
      </c>
      <c r="AU59">
        <f t="shared" si="21"/>
        <v>0</v>
      </c>
      <c r="AV59">
        <f t="shared" si="22"/>
        <v>0</v>
      </c>
      <c r="AW59">
        <f t="shared" si="23"/>
        <v>0</v>
      </c>
      <c r="AX59">
        <f t="shared" si="24"/>
        <v>3.0430555555555561</v>
      </c>
      <c r="AY59">
        <f t="shared" si="25"/>
        <v>0</v>
      </c>
      <c r="AZ59">
        <f t="shared" si="26"/>
        <v>0</v>
      </c>
      <c r="BA59">
        <f t="shared" si="27"/>
        <v>0</v>
      </c>
      <c r="BB59">
        <f t="shared" si="28"/>
        <v>0</v>
      </c>
      <c r="BC59">
        <f t="shared" si="29"/>
        <v>0</v>
      </c>
      <c r="BD59">
        <f t="shared" si="30"/>
        <v>0</v>
      </c>
    </row>
    <row r="60" spans="1:56" x14ac:dyDescent="0.3">
      <c r="A60" t="str">
        <f>trueraw!B59</f>
        <v>Jonas Valanciunas</v>
      </c>
      <c r="B60">
        <f>trueraw!G59*$V60*$T60/72</f>
        <v>2.5245833333333336</v>
      </c>
      <c r="C60">
        <f>trueraw!H59*$V60*$T60/72</f>
        <v>-6.083333333333333E-2</v>
      </c>
      <c r="D60">
        <f>trueraw!I59*$V60*$T60/72</f>
        <v>-1.46</v>
      </c>
      <c r="E60">
        <f>trueraw!J59*$V60*$T60/72</f>
        <v>0.29402777777777778</v>
      </c>
      <c r="F60">
        <f>trueraw!K59*$V60*$T60/72</f>
        <v>2.5347222222222223</v>
      </c>
      <c r="G60">
        <f>trueraw!L59*$V60*$T60/72</f>
        <v>-0.48666666666666664</v>
      </c>
      <c r="H60">
        <f>trueraw!M59*$V60*$T60/72</f>
        <v>-1.0240277777777778</v>
      </c>
      <c r="I60">
        <f>trueraw!N59*$V60*$T60/72</f>
        <v>0.88208333333333333</v>
      </c>
      <c r="J60">
        <f>trueraw!O59*$V60*$T60/72</f>
        <v>-0.12166666666666666</v>
      </c>
      <c r="K60">
        <f t="shared" si="12"/>
        <v>3.1430555555555562</v>
      </c>
      <c r="L60">
        <f t="shared" si="13"/>
        <v>3.2038888888888888</v>
      </c>
      <c r="M60">
        <f t="shared" si="14"/>
        <v>3.5688888888888894</v>
      </c>
      <c r="N60">
        <f t="shared" si="15"/>
        <v>3.0822222222222222</v>
      </c>
      <c r="O60">
        <f t="shared" si="16"/>
        <v>4.5067361111111115</v>
      </c>
      <c r="P60" s="1" t="str">
        <f>VLOOKUP($A60, 'auction in'!$A$2:$C$201, 3, FALSE)</f>
        <v>rob</v>
      </c>
      <c r="Q60" s="3">
        <f>VLOOKUP($A60, 'auction in'!$A$2:$B$201, 2, FALSE)</f>
        <v>8</v>
      </c>
      <c r="R60" t="str">
        <f>trueraw!C59</f>
        <v>C</v>
      </c>
      <c r="S60" t="str">
        <f>trueraw!D59</f>
        <v>NOP</v>
      </c>
      <c r="T60">
        <f>trueraw!E59</f>
        <v>73</v>
      </c>
      <c r="U60">
        <f>trueraw!F59</f>
        <v>29.4</v>
      </c>
      <c r="V60">
        <v>1</v>
      </c>
      <c r="W60">
        <f t="shared" si="32"/>
        <v>0</v>
      </c>
      <c r="X60">
        <f t="shared" si="32"/>
        <v>1</v>
      </c>
      <c r="Y60">
        <f t="shared" si="32"/>
        <v>0</v>
      </c>
      <c r="Z60">
        <f t="shared" si="32"/>
        <v>0</v>
      </c>
      <c r="AA60">
        <f t="shared" si="32"/>
        <v>0</v>
      </c>
      <c r="AB60">
        <f t="shared" si="32"/>
        <v>0</v>
      </c>
      <c r="AC60">
        <f t="shared" si="32"/>
        <v>0</v>
      </c>
      <c r="AD60">
        <f t="shared" si="32"/>
        <v>0</v>
      </c>
      <c r="AE60">
        <f t="shared" si="32"/>
        <v>0</v>
      </c>
      <c r="AF60">
        <f t="shared" si="32"/>
        <v>0</v>
      </c>
      <c r="AG60">
        <f t="shared" si="32"/>
        <v>0</v>
      </c>
      <c r="AT60">
        <f t="shared" si="20"/>
        <v>0</v>
      </c>
      <c r="AU60">
        <f t="shared" si="21"/>
        <v>3.0822222222222222</v>
      </c>
      <c r="AV60">
        <f t="shared" si="22"/>
        <v>0</v>
      </c>
      <c r="AW60">
        <f t="shared" si="23"/>
        <v>0</v>
      </c>
      <c r="AX60">
        <f t="shared" si="24"/>
        <v>0</v>
      </c>
      <c r="AY60">
        <f t="shared" si="25"/>
        <v>0</v>
      </c>
      <c r="AZ60">
        <f t="shared" si="26"/>
        <v>0</v>
      </c>
      <c r="BA60">
        <f t="shared" si="27"/>
        <v>0</v>
      </c>
      <c r="BB60">
        <f t="shared" si="28"/>
        <v>0</v>
      </c>
      <c r="BC60">
        <f t="shared" si="29"/>
        <v>0</v>
      </c>
      <c r="BD60">
        <f t="shared" si="30"/>
        <v>0</v>
      </c>
    </row>
    <row r="61" spans="1:56" x14ac:dyDescent="0.3">
      <c r="A61" t="str">
        <f>trueraw!B60</f>
        <v>Terry Rozier</v>
      </c>
      <c r="B61">
        <f>trueraw!G60*$V61*$T61/72</f>
        <v>-0.75</v>
      </c>
      <c r="C61">
        <f>trueraw!H60*$V61*$T61/72</f>
        <v>0.625</v>
      </c>
      <c r="D61">
        <f>trueraw!I60*$V61*$T61/72</f>
        <v>1.53125</v>
      </c>
      <c r="E61">
        <f>trueraw!J60*$V61*$T61/72</f>
        <v>1.0625</v>
      </c>
      <c r="F61">
        <f>trueraw!K60*$V61*$T61/72</f>
        <v>-0.22916666666666666</v>
      </c>
      <c r="G61">
        <f>trueraw!L60*$V61*$T61/72</f>
        <v>0.79166666666666663</v>
      </c>
      <c r="H61">
        <f>trueraw!M60*$V61*$T61/72</f>
        <v>0.90625</v>
      </c>
      <c r="I61">
        <f>trueraw!N60*$V61*$T61/72</f>
        <v>-0.35416666666666674</v>
      </c>
      <c r="J61">
        <f>trueraw!O60*$V61*$T61/72</f>
        <v>-0.41666666666666669</v>
      </c>
      <c r="K61">
        <f t="shared" si="12"/>
        <v>2.5416666666666665</v>
      </c>
      <c r="L61">
        <f t="shared" si="13"/>
        <v>3.583333333333333</v>
      </c>
      <c r="M61">
        <f t="shared" si="14"/>
        <v>2.375</v>
      </c>
      <c r="N61">
        <f t="shared" si="15"/>
        <v>3.1666666666666665</v>
      </c>
      <c r="O61">
        <f t="shared" si="16"/>
        <v>0.31249999999999983</v>
      </c>
      <c r="P61" s="1" t="str">
        <f>VLOOKUP($A61, 'auction in'!$A$2:$C$201, 3, FALSE)</f>
        <v>_______</v>
      </c>
      <c r="Q61" s="3">
        <f>VLOOKUP($A61, 'auction in'!$A$2:$B$201, 2, FALSE)</f>
        <v>1.5379327988972855</v>
      </c>
      <c r="R61" t="str">
        <f>trueraw!C60</f>
        <v>PG,SG</v>
      </c>
      <c r="S61" t="str">
        <f>trueraw!D60</f>
        <v>CHA</v>
      </c>
      <c r="T61">
        <f>trueraw!E60</f>
        <v>75</v>
      </c>
      <c r="U61">
        <f>trueraw!F60</f>
        <v>34.1</v>
      </c>
      <c r="V61">
        <v>1</v>
      </c>
      <c r="W61">
        <f t="shared" si="32"/>
        <v>1</v>
      </c>
      <c r="X61">
        <f t="shared" si="32"/>
        <v>0</v>
      </c>
      <c r="Y61">
        <f t="shared" si="32"/>
        <v>0</v>
      </c>
      <c r="Z61">
        <f t="shared" si="32"/>
        <v>0</v>
      </c>
      <c r="AA61">
        <f t="shared" si="32"/>
        <v>0</v>
      </c>
      <c r="AB61">
        <f t="shared" si="32"/>
        <v>0</v>
      </c>
      <c r="AC61">
        <f t="shared" si="32"/>
        <v>0</v>
      </c>
      <c r="AD61">
        <f t="shared" si="32"/>
        <v>0</v>
      </c>
      <c r="AE61">
        <f t="shared" si="32"/>
        <v>0</v>
      </c>
      <c r="AF61">
        <f t="shared" si="32"/>
        <v>0</v>
      </c>
      <c r="AG61">
        <f t="shared" si="32"/>
        <v>0</v>
      </c>
      <c r="AT61">
        <f t="shared" si="20"/>
        <v>3.1666666666666665</v>
      </c>
      <c r="AU61">
        <f t="shared" si="21"/>
        <v>0</v>
      </c>
      <c r="AV61">
        <f t="shared" si="22"/>
        <v>0</v>
      </c>
      <c r="AW61">
        <f t="shared" si="23"/>
        <v>0</v>
      </c>
      <c r="AX61">
        <f t="shared" si="24"/>
        <v>0</v>
      </c>
      <c r="AY61">
        <f t="shared" si="25"/>
        <v>0</v>
      </c>
      <c r="AZ61">
        <f t="shared" si="26"/>
        <v>0</v>
      </c>
      <c r="BA61">
        <f t="shared" si="27"/>
        <v>0</v>
      </c>
      <c r="BB61">
        <f t="shared" si="28"/>
        <v>0</v>
      </c>
      <c r="BC61">
        <f t="shared" si="29"/>
        <v>0</v>
      </c>
      <c r="BD61">
        <f t="shared" si="30"/>
        <v>0</v>
      </c>
    </row>
    <row r="62" spans="1:56" x14ac:dyDescent="0.3">
      <c r="A62" t="str">
        <f>trueraw!B61</f>
        <v>Malcolm Brogdon</v>
      </c>
      <c r="B62">
        <f>trueraw!G61*$V62*$T62/72</f>
        <v>-0.60152777777777777</v>
      </c>
      <c r="C62">
        <f>trueraw!H61*$V62*$T62/72</f>
        <v>0.87763888888888886</v>
      </c>
      <c r="D62">
        <f>trueraw!I61*$V62*$T62/72</f>
        <v>0.92694444444444435</v>
      </c>
      <c r="E62">
        <f>trueraw!J61*$V62*$T62/72</f>
        <v>1.0847222222222224</v>
      </c>
      <c r="F62">
        <f>trueraw!K61*$V62*$T62/72</f>
        <v>0.11833333333333333</v>
      </c>
      <c r="G62">
        <f>trueraw!L61*$V62*$T62/72</f>
        <v>1.6468055555555554</v>
      </c>
      <c r="H62">
        <f>trueraw!M61*$V62*$T62/72</f>
        <v>5.9166666666666666E-2</v>
      </c>
      <c r="I62">
        <f>trueraw!N61*$V62*$T62/72</f>
        <v>-0.54236111111111118</v>
      </c>
      <c r="J62">
        <f>trueraw!O61*$V62*$T62/72</f>
        <v>-0.65083333333333337</v>
      </c>
      <c r="K62">
        <f t="shared" si="12"/>
        <v>2.0412499999999998</v>
      </c>
      <c r="L62">
        <f t="shared" si="13"/>
        <v>3.5697222222222225</v>
      </c>
      <c r="M62">
        <f t="shared" si="14"/>
        <v>1.2720833333333328</v>
      </c>
      <c r="N62">
        <f t="shared" si="15"/>
        <v>2.9188888888888891</v>
      </c>
      <c r="O62">
        <f t="shared" si="16"/>
        <v>-0.20708333333333351</v>
      </c>
      <c r="P62" s="1" t="str">
        <f>VLOOKUP($A62, 'auction in'!$A$2:$C$201, 3, FALSE)</f>
        <v>ja</v>
      </c>
      <c r="Q62" s="3">
        <f>VLOOKUP($A62, 'auction in'!$A$2:$B$201, 2, FALSE)</f>
        <v>21</v>
      </c>
      <c r="R62" t="str">
        <f>trueraw!C61</f>
        <v>PG,SG</v>
      </c>
      <c r="S62" t="str">
        <f>trueraw!D61</f>
        <v>IND</v>
      </c>
      <c r="T62">
        <f>trueraw!E61</f>
        <v>71</v>
      </c>
      <c r="U62">
        <f>trueraw!F61</f>
        <v>34.1</v>
      </c>
      <c r="V62">
        <v>1</v>
      </c>
      <c r="W62">
        <f t="shared" si="32"/>
        <v>0</v>
      </c>
      <c r="X62">
        <f t="shared" si="32"/>
        <v>0</v>
      </c>
      <c r="Y62">
        <f t="shared" si="32"/>
        <v>0</v>
      </c>
      <c r="Z62">
        <f t="shared" si="32"/>
        <v>0</v>
      </c>
      <c r="AA62">
        <f t="shared" si="32"/>
        <v>0</v>
      </c>
      <c r="AB62">
        <f t="shared" si="32"/>
        <v>0</v>
      </c>
      <c r="AC62">
        <f t="shared" si="32"/>
        <v>0</v>
      </c>
      <c r="AD62">
        <f t="shared" si="32"/>
        <v>0</v>
      </c>
      <c r="AE62">
        <f t="shared" si="32"/>
        <v>1</v>
      </c>
      <c r="AF62">
        <f t="shared" si="32"/>
        <v>0</v>
      </c>
      <c r="AG62">
        <f t="shared" si="32"/>
        <v>0</v>
      </c>
      <c r="AT62">
        <f t="shared" si="20"/>
        <v>0</v>
      </c>
      <c r="AU62">
        <f t="shared" si="21"/>
        <v>0</v>
      </c>
      <c r="AV62">
        <f t="shared" si="22"/>
        <v>0</v>
      </c>
      <c r="AW62">
        <f t="shared" si="23"/>
        <v>0</v>
      </c>
      <c r="AX62">
        <f t="shared" si="24"/>
        <v>0</v>
      </c>
      <c r="AY62">
        <f t="shared" si="25"/>
        <v>0</v>
      </c>
      <c r="AZ62">
        <f t="shared" si="26"/>
        <v>0</v>
      </c>
      <c r="BA62">
        <f t="shared" si="27"/>
        <v>0</v>
      </c>
      <c r="BB62">
        <f t="shared" si="28"/>
        <v>2.9188888888888891</v>
      </c>
      <c r="BC62">
        <f t="shared" si="29"/>
        <v>0</v>
      </c>
      <c r="BD62">
        <f t="shared" si="30"/>
        <v>0</v>
      </c>
    </row>
    <row r="63" spans="1:56" x14ac:dyDescent="0.3">
      <c r="A63" t="str">
        <f>trueraw!B62</f>
        <v>Isaiah Stewart</v>
      </c>
      <c r="B63">
        <f>trueraw!G62*$V63*$T63/72</f>
        <v>1.5208333333333333</v>
      </c>
      <c r="C63">
        <f>trueraw!H62*$V63*$T63/72</f>
        <v>-0.42708333333333326</v>
      </c>
      <c r="D63">
        <f>trueraw!I62*$V63*$T63/72</f>
        <v>-1.375</v>
      </c>
      <c r="E63">
        <f>trueraw!J62*$V63*$T63/72</f>
        <v>-0.34375</v>
      </c>
      <c r="F63">
        <f>trueraw!K62*$V63*$T63/72</f>
        <v>1.8541666666666667</v>
      </c>
      <c r="G63">
        <f>trueraw!L62*$V63*$T63/72</f>
        <v>-0.8125</v>
      </c>
      <c r="H63">
        <f>trueraw!M62*$V63*$T63/72</f>
        <v>-8.3333333333333329E-2</v>
      </c>
      <c r="I63">
        <f>trueraw!N62*$V63*$T63/72</f>
        <v>2.40625</v>
      </c>
      <c r="J63">
        <f>trueraw!O62*$V63*$T63/72</f>
        <v>0.16666666666666666</v>
      </c>
      <c r="K63">
        <f t="shared" si="12"/>
        <v>3.3333333333333335</v>
      </c>
      <c r="L63">
        <f t="shared" si="13"/>
        <v>2.7395833333333335</v>
      </c>
      <c r="M63">
        <f t="shared" si="14"/>
        <v>3.71875</v>
      </c>
      <c r="N63">
        <f t="shared" si="15"/>
        <v>2.90625</v>
      </c>
      <c r="O63">
        <f t="shared" si="16"/>
        <v>4.401041666666667</v>
      </c>
      <c r="P63" s="1" t="e">
        <f>VLOOKUP($A63, 'auction in'!$A$2:$C$201, 3, FALSE)</f>
        <v>#N/A</v>
      </c>
      <c r="Q63" s="3" t="e">
        <f>VLOOKUP($A63, 'auction in'!$A$2:$B$201, 2, FALSE)</f>
        <v>#N/A</v>
      </c>
      <c r="R63" t="str">
        <f>trueraw!C62</f>
        <v>PF,C</v>
      </c>
      <c r="S63" t="str">
        <f>trueraw!D62</f>
        <v>DET</v>
      </c>
      <c r="T63">
        <f>trueraw!E62</f>
        <v>75</v>
      </c>
      <c r="U63">
        <f>trueraw!F62</f>
        <v>30.1</v>
      </c>
      <c r="V63">
        <v>1</v>
      </c>
      <c r="W63" t="e">
        <f t="shared" ref="W63:AG72" si="33">IF(EXACT($P63, W$2), 1, 0)</f>
        <v>#N/A</v>
      </c>
      <c r="X63" t="e">
        <f t="shared" si="33"/>
        <v>#N/A</v>
      </c>
      <c r="Y63" t="e">
        <f t="shared" si="33"/>
        <v>#N/A</v>
      </c>
      <c r="Z63" t="e">
        <f t="shared" si="33"/>
        <v>#N/A</v>
      </c>
      <c r="AA63" t="e">
        <f t="shared" si="33"/>
        <v>#N/A</v>
      </c>
      <c r="AB63" t="e">
        <f t="shared" si="33"/>
        <v>#N/A</v>
      </c>
      <c r="AC63" t="e">
        <f t="shared" si="33"/>
        <v>#N/A</v>
      </c>
      <c r="AD63" t="e">
        <f t="shared" si="33"/>
        <v>#N/A</v>
      </c>
      <c r="AE63" t="e">
        <f t="shared" si="33"/>
        <v>#N/A</v>
      </c>
      <c r="AF63" t="e">
        <f t="shared" si="33"/>
        <v>#N/A</v>
      </c>
      <c r="AG63" t="e">
        <f t="shared" si="33"/>
        <v>#N/A</v>
      </c>
      <c r="AT63" t="e">
        <f t="shared" si="20"/>
        <v>#N/A</v>
      </c>
      <c r="AU63" t="e">
        <f t="shared" si="21"/>
        <v>#N/A</v>
      </c>
      <c r="AV63" t="e">
        <f t="shared" si="22"/>
        <v>#N/A</v>
      </c>
      <c r="AW63" t="e">
        <f t="shared" si="23"/>
        <v>#N/A</v>
      </c>
      <c r="AX63" t="e">
        <f t="shared" si="24"/>
        <v>#N/A</v>
      </c>
      <c r="AY63" t="e">
        <f t="shared" si="25"/>
        <v>#N/A</v>
      </c>
      <c r="AZ63" t="e">
        <f t="shared" si="26"/>
        <v>#N/A</v>
      </c>
      <c r="BA63" t="e">
        <f t="shared" si="27"/>
        <v>#N/A</v>
      </c>
      <c r="BB63" t="e">
        <f t="shared" si="28"/>
        <v>#N/A</v>
      </c>
      <c r="BC63" t="e">
        <f t="shared" si="29"/>
        <v>#N/A</v>
      </c>
      <c r="BD63" t="e">
        <f t="shared" si="30"/>
        <v>#N/A</v>
      </c>
    </row>
    <row r="64" spans="1:56" x14ac:dyDescent="0.3">
      <c r="A64" t="str">
        <f>trueraw!B63</f>
        <v>Robert Covington</v>
      </c>
      <c r="B64">
        <f>trueraw!G63*$V64*$T64/72</f>
        <v>-0.6333333333333333</v>
      </c>
      <c r="C64">
        <f>trueraw!H63*$V64*$T64/72</f>
        <v>-2.1111111111111112E-2</v>
      </c>
      <c r="D64">
        <f>trueraw!I63*$V64*$T64/72</f>
        <v>0.41166666666666668</v>
      </c>
      <c r="E64">
        <f>trueraw!J63*$V64*$T64/72</f>
        <v>-0.59111111111111114</v>
      </c>
      <c r="F64">
        <f>trueraw!K63*$V64*$T64/72</f>
        <v>0.81277777777777782</v>
      </c>
      <c r="G64">
        <f>trueraw!L63*$V64*$T64/72</f>
        <v>-0.5805555555555556</v>
      </c>
      <c r="H64">
        <f>trueraw!M63*$V64*$T64/72</f>
        <v>1.5622222222222222</v>
      </c>
      <c r="I64">
        <f>trueraw!N63*$V64*$T64/72</f>
        <v>1.1083333333333334</v>
      </c>
      <c r="J64">
        <f>trueraw!O63*$V64*$T64/72</f>
        <v>0.82333333333333336</v>
      </c>
      <c r="K64">
        <f t="shared" si="12"/>
        <v>2.9133333333333331</v>
      </c>
      <c r="L64">
        <f t="shared" si="13"/>
        <v>2.068888888888889</v>
      </c>
      <c r="M64">
        <f t="shared" si="14"/>
        <v>3.472777777777778</v>
      </c>
      <c r="N64">
        <f t="shared" si="15"/>
        <v>2.8922222222222222</v>
      </c>
      <c r="O64">
        <f t="shared" si="16"/>
        <v>2.2272222222222222</v>
      </c>
      <c r="P64" s="1" t="str">
        <f>VLOOKUP($A64, 'auction in'!$A$2:$C$201, 3, FALSE)</f>
        <v>weed</v>
      </c>
      <c r="Q64" s="3">
        <f>VLOOKUP($A64, 'auction in'!$A$2:$B$201, 2, FALSE)</f>
        <v>18</v>
      </c>
      <c r="R64" t="str">
        <f>trueraw!C63</f>
        <v>PF,C</v>
      </c>
      <c r="S64" t="str">
        <f>trueraw!D63</f>
        <v>POR</v>
      </c>
      <c r="T64">
        <f>trueraw!E63</f>
        <v>76</v>
      </c>
      <c r="U64">
        <f>trueraw!F63</f>
        <v>32</v>
      </c>
      <c r="V64">
        <v>1</v>
      </c>
      <c r="W64">
        <f t="shared" si="33"/>
        <v>0</v>
      </c>
      <c r="X64">
        <f t="shared" si="33"/>
        <v>0</v>
      </c>
      <c r="Y64">
        <f t="shared" si="33"/>
        <v>0</v>
      </c>
      <c r="Z64">
        <f t="shared" si="33"/>
        <v>0</v>
      </c>
      <c r="AA64">
        <f t="shared" si="33"/>
        <v>0</v>
      </c>
      <c r="AB64">
        <f t="shared" si="33"/>
        <v>1</v>
      </c>
      <c r="AC64">
        <f t="shared" si="33"/>
        <v>0</v>
      </c>
      <c r="AD64">
        <f t="shared" si="33"/>
        <v>0</v>
      </c>
      <c r="AE64">
        <f t="shared" si="33"/>
        <v>0</v>
      </c>
      <c r="AF64">
        <f t="shared" si="33"/>
        <v>0</v>
      </c>
      <c r="AG64">
        <f t="shared" si="33"/>
        <v>0</v>
      </c>
      <c r="AT64">
        <f t="shared" si="20"/>
        <v>0</v>
      </c>
      <c r="AU64">
        <f t="shared" si="21"/>
        <v>0</v>
      </c>
      <c r="AV64">
        <f t="shared" si="22"/>
        <v>0</v>
      </c>
      <c r="AW64">
        <f t="shared" si="23"/>
        <v>0</v>
      </c>
      <c r="AX64">
        <f t="shared" si="24"/>
        <v>0</v>
      </c>
      <c r="AY64">
        <f t="shared" si="25"/>
        <v>2.8922222222222222</v>
      </c>
      <c r="AZ64">
        <f t="shared" si="26"/>
        <v>0</v>
      </c>
      <c r="BA64">
        <f t="shared" si="27"/>
        <v>0</v>
      </c>
      <c r="BB64">
        <f t="shared" si="28"/>
        <v>0</v>
      </c>
      <c r="BC64">
        <f t="shared" si="29"/>
        <v>0</v>
      </c>
      <c r="BD64">
        <f t="shared" si="30"/>
        <v>0</v>
      </c>
    </row>
    <row r="65" spans="1:56" x14ac:dyDescent="0.3">
      <c r="A65" t="str">
        <f>trueraw!B64</f>
        <v>Caris LeVert</v>
      </c>
      <c r="B65">
        <f>trueraw!G64*$V65*$T65/72</f>
        <v>-0.76500000000000012</v>
      </c>
      <c r="C65">
        <f>trueraw!H64*$V65*$T65/72</f>
        <v>0.51944444444444449</v>
      </c>
      <c r="D65">
        <f>trueraw!I64*$V65*$T65/72</f>
        <v>0.12277777777777778</v>
      </c>
      <c r="E65">
        <f>trueraw!J64*$V65*$T65/72</f>
        <v>0.95388888888888901</v>
      </c>
      <c r="F65">
        <f>trueraw!K64*$V65*$T65/72</f>
        <v>-0.15111111111111111</v>
      </c>
      <c r="G65">
        <f>trueraw!L64*$V65*$T65/72</f>
        <v>1.1900000000000002</v>
      </c>
      <c r="H65">
        <f>trueraw!M64*$V65*$T65/72</f>
        <v>1.2938888888888891</v>
      </c>
      <c r="I65">
        <f>trueraw!N64*$V65*$T65/72</f>
        <v>0.10388888888888889</v>
      </c>
      <c r="J65">
        <f>trueraw!O64*$V65*$T65/72</f>
        <v>-0.69888888888888889</v>
      </c>
      <c r="K65">
        <f t="shared" si="12"/>
        <v>2.0494444444444446</v>
      </c>
      <c r="L65">
        <f t="shared" si="13"/>
        <v>3.2677777777777779</v>
      </c>
      <c r="M65">
        <f t="shared" si="14"/>
        <v>1.3788888888888891</v>
      </c>
      <c r="N65">
        <f t="shared" si="15"/>
        <v>2.568888888888889</v>
      </c>
      <c r="O65">
        <f t="shared" si="16"/>
        <v>-0.91138888888888892</v>
      </c>
      <c r="P65" s="1" t="str">
        <f>VLOOKUP($A65, 'auction in'!$A$2:$C$201, 3, FALSE)</f>
        <v>_______</v>
      </c>
      <c r="Q65" s="3">
        <f>VLOOKUP($A65, 'auction in'!$A$2:$B$201, 2, FALSE)</f>
        <v>-12.365103590115957</v>
      </c>
      <c r="R65" t="str">
        <f>trueraw!C64</f>
        <v>SG,SF</v>
      </c>
      <c r="S65" t="str">
        <f>trueraw!D64</f>
        <v>IND</v>
      </c>
      <c r="T65">
        <f>trueraw!E64</f>
        <v>68</v>
      </c>
      <c r="U65">
        <f>trueraw!F64</f>
        <v>31.2</v>
      </c>
      <c r="V65">
        <v>1</v>
      </c>
      <c r="W65">
        <f t="shared" si="33"/>
        <v>1</v>
      </c>
      <c r="X65">
        <f t="shared" si="33"/>
        <v>0</v>
      </c>
      <c r="Y65">
        <f t="shared" si="33"/>
        <v>0</v>
      </c>
      <c r="Z65">
        <f t="shared" si="33"/>
        <v>0</v>
      </c>
      <c r="AA65">
        <f t="shared" si="33"/>
        <v>0</v>
      </c>
      <c r="AB65">
        <f t="shared" si="33"/>
        <v>0</v>
      </c>
      <c r="AC65">
        <f t="shared" si="33"/>
        <v>0</v>
      </c>
      <c r="AD65">
        <f t="shared" si="33"/>
        <v>0</v>
      </c>
      <c r="AE65">
        <f t="shared" si="33"/>
        <v>0</v>
      </c>
      <c r="AF65">
        <f t="shared" si="33"/>
        <v>0</v>
      </c>
      <c r="AG65">
        <f t="shared" si="33"/>
        <v>0</v>
      </c>
      <c r="AT65">
        <f t="shared" si="20"/>
        <v>2.568888888888889</v>
      </c>
      <c r="AU65">
        <f t="shared" si="21"/>
        <v>0</v>
      </c>
      <c r="AV65">
        <f t="shared" si="22"/>
        <v>0</v>
      </c>
      <c r="AW65">
        <f t="shared" si="23"/>
        <v>0</v>
      </c>
      <c r="AX65">
        <f t="shared" si="24"/>
        <v>0</v>
      </c>
      <c r="AY65">
        <f t="shared" si="25"/>
        <v>0</v>
      </c>
      <c r="AZ65">
        <f t="shared" si="26"/>
        <v>0</v>
      </c>
      <c r="BA65">
        <f t="shared" si="27"/>
        <v>0</v>
      </c>
      <c r="BB65">
        <f t="shared" si="28"/>
        <v>0</v>
      </c>
      <c r="BC65">
        <f t="shared" si="29"/>
        <v>0</v>
      </c>
      <c r="BD65">
        <f t="shared" si="30"/>
        <v>0</v>
      </c>
    </row>
    <row r="66" spans="1:56" x14ac:dyDescent="0.3">
      <c r="A66" t="str">
        <f>trueraw!B65</f>
        <v>Chris Boucher</v>
      </c>
      <c r="B66">
        <f>trueraw!G65*$V66*$T66/72</f>
        <v>0.92000000000000015</v>
      </c>
      <c r="C66">
        <f>trueraw!H65*$V66*$T66/72</f>
        <v>0</v>
      </c>
      <c r="D66">
        <f>trueraw!I65*$V66*$T66/72</f>
        <v>-0.3</v>
      </c>
      <c r="E66">
        <f>trueraw!J65*$V66*$T66/72</f>
        <v>-0.13</v>
      </c>
      <c r="F66">
        <f>trueraw!K65*$V66*$T66/72</f>
        <v>0.55000000000000004</v>
      </c>
      <c r="G66">
        <f>trueraw!L65*$V66*$T66/72</f>
        <v>-0.93000000000000016</v>
      </c>
      <c r="H66">
        <f>trueraw!M65*$V66*$T66/72</f>
        <v>-0.94999999999999984</v>
      </c>
      <c r="I66">
        <f>trueraw!N65*$V66*$T66/72</f>
        <v>2.58</v>
      </c>
      <c r="J66">
        <f>trueraw!O65*$V66*$T66/72</f>
        <v>0.99</v>
      </c>
      <c r="K66">
        <f t="shared" si="12"/>
        <v>2.7300000000000004</v>
      </c>
      <c r="L66">
        <f t="shared" si="13"/>
        <v>1.7400000000000002</v>
      </c>
      <c r="M66">
        <f t="shared" si="14"/>
        <v>3.66</v>
      </c>
      <c r="N66">
        <f t="shared" si="15"/>
        <v>2.7300000000000004</v>
      </c>
      <c r="O66">
        <f t="shared" si="16"/>
        <v>4.6750000000000007</v>
      </c>
      <c r="P66" s="1" t="str">
        <f>VLOOKUP($A66, 'auction in'!$A$2:$C$201, 3, FALSE)</f>
        <v>_______</v>
      </c>
      <c r="Q66" s="3">
        <f>VLOOKUP($A66, 'auction in'!$A$2:$B$201, 2, FALSE)</f>
        <v>3.5588169803499445</v>
      </c>
      <c r="R66" t="str">
        <f>trueraw!C65</f>
        <v>PF,C</v>
      </c>
      <c r="S66" t="str">
        <f>trueraw!D65</f>
        <v>TOR</v>
      </c>
      <c r="T66">
        <f>trueraw!E65</f>
        <v>72</v>
      </c>
      <c r="U66">
        <f>trueraw!F65</f>
        <v>26.1</v>
      </c>
      <c r="V66">
        <v>1</v>
      </c>
      <c r="W66">
        <f t="shared" si="33"/>
        <v>1</v>
      </c>
      <c r="X66">
        <f t="shared" si="33"/>
        <v>0</v>
      </c>
      <c r="Y66">
        <f t="shared" si="33"/>
        <v>0</v>
      </c>
      <c r="Z66">
        <f t="shared" si="33"/>
        <v>0</v>
      </c>
      <c r="AA66">
        <f t="shared" si="33"/>
        <v>0</v>
      </c>
      <c r="AB66">
        <f t="shared" si="33"/>
        <v>0</v>
      </c>
      <c r="AC66">
        <f t="shared" si="33"/>
        <v>0</v>
      </c>
      <c r="AD66">
        <f t="shared" si="33"/>
        <v>0</v>
      </c>
      <c r="AE66">
        <f t="shared" si="33"/>
        <v>0</v>
      </c>
      <c r="AF66">
        <f t="shared" si="33"/>
        <v>0</v>
      </c>
      <c r="AG66">
        <f t="shared" si="33"/>
        <v>0</v>
      </c>
      <c r="AT66">
        <f t="shared" si="20"/>
        <v>2.7300000000000004</v>
      </c>
      <c r="AU66">
        <f t="shared" si="21"/>
        <v>0</v>
      </c>
      <c r="AV66">
        <f t="shared" si="22"/>
        <v>0</v>
      </c>
      <c r="AW66">
        <f t="shared" si="23"/>
        <v>0</v>
      </c>
      <c r="AX66">
        <f t="shared" si="24"/>
        <v>0</v>
      </c>
      <c r="AY66">
        <f t="shared" si="25"/>
        <v>0</v>
      </c>
      <c r="AZ66">
        <f t="shared" si="26"/>
        <v>0</v>
      </c>
      <c r="BA66">
        <f t="shared" si="27"/>
        <v>0</v>
      </c>
      <c r="BB66">
        <f t="shared" si="28"/>
        <v>0</v>
      </c>
      <c r="BC66">
        <f t="shared" si="29"/>
        <v>0</v>
      </c>
      <c r="BD66">
        <f t="shared" si="30"/>
        <v>0</v>
      </c>
    </row>
    <row r="67" spans="1:56" x14ac:dyDescent="0.3">
      <c r="A67" t="str">
        <f>trueraw!B66</f>
        <v>Derrick Favors</v>
      </c>
      <c r="B67">
        <f>trueraw!G66*$V67*$T67/72</f>
        <v>1.8399999999999999</v>
      </c>
      <c r="C67">
        <f>trueraw!H66*$V67*$T67/72</f>
        <v>-0.24000000000000002</v>
      </c>
      <c r="D67">
        <f>trueraw!I66*$V67*$T67/72</f>
        <v>-1.5733333333333333</v>
      </c>
      <c r="E67">
        <f>trueraw!J66*$V67*$T67/72</f>
        <v>-0.51555555555555554</v>
      </c>
      <c r="F67">
        <f>trueraw!K66*$V67*$T67/72</f>
        <v>1.6888888888888889</v>
      </c>
      <c r="G67">
        <f>trueraw!L66*$V67*$T67/72</f>
        <v>-0.80888888888888888</v>
      </c>
      <c r="H67">
        <f>trueraw!M66*$V67*$T67/72</f>
        <v>-5.333333333333333E-2</v>
      </c>
      <c r="I67">
        <f>trueraw!N66*$V67*$T67/72</f>
        <v>1.28</v>
      </c>
      <c r="J67">
        <f>trueraw!O66*$V67*$T67/72</f>
        <v>0.74666666666666659</v>
      </c>
      <c r="K67">
        <f t="shared" si="12"/>
        <v>2.6044444444444448</v>
      </c>
      <c r="L67">
        <f t="shared" si="13"/>
        <v>1.6177777777777778</v>
      </c>
      <c r="M67">
        <f t="shared" si="14"/>
        <v>3.1733333333333333</v>
      </c>
      <c r="N67">
        <f t="shared" si="15"/>
        <v>2.3644444444444446</v>
      </c>
      <c r="O67">
        <f t="shared" si="16"/>
        <v>3.7244444444444444</v>
      </c>
      <c r="P67" s="1" t="str">
        <f>VLOOKUP($A67, 'auction in'!$A$2:$C$201, 3, FALSE)</f>
        <v>_______</v>
      </c>
      <c r="Q67" s="3">
        <f>VLOOKUP($A67, 'auction in'!$A$2:$B$201, 2, FALSE)</f>
        <v>-4.7422372210036574</v>
      </c>
      <c r="R67" t="str">
        <f>trueraw!C66</f>
        <v>C</v>
      </c>
      <c r="S67" t="str">
        <f>trueraw!D66</f>
        <v>OKL</v>
      </c>
      <c r="T67">
        <f>trueraw!E66</f>
        <v>64</v>
      </c>
      <c r="U67">
        <f>trueraw!F66</f>
        <v>27.1</v>
      </c>
      <c r="V67">
        <v>1</v>
      </c>
      <c r="W67">
        <f t="shared" si="33"/>
        <v>1</v>
      </c>
      <c r="X67">
        <f t="shared" si="33"/>
        <v>0</v>
      </c>
      <c r="Y67">
        <f t="shared" si="33"/>
        <v>0</v>
      </c>
      <c r="Z67">
        <f t="shared" si="33"/>
        <v>0</v>
      </c>
      <c r="AA67">
        <f t="shared" si="33"/>
        <v>0</v>
      </c>
      <c r="AB67">
        <f t="shared" si="33"/>
        <v>0</v>
      </c>
      <c r="AC67">
        <f t="shared" si="33"/>
        <v>0</v>
      </c>
      <c r="AD67">
        <f t="shared" si="33"/>
        <v>0</v>
      </c>
      <c r="AE67">
        <f t="shared" si="33"/>
        <v>0</v>
      </c>
      <c r="AF67">
        <f t="shared" si="33"/>
        <v>0</v>
      </c>
      <c r="AG67">
        <f t="shared" si="33"/>
        <v>0</v>
      </c>
      <c r="AT67">
        <f t="shared" ref="AT67:AT98" si="34">IF(EXACT($P67, W$2), $N67, 0)</f>
        <v>2.3644444444444446</v>
      </c>
      <c r="AU67">
        <f t="shared" ref="AU67:AU98" si="35">IF(EXACT($P67, X$2), $N67, 0)</f>
        <v>0</v>
      </c>
      <c r="AV67">
        <f t="shared" ref="AV67:AV98" si="36">IF(EXACT($P67, Y$2), $N67, 0)</f>
        <v>0</v>
      </c>
      <c r="AW67">
        <f t="shared" ref="AW67:AW98" si="37">IF(EXACT($P67, Z$2), $N67, 0)</f>
        <v>0</v>
      </c>
      <c r="AX67">
        <f t="shared" ref="AX67:AX98" si="38">IF(EXACT($P67, AA$2), $N67, 0)</f>
        <v>0</v>
      </c>
      <c r="AY67">
        <f t="shared" ref="AY67:AY98" si="39">IF(EXACT($P67, AB$2), $N67, 0)</f>
        <v>0</v>
      </c>
      <c r="AZ67">
        <f t="shared" ref="AZ67:AZ98" si="40">IF(EXACT($P67, AC$2), $N67, 0)</f>
        <v>0</v>
      </c>
      <c r="BA67">
        <f t="shared" ref="BA67:BA98" si="41">IF(EXACT($P67, AD$2), $N67, 0)</f>
        <v>0</v>
      </c>
      <c r="BB67">
        <f t="shared" ref="BB67:BB98" si="42">IF(EXACT($P67, AE$2), $N67, 0)</f>
        <v>0</v>
      </c>
      <c r="BC67">
        <f t="shared" ref="BC67:BC98" si="43">IF(EXACT($P67, AF$2), $N67, 0)</f>
        <v>0</v>
      </c>
      <c r="BD67">
        <f t="shared" ref="BD67:BD98" si="44">IF(EXACT($P67, AG$2), $N67, 0)</f>
        <v>0</v>
      </c>
    </row>
    <row r="68" spans="1:56" x14ac:dyDescent="0.3">
      <c r="A68" t="str">
        <f>trueraw!B67</f>
        <v>Draymond Green</v>
      </c>
      <c r="B68">
        <f>trueraw!G67*$V68*$T68/72</f>
        <v>-0.09</v>
      </c>
      <c r="C68">
        <f>trueraw!H67*$V68*$T68/72</f>
        <v>0.1</v>
      </c>
      <c r="D68">
        <f>trueraw!I67*$V68*$T68/72</f>
        <v>-1.21</v>
      </c>
      <c r="E68">
        <f>trueraw!J67*$V68*$T68/72</f>
        <v>-0.94</v>
      </c>
      <c r="F68">
        <f>trueraw!K67*$V68*$T68/72</f>
        <v>1.1000000000000001</v>
      </c>
      <c r="G68">
        <f>trueraw!L67*$V68*$T68/72</f>
        <v>2.8</v>
      </c>
      <c r="H68">
        <f>trueraw!M67*$V68*$T68/72</f>
        <v>2.0699999999999998</v>
      </c>
      <c r="I68">
        <f>trueraw!N67*$V68*$T68/72</f>
        <v>0.66</v>
      </c>
      <c r="J68">
        <f>trueraw!O67*$V68*$T68/72</f>
        <v>-1.9099999999999997</v>
      </c>
      <c r="K68">
        <f t="shared" ref="K68:K130" si="45">(SUM($D68:$J68) + $B68)</f>
        <v>2.48</v>
      </c>
      <c r="L68">
        <f t="shared" ref="L68:L130" si="46">SUM($B68:$I68)</f>
        <v>4.49</v>
      </c>
      <c r="M68">
        <f t="shared" ref="M68:M130" si="47">(SUM($B68:$F68) + SUM($H68:$J68))</f>
        <v>-0.21999999999999931</v>
      </c>
      <c r="N68">
        <f t="shared" ref="N68:N130" si="48">SUM($B68:$J68)</f>
        <v>2.5800000000000005</v>
      </c>
      <c r="O68">
        <f t="shared" ref="O68:O130" si="49">SUMPRODUCT($B68:$J68, $B$1:$J$1)</f>
        <v>-1.9199999999999995</v>
      </c>
      <c r="P68" s="1" t="str">
        <f>VLOOKUP($A68, 'auction in'!$A$2:$C$201, 3, FALSE)</f>
        <v>ja</v>
      </c>
      <c r="Q68" s="3">
        <f>VLOOKUP($A68, 'auction in'!$A$2:$B$201, 2, FALSE)</f>
        <v>4</v>
      </c>
      <c r="R68" t="str">
        <f>trueraw!C67</f>
        <v>PF,C</v>
      </c>
      <c r="S68" t="str">
        <f>trueraw!D67</f>
        <v>GSW</v>
      </c>
      <c r="T68">
        <f>trueraw!E67</f>
        <v>72</v>
      </c>
      <c r="U68">
        <f>trueraw!F67</f>
        <v>32.700000000000003</v>
      </c>
      <c r="V68">
        <v>1</v>
      </c>
      <c r="W68">
        <f t="shared" si="33"/>
        <v>0</v>
      </c>
      <c r="X68">
        <f t="shared" si="33"/>
        <v>0</v>
      </c>
      <c r="Y68">
        <f t="shared" si="33"/>
        <v>0</v>
      </c>
      <c r="Z68">
        <f t="shared" si="33"/>
        <v>0</v>
      </c>
      <c r="AA68">
        <f t="shared" si="33"/>
        <v>0</v>
      </c>
      <c r="AB68">
        <f t="shared" si="33"/>
        <v>0</v>
      </c>
      <c r="AC68">
        <f t="shared" si="33"/>
        <v>0</v>
      </c>
      <c r="AD68">
        <f t="shared" si="33"/>
        <v>0</v>
      </c>
      <c r="AE68">
        <f t="shared" si="33"/>
        <v>1</v>
      </c>
      <c r="AF68">
        <f t="shared" si="33"/>
        <v>0</v>
      </c>
      <c r="AG68">
        <f t="shared" si="33"/>
        <v>0</v>
      </c>
      <c r="AT68">
        <f t="shared" si="34"/>
        <v>0</v>
      </c>
      <c r="AU68">
        <f t="shared" si="35"/>
        <v>0</v>
      </c>
      <c r="AV68">
        <f t="shared" si="36"/>
        <v>0</v>
      </c>
      <c r="AW68">
        <f t="shared" si="37"/>
        <v>0</v>
      </c>
      <c r="AX68">
        <f t="shared" si="38"/>
        <v>0</v>
      </c>
      <c r="AY68">
        <f t="shared" si="39"/>
        <v>0</v>
      </c>
      <c r="AZ68">
        <f t="shared" si="40"/>
        <v>0</v>
      </c>
      <c r="BA68">
        <f t="shared" si="41"/>
        <v>0</v>
      </c>
      <c r="BB68">
        <f t="shared" si="42"/>
        <v>2.5800000000000005</v>
      </c>
      <c r="BC68">
        <f t="shared" si="43"/>
        <v>0</v>
      </c>
      <c r="BD68">
        <f t="shared" si="44"/>
        <v>0</v>
      </c>
    </row>
    <row r="69" spans="1:56" x14ac:dyDescent="0.3">
      <c r="A69" t="str">
        <f>trueraw!B68</f>
        <v>Mitchell Robinson</v>
      </c>
      <c r="B69">
        <f>trueraw!G68*$V69*$T69/72</f>
        <v>2.2680555555555553</v>
      </c>
      <c r="C69">
        <f>trueraw!H68*$V69*$T69/72</f>
        <v>-1.7454166666666666</v>
      </c>
      <c r="D69">
        <f>trueraw!I68*$V69*$T69/72</f>
        <v>-1.7454166666666666</v>
      </c>
      <c r="E69">
        <f>trueraw!J68*$V69*$T69/72</f>
        <v>-0.68041666666666656</v>
      </c>
      <c r="F69">
        <f>trueraw!K68*$V69*$T69/72</f>
        <v>1.4101388888888888</v>
      </c>
      <c r="G69">
        <f>trueraw!L68*$V69*$T69/72</f>
        <v>-1.1636111111111112</v>
      </c>
      <c r="H69">
        <f>trueraw!M68*$V69*$T69/72</f>
        <v>0.71986111111111106</v>
      </c>
      <c r="I69">
        <f>trueraw!N68*$V69*$T69/72</f>
        <v>2.6329166666666666</v>
      </c>
      <c r="J69">
        <f>trueraw!O68*$V69*$T69/72</f>
        <v>0.82833333333333337</v>
      </c>
      <c r="K69">
        <f t="shared" si="45"/>
        <v>4.2698611111111102</v>
      </c>
      <c r="L69">
        <f t="shared" si="46"/>
        <v>1.6961111111111109</v>
      </c>
      <c r="M69">
        <f t="shared" si="47"/>
        <v>3.6880555555555556</v>
      </c>
      <c r="N69">
        <f t="shared" si="48"/>
        <v>2.5244444444444443</v>
      </c>
      <c r="O69">
        <f t="shared" si="49"/>
        <v>5.0538194444444438</v>
      </c>
      <c r="P69" s="1" t="str">
        <f>VLOOKUP($A69, 'auction in'!$A$2:$C$201, 3, FALSE)</f>
        <v>rain</v>
      </c>
      <c r="Q69" s="3">
        <f>VLOOKUP($A69, 'auction in'!$A$2:$B$201, 2, FALSE)</f>
        <v>16</v>
      </c>
      <c r="R69" t="str">
        <f>trueraw!C68</f>
        <v>C</v>
      </c>
      <c r="S69" t="str">
        <f>trueraw!D68</f>
        <v>NYK</v>
      </c>
      <c r="T69">
        <f>trueraw!E68</f>
        <v>71</v>
      </c>
      <c r="U69">
        <f>trueraw!F68</f>
        <v>27.1</v>
      </c>
      <c r="V69">
        <v>1</v>
      </c>
      <c r="W69">
        <f t="shared" si="33"/>
        <v>0</v>
      </c>
      <c r="X69">
        <f t="shared" si="33"/>
        <v>0</v>
      </c>
      <c r="Y69">
        <f t="shared" si="33"/>
        <v>1</v>
      </c>
      <c r="Z69">
        <f t="shared" si="33"/>
        <v>0</v>
      </c>
      <c r="AA69">
        <f t="shared" si="33"/>
        <v>0</v>
      </c>
      <c r="AB69">
        <f t="shared" si="33"/>
        <v>0</v>
      </c>
      <c r="AC69">
        <f t="shared" si="33"/>
        <v>0</v>
      </c>
      <c r="AD69">
        <f t="shared" si="33"/>
        <v>0</v>
      </c>
      <c r="AE69">
        <f t="shared" si="33"/>
        <v>0</v>
      </c>
      <c r="AF69">
        <f t="shared" si="33"/>
        <v>0</v>
      </c>
      <c r="AG69">
        <f t="shared" si="33"/>
        <v>0</v>
      </c>
      <c r="AT69">
        <f t="shared" si="34"/>
        <v>0</v>
      </c>
      <c r="AU69">
        <f t="shared" si="35"/>
        <v>0</v>
      </c>
      <c r="AV69">
        <f t="shared" si="36"/>
        <v>2.5244444444444443</v>
      </c>
      <c r="AW69">
        <f t="shared" si="37"/>
        <v>0</v>
      </c>
      <c r="AX69">
        <f t="shared" si="38"/>
        <v>0</v>
      </c>
      <c r="AY69">
        <f t="shared" si="39"/>
        <v>0</v>
      </c>
      <c r="AZ69">
        <f t="shared" si="40"/>
        <v>0</v>
      </c>
      <c r="BA69">
        <f t="shared" si="41"/>
        <v>0</v>
      </c>
      <c r="BB69">
        <f t="shared" si="42"/>
        <v>0</v>
      </c>
      <c r="BC69">
        <f t="shared" si="43"/>
        <v>0</v>
      </c>
      <c r="BD69">
        <f t="shared" si="44"/>
        <v>0</v>
      </c>
    </row>
    <row r="70" spans="1:56" x14ac:dyDescent="0.3">
      <c r="A70" t="str">
        <f>trueraw!B69</f>
        <v>De'Aaron Fox</v>
      </c>
      <c r="B70">
        <f>trueraw!G69*$V70*$T70/72</f>
        <v>0.47652777777777772</v>
      </c>
      <c r="C70">
        <f>trueraw!H69*$V70*$T70/72</f>
        <v>-1.8148611111111113</v>
      </c>
      <c r="D70">
        <f>trueraw!I69*$V70*$T70/72</f>
        <v>0.16222222222222221</v>
      </c>
      <c r="E70">
        <f>trueraw!J69*$V70*$T70/72</f>
        <v>2.0480555555555555</v>
      </c>
      <c r="F70">
        <f>trueraw!K69*$V70*$T70/72</f>
        <v>-0.58805555555555555</v>
      </c>
      <c r="G70">
        <f>trueraw!L69*$V70*$T70/72</f>
        <v>2.4130555555555553</v>
      </c>
      <c r="H70">
        <f>trueraw!M69*$V70*$T70/72</f>
        <v>1.7540277777777777</v>
      </c>
      <c r="I70">
        <f>trueraw!N69*$V70*$T70/72</f>
        <v>-0.11152777777777777</v>
      </c>
      <c r="J70">
        <f>trueraw!O69*$V70*$T70/72</f>
        <v>-1.7844444444444443</v>
      </c>
      <c r="K70">
        <f t="shared" si="45"/>
        <v>4.3698611111111108</v>
      </c>
      <c r="L70">
        <f t="shared" si="46"/>
        <v>4.3394444444444442</v>
      </c>
      <c r="M70">
        <f t="shared" si="47"/>
        <v>0.14194444444444443</v>
      </c>
      <c r="N70">
        <f t="shared" si="48"/>
        <v>2.5549999999999997</v>
      </c>
      <c r="O70">
        <f t="shared" si="49"/>
        <v>-0.82124999999999992</v>
      </c>
      <c r="P70" s="1" t="str">
        <f>VLOOKUP($A70, 'auction in'!$A$2:$C$201, 3, FALSE)</f>
        <v>ja</v>
      </c>
      <c r="Q70" s="3">
        <f>VLOOKUP($A70, 'auction in'!$A$2:$B$201, 2, FALSE)</f>
        <v>18</v>
      </c>
      <c r="R70" t="str">
        <f>trueraw!C69</f>
        <v>PG</v>
      </c>
      <c r="S70" t="str">
        <f>trueraw!D69</f>
        <v>SAC</v>
      </c>
      <c r="T70">
        <f>trueraw!E69</f>
        <v>73</v>
      </c>
      <c r="U70">
        <f>trueraw!F69</f>
        <v>34.700000000000003</v>
      </c>
      <c r="V70">
        <v>1</v>
      </c>
      <c r="W70">
        <f t="shared" si="33"/>
        <v>0</v>
      </c>
      <c r="X70">
        <f t="shared" si="33"/>
        <v>0</v>
      </c>
      <c r="Y70">
        <f t="shared" si="33"/>
        <v>0</v>
      </c>
      <c r="Z70">
        <f t="shared" si="33"/>
        <v>0</v>
      </c>
      <c r="AA70">
        <f t="shared" si="33"/>
        <v>0</v>
      </c>
      <c r="AB70">
        <f t="shared" si="33"/>
        <v>0</v>
      </c>
      <c r="AC70">
        <f t="shared" si="33"/>
        <v>0</v>
      </c>
      <c r="AD70">
        <f t="shared" si="33"/>
        <v>0</v>
      </c>
      <c r="AE70">
        <f t="shared" si="33"/>
        <v>1</v>
      </c>
      <c r="AF70">
        <f t="shared" si="33"/>
        <v>0</v>
      </c>
      <c r="AG70">
        <f t="shared" si="33"/>
        <v>0</v>
      </c>
      <c r="AT70">
        <f t="shared" si="34"/>
        <v>0</v>
      </c>
      <c r="AU70">
        <f t="shared" si="35"/>
        <v>0</v>
      </c>
      <c r="AV70">
        <f t="shared" si="36"/>
        <v>0</v>
      </c>
      <c r="AW70">
        <f t="shared" si="37"/>
        <v>0</v>
      </c>
      <c r="AX70">
        <f t="shared" si="38"/>
        <v>0</v>
      </c>
      <c r="AY70">
        <f t="shared" si="39"/>
        <v>0</v>
      </c>
      <c r="AZ70">
        <f t="shared" si="40"/>
        <v>0</v>
      </c>
      <c r="BA70">
        <f t="shared" si="41"/>
        <v>0</v>
      </c>
      <c r="BB70">
        <f t="shared" si="42"/>
        <v>2.5549999999999997</v>
      </c>
      <c r="BC70">
        <f t="shared" si="43"/>
        <v>0</v>
      </c>
      <c r="BD70">
        <f t="shared" si="44"/>
        <v>0</v>
      </c>
    </row>
    <row r="71" spans="1:56" x14ac:dyDescent="0.3">
      <c r="A71" t="str">
        <f>trueraw!B70</f>
        <v>Jerami Grant</v>
      </c>
      <c r="B71">
        <f>trueraw!G70*$V71*$T71/72</f>
        <v>-0.37</v>
      </c>
      <c r="C71">
        <f>trueraw!H70*$V71*$T71/72</f>
        <v>1.7369444444444444</v>
      </c>
      <c r="D71">
        <f>trueraw!I70*$V71*$T71/72</f>
        <v>0.41111111111111115</v>
      </c>
      <c r="E71">
        <f>trueraw!J70*$V71*$T71/72</f>
        <v>1.0791666666666666</v>
      </c>
      <c r="F71">
        <f>trueraw!K70*$V71*$T71/72</f>
        <v>-0.20555555555555557</v>
      </c>
      <c r="G71">
        <f>trueraw!L70*$V71*$T71/72</f>
        <v>-2.0555555555555556E-2</v>
      </c>
      <c r="H71">
        <f>trueraw!M70*$V71*$T71/72</f>
        <v>-0.86333333333333329</v>
      </c>
      <c r="I71">
        <f>trueraw!N70*$V71*$T71/72</f>
        <v>1.1922222222222221</v>
      </c>
      <c r="J71">
        <f>trueraw!O70*$V71*$T71/72</f>
        <v>-0.46250000000000008</v>
      </c>
      <c r="K71">
        <f t="shared" si="45"/>
        <v>0.76055555555555532</v>
      </c>
      <c r="L71">
        <f t="shared" si="46"/>
        <v>2.9599999999999995</v>
      </c>
      <c r="M71">
        <f t="shared" si="47"/>
        <v>2.5180555555555553</v>
      </c>
      <c r="N71">
        <f t="shared" si="48"/>
        <v>2.4974999999999996</v>
      </c>
      <c r="O71">
        <f t="shared" si="49"/>
        <v>1.1048611111111108</v>
      </c>
      <c r="P71" s="1" t="str">
        <f>VLOOKUP($A71, 'auction in'!$A$2:$C$201, 3, FALSE)</f>
        <v>_______</v>
      </c>
      <c r="Q71" s="3">
        <f>VLOOKUP($A71, 'auction in'!$A$2:$B$201, 2, FALSE)</f>
        <v>7.2289284822984534</v>
      </c>
      <c r="R71" t="str">
        <f>trueraw!C70</f>
        <v>SF,PF</v>
      </c>
      <c r="S71" t="str">
        <f>trueraw!D70</f>
        <v>DET</v>
      </c>
      <c r="T71">
        <f>trueraw!E70</f>
        <v>74</v>
      </c>
      <c r="U71">
        <f>trueraw!F70</f>
        <v>32.4</v>
      </c>
      <c r="V71">
        <v>1</v>
      </c>
      <c r="W71">
        <f t="shared" si="33"/>
        <v>1</v>
      </c>
      <c r="X71">
        <f t="shared" si="33"/>
        <v>0</v>
      </c>
      <c r="Y71">
        <f t="shared" si="33"/>
        <v>0</v>
      </c>
      <c r="Z71">
        <f t="shared" si="33"/>
        <v>0</v>
      </c>
      <c r="AA71">
        <f t="shared" si="33"/>
        <v>0</v>
      </c>
      <c r="AB71">
        <f t="shared" si="33"/>
        <v>0</v>
      </c>
      <c r="AC71">
        <f t="shared" si="33"/>
        <v>0</v>
      </c>
      <c r="AD71">
        <f t="shared" si="33"/>
        <v>0</v>
      </c>
      <c r="AE71">
        <f t="shared" si="33"/>
        <v>0</v>
      </c>
      <c r="AF71">
        <f t="shared" si="33"/>
        <v>0</v>
      </c>
      <c r="AG71">
        <f t="shared" si="33"/>
        <v>0</v>
      </c>
      <c r="AT71">
        <f t="shared" si="34"/>
        <v>2.4974999999999996</v>
      </c>
      <c r="AU71">
        <f t="shared" si="35"/>
        <v>0</v>
      </c>
      <c r="AV71">
        <f t="shared" si="36"/>
        <v>0</v>
      </c>
      <c r="AW71">
        <f t="shared" si="37"/>
        <v>0</v>
      </c>
      <c r="AX71">
        <f t="shared" si="38"/>
        <v>0</v>
      </c>
      <c r="AY71">
        <f t="shared" si="39"/>
        <v>0</v>
      </c>
      <c r="AZ71">
        <f t="shared" si="40"/>
        <v>0</v>
      </c>
      <c r="BA71">
        <f t="shared" si="41"/>
        <v>0</v>
      </c>
      <c r="BB71">
        <f t="shared" si="42"/>
        <v>0</v>
      </c>
      <c r="BC71">
        <f t="shared" si="43"/>
        <v>0</v>
      </c>
      <c r="BD71">
        <f t="shared" si="44"/>
        <v>0</v>
      </c>
    </row>
    <row r="72" spans="1:56" x14ac:dyDescent="0.3">
      <c r="A72" t="str">
        <f>trueraw!B71</f>
        <v>Kemba Walker</v>
      </c>
      <c r="B72">
        <f>trueraw!G71*$V72*$T72/72</f>
        <v>-1.1818055555555556</v>
      </c>
      <c r="C72">
        <f>trueraw!H71*$V72*$T72/72</f>
        <v>1.4051388888888889</v>
      </c>
      <c r="D72">
        <f>trueraw!I71*$V72*$T72/72</f>
        <v>1.2004166666666667</v>
      </c>
      <c r="E72">
        <f>trueraw!J71*$V72*$T72/72</f>
        <v>0.74444444444444446</v>
      </c>
      <c r="F72">
        <f>trueraw!K71*$V72*$T72/72</f>
        <v>-0.41875000000000001</v>
      </c>
      <c r="G72">
        <f>trueraw!L71*$V72*$T72/72</f>
        <v>0.95847222222222228</v>
      </c>
      <c r="H72">
        <f>trueraw!M71*$V72*$T72/72</f>
        <v>0.4466666666666666</v>
      </c>
      <c r="I72">
        <f>trueraw!N71*$V72*$T72/72</f>
        <v>-0.54902777777777778</v>
      </c>
      <c r="J72">
        <f>trueraw!O71*$V72*$T72/72</f>
        <v>-0.40013888888888888</v>
      </c>
      <c r="K72">
        <f t="shared" si="45"/>
        <v>0.80027777777777809</v>
      </c>
      <c r="L72">
        <f t="shared" si="46"/>
        <v>2.6055555555555556</v>
      </c>
      <c r="M72">
        <f t="shared" si="47"/>
        <v>1.2469444444444444</v>
      </c>
      <c r="N72">
        <f t="shared" si="48"/>
        <v>2.2054166666666668</v>
      </c>
      <c r="O72">
        <f t="shared" si="49"/>
        <v>-0.9770833333333333</v>
      </c>
      <c r="P72" s="1" t="str">
        <f>VLOOKUP($A72, 'auction in'!$A$2:$C$201, 3, FALSE)</f>
        <v>ii</v>
      </c>
      <c r="Q72" s="3">
        <f>VLOOKUP($A72, 'auction in'!$A$2:$B$201, 2, FALSE)</f>
        <v>6</v>
      </c>
      <c r="R72" t="str">
        <f>trueraw!C71</f>
        <v>PG</v>
      </c>
      <c r="S72" t="str">
        <f>trueraw!D71</f>
        <v>NYK</v>
      </c>
      <c r="T72">
        <f>trueraw!E71</f>
        <v>67</v>
      </c>
      <c r="U72">
        <f>trueraw!F71</f>
        <v>30.1</v>
      </c>
      <c r="V72">
        <v>1</v>
      </c>
      <c r="W72">
        <f t="shared" si="33"/>
        <v>0</v>
      </c>
      <c r="X72">
        <f t="shared" si="33"/>
        <v>0</v>
      </c>
      <c r="Y72">
        <f t="shared" si="33"/>
        <v>0</v>
      </c>
      <c r="Z72">
        <f t="shared" si="33"/>
        <v>0</v>
      </c>
      <c r="AA72">
        <f t="shared" si="33"/>
        <v>0</v>
      </c>
      <c r="AB72">
        <f t="shared" si="33"/>
        <v>0</v>
      </c>
      <c r="AC72">
        <f t="shared" si="33"/>
        <v>0</v>
      </c>
      <c r="AD72">
        <f t="shared" si="33"/>
        <v>0</v>
      </c>
      <c r="AE72">
        <f t="shared" si="33"/>
        <v>0</v>
      </c>
      <c r="AF72">
        <f t="shared" si="33"/>
        <v>0</v>
      </c>
      <c r="AG72">
        <f t="shared" si="33"/>
        <v>1</v>
      </c>
      <c r="AT72">
        <f t="shared" si="34"/>
        <v>0</v>
      </c>
      <c r="AU72">
        <f t="shared" si="35"/>
        <v>0</v>
      </c>
      <c r="AV72">
        <f t="shared" si="36"/>
        <v>0</v>
      </c>
      <c r="AW72">
        <f t="shared" si="37"/>
        <v>0</v>
      </c>
      <c r="AX72">
        <f t="shared" si="38"/>
        <v>0</v>
      </c>
      <c r="AY72">
        <f t="shared" si="39"/>
        <v>0</v>
      </c>
      <c r="AZ72">
        <f t="shared" si="40"/>
        <v>0</v>
      </c>
      <c r="BA72">
        <f t="shared" si="41"/>
        <v>0</v>
      </c>
      <c r="BB72">
        <f t="shared" si="42"/>
        <v>0</v>
      </c>
      <c r="BC72">
        <f t="shared" si="43"/>
        <v>0</v>
      </c>
      <c r="BD72">
        <f t="shared" si="44"/>
        <v>2.2054166666666668</v>
      </c>
    </row>
    <row r="73" spans="1:56" x14ac:dyDescent="0.3">
      <c r="A73" t="str">
        <f>trueraw!B72</f>
        <v>Kyle Lowry</v>
      </c>
      <c r="B73">
        <f>trueraw!G72*$V73*$T73/72</f>
        <v>-0.56999999999999995</v>
      </c>
      <c r="C73">
        <f>trueraw!H72*$V73*$T73/72</f>
        <v>1.08</v>
      </c>
      <c r="D73">
        <f>trueraw!I72*$V73*$T73/72</f>
        <v>1.1100000000000001</v>
      </c>
      <c r="E73">
        <f>trueraw!J72*$V73*$T73/72</f>
        <v>0.43</v>
      </c>
      <c r="F73">
        <f>trueraw!K72*$V73*$T73/72</f>
        <v>-0.04</v>
      </c>
      <c r="G73">
        <f>trueraw!L72*$V73*$T73/72</f>
        <v>1.96</v>
      </c>
      <c r="H73">
        <f>trueraw!M72*$V73*$T73/72</f>
        <v>0.14000000000000001</v>
      </c>
      <c r="I73">
        <f>trueraw!N72*$V73*$T73/72</f>
        <v>-0.59</v>
      </c>
      <c r="J73">
        <f>trueraw!O72*$V73*$T73/72</f>
        <v>-1.1399999999999999</v>
      </c>
      <c r="K73">
        <f t="shared" si="45"/>
        <v>1.3000000000000003</v>
      </c>
      <c r="L73">
        <f t="shared" si="46"/>
        <v>3.5200000000000005</v>
      </c>
      <c r="M73">
        <f t="shared" si="47"/>
        <v>0.42000000000000037</v>
      </c>
      <c r="N73">
        <f t="shared" si="48"/>
        <v>2.3800000000000008</v>
      </c>
      <c r="O73">
        <f t="shared" si="49"/>
        <v>-1.0149999999999997</v>
      </c>
      <c r="P73" s="1" t="str">
        <f>VLOOKUP($A73, 'auction in'!$A$2:$C$201, 3, FALSE)</f>
        <v>cock</v>
      </c>
      <c r="Q73" s="3">
        <f>VLOOKUP($A73, 'auction in'!$A$2:$B$201, 2, FALSE)</f>
        <v>23</v>
      </c>
      <c r="R73" t="str">
        <f>trueraw!C72</f>
        <v>PG</v>
      </c>
      <c r="S73" t="str">
        <f>trueraw!D72</f>
        <v>MIA</v>
      </c>
      <c r="T73">
        <f>trueraw!E72</f>
        <v>72</v>
      </c>
      <c r="U73">
        <f>trueraw!F72</f>
        <v>32.1</v>
      </c>
      <c r="V73">
        <v>1</v>
      </c>
      <c r="W73">
        <f t="shared" ref="W73:AG82" si="50">IF(EXACT($P73, W$2), 1, 0)</f>
        <v>0</v>
      </c>
      <c r="X73">
        <f t="shared" si="50"/>
        <v>0</v>
      </c>
      <c r="Y73">
        <f t="shared" si="50"/>
        <v>0</v>
      </c>
      <c r="Z73">
        <f t="shared" si="50"/>
        <v>0</v>
      </c>
      <c r="AA73">
        <f t="shared" si="50"/>
        <v>0</v>
      </c>
      <c r="AB73">
        <f t="shared" si="50"/>
        <v>0</v>
      </c>
      <c r="AC73">
        <f t="shared" si="50"/>
        <v>0</v>
      </c>
      <c r="AD73">
        <f t="shared" si="50"/>
        <v>1</v>
      </c>
      <c r="AE73">
        <f t="shared" si="50"/>
        <v>0</v>
      </c>
      <c r="AF73">
        <f t="shared" si="50"/>
        <v>0</v>
      </c>
      <c r="AG73">
        <f t="shared" si="50"/>
        <v>0</v>
      </c>
      <c r="AT73">
        <f t="shared" si="34"/>
        <v>0</v>
      </c>
      <c r="AU73">
        <f t="shared" si="35"/>
        <v>0</v>
      </c>
      <c r="AV73">
        <f t="shared" si="36"/>
        <v>0</v>
      </c>
      <c r="AW73">
        <f t="shared" si="37"/>
        <v>0</v>
      </c>
      <c r="AX73">
        <f t="shared" si="38"/>
        <v>0</v>
      </c>
      <c r="AY73">
        <f t="shared" si="39"/>
        <v>0</v>
      </c>
      <c r="AZ73">
        <f t="shared" si="40"/>
        <v>0</v>
      </c>
      <c r="BA73">
        <f t="shared" si="41"/>
        <v>2.3800000000000008</v>
      </c>
      <c r="BB73">
        <f t="shared" si="42"/>
        <v>0</v>
      </c>
      <c r="BC73">
        <f t="shared" si="43"/>
        <v>0</v>
      </c>
      <c r="BD73">
        <f t="shared" si="44"/>
        <v>0</v>
      </c>
    </row>
    <row r="74" spans="1:56" x14ac:dyDescent="0.3">
      <c r="A74" t="str">
        <f>trueraw!B73</f>
        <v>Kawhi Leonard</v>
      </c>
      <c r="B74">
        <f>trueraw!G73*$V74*$T74/72</f>
        <v>4.7222222222222228E-2</v>
      </c>
      <c r="C74">
        <f>trueraw!H73*$V74*$T74/72</f>
        <v>0.14166666666666666</v>
      </c>
      <c r="D74">
        <f>trueraw!I73*$V74*$T74/72</f>
        <v>-4.3055555555555555E-2</v>
      </c>
      <c r="E74">
        <f>trueraw!J73*$V74*$T74/72</f>
        <v>9.9999999999999992E-2</v>
      </c>
      <c r="F74">
        <f>trueraw!K73*$V74*$T74/72</f>
        <v>-6.9444444444444441E-3</v>
      </c>
      <c r="G74">
        <f>trueraw!L73*$V74*$T74/72</f>
        <v>7.6388888888888895E-2</v>
      </c>
      <c r="H74">
        <f>trueraw!M73*$V74*$T74/72</f>
        <v>0.11666666666666667</v>
      </c>
      <c r="I74">
        <f>trueraw!N73*$V74*$T74/72</f>
        <v>-7.9166666666666663E-2</v>
      </c>
      <c r="J74">
        <f>trueraw!O73*$V74*$T74/72</f>
        <v>-3.3333333333333333E-2</v>
      </c>
      <c r="K74">
        <f t="shared" si="45"/>
        <v>0.17777777777777778</v>
      </c>
      <c r="L74">
        <f t="shared" si="46"/>
        <v>0.3527777777777778</v>
      </c>
      <c r="M74">
        <f t="shared" si="47"/>
        <v>0.24305555555555552</v>
      </c>
      <c r="N74">
        <f t="shared" si="48"/>
        <v>0.31944444444444448</v>
      </c>
      <c r="O74">
        <f t="shared" si="49"/>
        <v>-6.5277777777777768E-2</v>
      </c>
      <c r="P74" s="1" t="str">
        <f>VLOOKUP($A74, 'auction in'!$A$2:$C$201, 3, FALSE)</f>
        <v>ii</v>
      </c>
      <c r="Q74" s="3">
        <f>VLOOKUP($A74, 'auction in'!$A$2:$B$201, 2, FALSE)</f>
        <v>47</v>
      </c>
      <c r="R74" t="str">
        <f>trueraw!C73</f>
        <v>SG,SF</v>
      </c>
      <c r="S74" t="str">
        <f>trueraw!D73</f>
        <v>LAC</v>
      </c>
      <c r="T74">
        <f>trueraw!E73</f>
        <v>10</v>
      </c>
      <c r="U74">
        <f>trueraw!F73</f>
        <v>25.1</v>
      </c>
      <c r="V74">
        <v>1</v>
      </c>
      <c r="W74">
        <f t="shared" si="50"/>
        <v>0</v>
      </c>
      <c r="X74">
        <f t="shared" si="50"/>
        <v>0</v>
      </c>
      <c r="Y74">
        <f t="shared" si="50"/>
        <v>0</v>
      </c>
      <c r="Z74">
        <f t="shared" si="50"/>
        <v>0</v>
      </c>
      <c r="AA74">
        <f t="shared" si="50"/>
        <v>0</v>
      </c>
      <c r="AB74">
        <f t="shared" si="50"/>
        <v>0</v>
      </c>
      <c r="AC74">
        <f t="shared" si="50"/>
        <v>0</v>
      </c>
      <c r="AD74">
        <f t="shared" si="50"/>
        <v>0</v>
      </c>
      <c r="AE74">
        <f t="shared" si="50"/>
        <v>0</v>
      </c>
      <c r="AF74">
        <f t="shared" si="50"/>
        <v>0</v>
      </c>
      <c r="AG74">
        <f t="shared" si="50"/>
        <v>1</v>
      </c>
      <c r="AT74">
        <f t="shared" si="34"/>
        <v>0</v>
      </c>
      <c r="AU74">
        <f t="shared" si="35"/>
        <v>0</v>
      </c>
      <c r="AV74">
        <f t="shared" si="36"/>
        <v>0</v>
      </c>
      <c r="AW74">
        <f t="shared" si="37"/>
        <v>0</v>
      </c>
      <c r="AX74">
        <f t="shared" si="38"/>
        <v>0</v>
      </c>
      <c r="AY74">
        <f t="shared" si="39"/>
        <v>0</v>
      </c>
      <c r="AZ74">
        <f t="shared" si="40"/>
        <v>0</v>
      </c>
      <c r="BA74">
        <f t="shared" si="41"/>
        <v>0</v>
      </c>
      <c r="BB74">
        <f t="shared" si="42"/>
        <v>0</v>
      </c>
      <c r="BC74">
        <f t="shared" si="43"/>
        <v>0</v>
      </c>
      <c r="BD74">
        <f t="shared" si="44"/>
        <v>0.31944444444444448</v>
      </c>
    </row>
    <row r="75" spans="1:56" x14ac:dyDescent="0.3">
      <c r="A75" t="str">
        <f>trueraw!B74</f>
        <v>Kyle Anderson</v>
      </c>
      <c r="B75">
        <f>trueraw!G74*$V75*$T75/72</f>
        <v>0.26041666666666669</v>
      </c>
      <c r="C75">
        <f>trueraw!H74*$V75*$T75/72</f>
        <v>-3.125E-2</v>
      </c>
      <c r="D75">
        <f>trueraw!I74*$V75*$T75/72</f>
        <v>-0.32291666666666669</v>
      </c>
      <c r="E75">
        <f>trueraw!J74*$V75*$T75/72</f>
        <v>-0.19791666666666666</v>
      </c>
      <c r="F75">
        <f>trueraw!K74*$V75*$T75/72</f>
        <v>0.28125</v>
      </c>
      <c r="G75">
        <f>trueraw!L74*$V75*$T75/72</f>
        <v>0.42708333333333326</v>
      </c>
      <c r="H75">
        <f>trueraw!M74*$V75*$T75/72</f>
        <v>0.84375000000000011</v>
      </c>
      <c r="I75">
        <f>trueraw!N74*$V75*$T75/72</f>
        <v>0.55208333333333337</v>
      </c>
      <c r="J75">
        <f>trueraw!O74*$V75*$T75/72</f>
        <v>0.47916666666666669</v>
      </c>
      <c r="K75">
        <f t="shared" si="45"/>
        <v>2.3229166666666665</v>
      </c>
      <c r="L75">
        <f t="shared" si="46"/>
        <v>1.8125</v>
      </c>
      <c r="M75">
        <f t="shared" si="47"/>
        <v>1.8645833333333335</v>
      </c>
      <c r="N75">
        <f t="shared" si="48"/>
        <v>2.2916666666666665</v>
      </c>
      <c r="O75">
        <f t="shared" si="49"/>
        <v>1.1510416666666667</v>
      </c>
      <c r="P75" s="1" t="e">
        <f>VLOOKUP($A75, 'auction in'!$A$2:$C$201, 3, FALSE)</f>
        <v>#N/A</v>
      </c>
      <c r="Q75" s="3" t="e">
        <f>VLOOKUP($A75, 'auction in'!$A$2:$B$201, 2, FALSE)</f>
        <v>#N/A</v>
      </c>
      <c r="R75" t="str">
        <f>trueraw!C74</f>
        <v>SF,PF</v>
      </c>
      <c r="S75" t="str">
        <f>trueraw!D74</f>
        <v>MEM</v>
      </c>
      <c r="T75">
        <f>trueraw!E74</f>
        <v>75</v>
      </c>
      <c r="U75">
        <f>trueraw!F74</f>
        <v>26.5</v>
      </c>
      <c r="V75">
        <v>1</v>
      </c>
      <c r="W75" t="e">
        <f t="shared" si="50"/>
        <v>#N/A</v>
      </c>
      <c r="X75" t="e">
        <f t="shared" si="50"/>
        <v>#N/A</v>
      </c>
      <c r="Y75" t="e">
        <f t="shared" si="50"/>
        <v>#N/A</v>
      </c>
      <c r="Z75" t="e">
        <f t="shared" si="50"/>
        <v>#N/A</v>
      </c>
      <c r="AA75" t="e">
        <f t="shared" si="50"/>
        <v>#N/A</v>
      </c>
      <c r="AB75" t="e">
        <f t="shared" si="50"/>
        <v>#N/A</v>
      </c>
      <c r="AC75" t="e">
        <f t="shared" si="50"/>
        <v>#N/A</v>
      </c>
      <c r="AD75" t="e">
        <f t="shared" si="50"/>
        <v>#N/A</v>
      </c>
      <c r="AE75" t="e">
        <f t="shared" si="50"/>
        <v>#N/A</v>
      </c>
      <c r="AF75" t="e">
        <f t="shared" si="50"/>
        <v>#N/A</v>
      </c>
      <c r="AG75" t="e">
        <f t="shared" si="50"/>
        <v>#N/A</v>
      </c>
      <c r="AT75" t="e">
        <f t="shared" si="34"/>
        <v>#N/A</v>
      </c>
      <c r="AU75" t="e">
        <f t="shared" si="35"/>
        <v>#N/A</v>
      </c>
      <c r="AV75" t="e">
        <f t="shared" si="36"/>
        <v>#N/A</v>
      </c>
      <c r="AW75" t="e">
        <f t="shared" si="37"/>
        <v>#N/A</v>
      </c>
      <c r="AX75" t="e">
        <f t="shared" si="38"/>
        <v>#N/A</v>
      </c>
      <c r="AY75" t="e">
        <f t="shared" si="39"/>
        <v>#N/A</v>
      </c>
      <c r="AZ75" t="e">
        <f t="shared" si="40"/>
        <v>#N/A</v>
      </c>
      <c r="BA75" t="e">
        <f t="shared" si="41"/>
        <v>#N/A</v>
      </c>
      <c r="BB75" t="e">
        <f t="shared" si="42"/>
        <v>#N/A</v>
      </c>
      <c r="BC75" t="e">
        <f t="shared" si="43"/>
        <v>#N/A</v>
      </c>
      <c r="BD75" t="e">
        <f t="shared" si="44"/>
        <v>#N/A</v>
      </c>
    </row>
    <row r="76" spans="1:56" x14ac:dyDescent="0.3">
      <c r="A76" t="str">
        <f>trueraw!B75</f>
        <v>Brook Lopez</v>
      </c>
      <c r="B76">
        <f>trueraw!G75*$V76*$T76/72</f>
        <v>0.88541666666666663</v>
      </c>
      <c r="C76">
        <f>trueraw!H75*$V76*$T76/72</f>
        <v>0.61458333333333337</v>
      </c>
      <c r="D76">
        <f>trueraw!I75*$V76*$T76/72</f>
        <v>-0.28125</v>
      </c>
      <c r="E76">
        <f>trueraw!J75*$V76*$T76/72</f>
        <v>-0.16666666666666666</v>
      </c>
      <c r="F76">
        <f>trueraw!K75*$V76*$T76/72</f>
        <v>4.1666666666666664E-2</v>
      </c>
      <c r="G76">
        <f>trueraw!L75*$V76*$T76/72</f>
        <v>-1.1354166666666667</v>
      </c>
      <c r="H76">
        <f>trueraw!M75*$V76*$T76/72</f>
        <v>-0.79166666666666663</v>
      </c>
      <c r="I76">
        <f>trueraw!N75*$V76*$T76/72</f>
        <v>2.2604166666666665</v>
      </c>
      <c r="J76">
        <f>trueraw!O75*$V76*$T76/72</f>
        <v>0.82291666666666663</v>
      </c>
      <c r="K76">
        <f t="shared" si="45"/>
        <v>1.6354166666666663</v>
      </c>
      <c r="L76">
        <f t="shared" si="46"/>
        <v>1.427083333333333</v>
      </c>
      <c r="M76">
        <f t="shared" si="47"/>
        <v>3.3854166666666665</v>
      </c>
      <c r="N76">
        <f t="shared" si="48"/>
        <v>2.2499999999999996</v>
      </c>
      <c r="O76">
        <f t="shared" si="49"/>
        <v>3.645833333333333</v>
      </c>
      <c r="P76" s="1" t="str">
        <f>VLOOKUP($A76, 'auction in'!$A$2:$C$201, 3, FALSE)</f>
        <v>rob</v>
      </c>
      <c r="Q76" s="3">
        <f>VLOOKUP($A76, 'auction in'!$A$2:$B$201, 2, FALSE)</f>
        <v>17</v>
      </c>
      <c r="R76" t="str">
        <f>trueraw!C75</f>
        <v>C</v>
      </c>
      <c r="S76" t="str">
        <f>trueraw!D75</f>
        <v>MIL</v>
      </c>
      <c r="T76">
        <f>trueraw!E75</f>
        <v>75</v>
      </c>
      <c r="U76">
        <f>trueraw!F75</f>
        <v>27.1</v>
      </c>
      <c r="V76">
        <v>1</v>
      </c>
      <c r="W76">
        <f t="shared" si="50"/>
        <v>0</v>
      </c>
      <c r="X76">
        <f t="shared" si="50"/>
        <v>1</v>
      </c>
      <c r="Y76">
        <f t="shared" si="50"/>
        <v>0</v>
      </c>
      <c r="Z76">
        <f t="shared" si="50"/>
        <v>0</v>
      </c>
      <c r="AA76">
        <f t="shared" si="50"/>
        <v>0</v>
      </c>
      <c r="AB76">
        <f t="shared" si="50"/>
        <v>0</v>
      </c>
      <c r="AC76">
        <f t="shared" si="50"/>
        <v>0</v>
      </c>
      <c r="AD76">
        <f t="shared" si="50"/>
        <v>0</v>
      </c>
      <c r="AE76">
        <f t="shared" si="50"/>
        <v>0</v>
      </c>
      <c r="AF76">
        <f t="shared" si="50"/>
        <v>0</v>
      </c>
      <c r="AG76">
        <f t="shared" si="50"/>
        <v>0</v>
      </c>
      <c r="AT76">
        <f t="shared" si="34"/>
        <v>0</v>
      </c>
      <c r="AU76">
        <f t="shared" si="35"/>
        <v>2.2499999999999996</v>
      </c>
      <c r="AV76">
        <f t="shared" si="36"/>
        <v>0</v>
      </c>
      <c r="AW76">
        <f t="shared" si="37"/>
        <v>0</v>
      </c>
      <c r="AX76">
        <f t="shared" si="38"/>
        <v>0</v>
      </c>
      <c r="AY76">
        <f t="shared" si="39"/>
        <v>0</v>
      </c>
      <c r="AZ76">
        <f t="shared" si="40"/>
        <v>0</v>
      </c>
      <c r="BA76">
        <f t="shared" si="41"/>
        <v>0</v>
      </c>
      <c r="BB76">
        <f t="shared" si="42"/>
        <v>0</v>
      </c>
      <c r="BC76">
        <f t="shared" si="43"/>
        <v>0</v>
      </c>
      <c r="BD76">
        <f t="shared" si="44"/>
        <v>0</v>
      </c>
    </row>
    <row r="77" spans="1:56" x14ac:dyDescent="0.3">
      <c r="A77" t="str">
        <f>trueraw!B76</f>
        <v>Jonathan Isaac</v>
      </c>
      <c r="B77">
        <f>trueraw!G76*$V77*$T77/72</f>
        <v>-0.125</v>
      </c>
      <c r="C77">
        <f>trueraw!H76*$V77*$T77/72</f>
        <v>-9.9999999999999992E-2</v>
      </c>
      <c r="D77">
        <f>trueraw!I76*$V77*$T77/72</f>
        <v>-0.69166666666666665</v>
      </c>
      <c r="E77">
        <f>trueraw!J76*$V77*$T77/72</f>
        <v>-0.39166666666666666</v>
      </c>
      <c r="F77">
        <f>trueraw!K76*$V77*$T77/72</f>
        <v>0.19999999999999998</v>
      </c>
      <c r="G77">
        <f>trueraw!L76*$V77*$T77/72</f>
        <v>-0.71666666666666667</v>
      </c>
      <c r="H77">
        <f>trueraw!M76*$V77*$T77/72</f>
        <v>0.95833333333333337</v>
      </c>
      <c r="I77">
        <f>trueraw!N76*$V77*$T77/72</f>
        <v>2.2249999999999996</v>
      </c>
      <c r="J77">
        <f>trueraw!O76*$V77*$T77/72</f>
        <v>0.42500000000000004</v>
      </c>
      <c r="K77">
        <f t="shared" si="45"/>
        <v>1.8833333333333329</v>
      </c>
      <c r="L77">
        <f t="shared" si="46"/>
        <v>1.3583333333333329</v>
      </c>
      <c r="M77">
        <f t="shared" si="47"/>
        <v>2.5</v>
      </c>
      <c r="N77">
        <f t="shared" si="48"/>
        <v>1.783333333333333</v>
      </c>
      <c r="O77">
        <f t="shared" si="49"/>
        <v>1.8374999999999997</v>
      </c>
      <c r="P77" s="1" t="e">
        <f>VLOOKUP($A77, 'auction in'!$A$2:$C$201, 3, FALSE)</f>
        <v>#N/A</v>
      </c>
      <c r="Q77" s="3" t="e">
        <f>VLOOKUP($A77, 'auction in'!$A$2:$B$201, 2, FALSE)</f>
        <v>#N/A</v>
      </c>
      <c r="R77" t="str">
        <f>trueraw!C76</f>
        <v>SF,PF</v>
      </c>
      <c r="S77" t="str">
        <f>trueraw!D76</f>
        <v>ORL</v>
      </c>
      <c r="T77">
        <f>trueraw!E76</f>
        <v>60</v>
      </c>
      <c r="U77">
        <f>trueraw!F76</f>
        <v>28.8</v>
      </c>
      <c r="V77">
        <v>1</v>
      </c>
      <c r="W77" t="e">
        <f t="shared" si="50"/>
        <v>#N/A</v>
      </c>
      <c r="X77" t="e">
        <f t="shared" si="50"/>
        <v>#N/A</v>
      </c>
      <c r="Y77" t="e">
        <f t="shared" si="50"/>
        <v>#N/A</v>
      </c>
      <c r="Z77" t="e">
        <f t="shared" si="50"/>
        <v>#N/A</v>
      </c>
      <c r="AA77" t="e">
        <f t="shared" si="50"/>
        <v>#N/A</v>
      </c>
      <c r="AB77" t="e">
        <f t="shared" si="50"/>
        <v>#N/A</v>
      </c>
      <c r="AC77" t="e">
        <f t="shared" si="50"/>
        <v>#N/A</v>
      </c>
      <c r="AD77" t="e">
        <f t="shared" si="50"/>
        <v>#N/A</v>
      </c>
      <c r="AE77" t="e">
        <f t="shared" si="50"/>
        <v>#N/A</v>
      </c>
      <c r="AF77" t="e">
        <f t="shared" si="50"/>
        <v>#N/A</v>
      </c>
      <c r="AG77" t="e">
        <f t="shared" si="50"/>
        <v>#N/A</v>
      </c>
      <c r="AT77" t="e">
        <f t="shared" si="34"/>
        <v>#N/A</v>
      </c>
      <c r="AU77" t="e">
        <f t="shared" si="35"/>
        <v>#N/A</v>
      </c>
      <c r="AV77" t="e">
        <f t="shared" si="36"/>
        <v>#N/A</v>
      </c>
      <c r="AW77" t="e">
        <f t="shared" si="37"/>
        <v>#N/A</v>
      </c>
      <c r="AX77" t="e">
        <f t="shared" si="38"/>
        <v>#N/A</v>
      </c>
      <c r="AY77" t="e">
        <f t="shared" si="39"/>
        <v>#N/A</v>
      </c>
      <c r="AZ77" t="e">
        <f t="shared" si="40"/>
        <v>#N/A</v>
      </c>
      <c r="BA77" t="e">
        <f t="shared" si="41"/>
        <v>#N/A</v>
      </c>
      <c r="BB77" t="e">
        <f t="shared" si="42"/>
        <v>#N/A</v>
      </c>
      <c r="BC77" t="e">
        <f t="shared" si="43"/>
        <v>#N/A</v>
      </c>
      <c r="BD77" t="e">
        <f t="shared" si="44"/>
        <v>#N/A</v>
      </c>
    </row>
    <row r="78" spans="1:56" x14ac:dyDescent="0.3">
      <c r="A78" t="str">
        <f>trueraw!B77</f>
        <v>Jarrett Allen</v>
      </c>
      <c r="B78">
        <f>trueraw!G77*$V78*$T78/72</f>
        <v>2.6002777777777779</v>
      </c>
      <c r="C78">
        <f>trueraw!H77*$V78*$T78/72</f>
        <v>-1.8500000000000003</v>
      </c>
      <c r="D78">
        <f>trueraw!I77*$V78*$T78/72</f>
        <v>-1.6958333333333333</v>
      </c>
      <c r="E78">
        <f>trueraw!J77*$V78*$T78/72</f>
        <v>6.1666666666666661E-2</v>
      </c>
      <c r="F78">
        <f>trueraw!K77*$V78*$T78/72</f>
        <v>2.4975000000000005</v>
      </c>
      <c r="G78">
        <f>trueraw!L77*$V78*$T78/72</f>
        <v>-0.50361111111111112</v>
      </c>
      <c r="H78">
        <f>trueraw!M77*$V78*$T78/72</f>
        <v>-0.97638888888888886</v>
      </c>
      <c r="I78">
        <f>trueraw!N77*$V78*$T78/72</f>
        <v>2.2302777777777774</v>
      </c>
      <c r="J78">
        <f>trueraw!O77*$V78*$T78/72</f>
        <v>-0.19527777777777777</v>
      </c>
      <c r="K78">
        <f t="shared" si="45"/>
        <v>4.0186111111111114</v>
      </c>
      <c r="L78">
        <f t="shared" si="46"/>
        <v>2.3638888888888889</v>
      </c>
      <c r="M78">
        <f t="shared" si="47"/>
        <v>2.6722222222222225</v>
      </c>
      <c r="N78">
        <f t="shared" si="48"/>
        <v>2.1686111111111113</v>
      </c>
      <c r="O78">
        <f t="shared" si="49"/>
        <v>5.4677777777777772</v>
      </c>
      <c r="P78" s="1" t="str">
        <f>VLOOKUP($A78, 'auction in'!$A$2:$C$201, 3, FALSE)</f>
        <v>_______</v>
      </c>
      <c r="Q78" s="3">
        <f>VLOOKUP($A78, 'auction in'!$A$2:$B$201, 2, FALSE)</f>
        <v>12.648924371251946</v>
      </c>
      <c r="R78" t="str">
        <f>trueraw!C77</f>
        <v>C</v>
      </c>
      <c r="S78" t="str">
        <f>trueraw!D77</f>
        <v>CLE</v>
      </c>
      <c r="T78">
        <f>trueraw!E77</f>
        <v>74</v>
      </c>
      <c r="U78">
        <f>trueraw!F77</f>
        <v>31.4</v>
      </c>
      <c r="V78">
        <v>1</v>
      </c>
      <c r="W78">
        <f t="shared" si="50"/>
        <v>1</v>
      </c>
      <c r="X78">
        <f t="shared" si="50"/>
        <v>0</v>
      </c>
      <c r="Y78">
        <f t="shared" si="50"/>
        <v>0</v>
      </c>
      <c r="Z78">
        <f t="shared" si="50"/>
        <v>0</v>
      </c>
      <c r="AA78">
        <f t="shared" si="50"/>
        <v>0</v>
      </c>
      <c r="AB78">
        <f t="shared" si="50"/>
        <v>0</v>
      </c>
      <c r="AC78">
        <f t="shared" si="50"/>
        <v>0</v>
      </c>
      <c r="AD78">
        <f t="shared" si="50"/>
        <v>0</v>
      </c>
      <c r="AE78">
        <f t="shared" si="50"/>
        <v>0</v>
      </c>
      <c r="AF78">
        <f t="shared" si="50"/>
        <v>0</v>
      </c>
      <c r="AG78">
        <f t="shared" si="50"/>
        <v>0</v>
      </c>
      <c r="AT78">
        <f t="shared" si="34"/>
        <v>2.1686111111111113</v>
      </c>
      <c r="AU78">
        <f t="shared" si="35"/>
        <v>0</v>
      </c>
      <c r="AV78">
        <f t="shared" si="36"/>
        <v>0</v>
      </c>
      <c r="AW78">
        <f t="shared" si="37"/>
        <v>0</v>
      </c>
      <c r="AX78">
        <f t="shared" si="38"/>
        <v>0</v>
      </c>
      <c r="AY78">
        <f t="shared" si="39"/>
        <v>0</v>
      </c>
      <c r="AZ78">
        <f t="shared" si="40"/>
        <v>0</v>
      </c>
      <c r="BA78">
        <f t="shared" si="41"/>
        <v>0</v>
      </c>
      <c r="BB78">
        <f t="shared" si="42"/>
        <v>0</v>
      </c>
      <c r="BC78">
        <f t="shared" si="43"/>
        <v>0</v>
      </c>
      <c r="BD78">
        <f t="shared" si="44"/>
        <v>0</v>
      </c>
    </row>
    <row r="79" spans="1:56" x14ac:dyDescent="0.3">
      <c r="A79" t="str">
        <f>trueraw!B78</f>
        <v>Christian Wood</v>
      </c>
      <c r="B79">
        <f>trueraw!G78*$V79*$T79/72</f>
        <v>1.4777777777777779</v>
      </c>
      <c r="C79">
        <f>trueraw!H78*$V79*$T79/72</f>
        <v>-2.5861111111111112</v>
      </c>
      <c r="D79">
        <f>trueraw!I78*$V79*$T79/72</f>
        <v>0.17499999999999999</v>
      </c>
      <c r="E79">
        <f>trueraw!J78*$V79*$T79/72</f>
        <v>1.05</v>
      </c>
      <c r="F79">
        <f>trueraw!K78*$V79*$T79/72</f>
        <v>1.7986111111111112</v>
      </c>
      <c r="G79">
        <f>trueraw!L78*$V79*$T79/72</f>
        <v>-0.57361111111111107</v>
      </c>
      <c r="H79">
        <f>trueraw!M78*$V79*$T79/72</f>
        <v>-0.30138888888888887</v>
      </c>
      <c r="I79">
        <f>trueraw!N78*$V79*$T79/72</f>
        <v>1.3319444444444446</v>
      </c>
      <c r="J79">
        <f>trueraw!O78*$V79*$T79/72</f>
        <v>-0.4375</v>
      </c>
      <c r="K79">
        <f t="shared" si="45"/>
        <v>4.5208333333333339</v>
      </c>
      <c r="L79">
        <f t="shared" si="46"/>
        <v>2.3722222222222227</v>
      </c>
      <c r="M79">
        <f t="shared" si="47"/>
        <v>2.5083333333333337</v>
      </c>
      <c r="N79">
        <f t="shared" si="48"/>
        <v>1.9347222222222227</v>
      </c>
      <c r="O79">
        <f t="shared" si="49"/>
        <v>4.8708333333333336</v>
      </c>
      <c r="P79" s="1" t="str">
        <f>VLOOKUP($A79, 'auction in'!$A$2:$C$201, 3, FALSE)</f>
        <v>rain</v>
      </c>
      <c r="Q79" s="3">
        <f>VLOOKUP($A79, 'auction in'!$A$2:$B$201, 2, FALSE)</f>
        <v>19</v>
      </c>
      <c r="R79" t="str">
        <f>trueraw!C78</f>
        <v>PF,C</v>
      </c>
      <c r="S79" t="str">
        <f>trueraw!D78</f>
        <v>HOU</v>
      </c>
      <c r="T79">
        <f>trueraw!E78</f>
        <v>70</v>
      </c>
      <c r="U79">
        <f>trueraw!F78</f>
        <v>32.5</v>
      </c>
      <c r="V79">
        <v>1</v>
      </c>
      <c r="W79">
        <f t="shared" si="50"/>
        <v>0</v>
      </c>
      <c r="X79">
        <f t="shared" si="50"/>
        <v>0</v>
      </c>
      <c r="Y79">
        <f t="shared" si="50"/>
        <v>1</v>
      </c>
      <c r="Z79">
        <f t="shared" si="50"/>
        <v>0</v>
      </c>
      <c r="AA79">
        <f t="shared" si="50"/>
        <v>0</v>
      </c>
      <c r="AB79">
        <f t="shared" si="50"/>
        <v>0</v>
      </c>
      <c r="AC79">
        <f t="shared" si="50"/>
        <v>0</v>
      </c>
      <c r="AD79">
        <f t="shared" si="50"/>
        <v>0</v>
      </c>
      <c r="AE79">
        <f t="shared" si="50"/>
        <v>0</v>
      </c>
      <c r="AF79">
        <f t="shared" si="50"/>
        <v>0</v>
      </c>
      <c r="AG79">
        <f t="shared" si="50"/>
        <v>0</v>
      </c>
      <c r="AT79">
        <f t="shared" si="34"/>
        <v>0</v>
      </c>
      <c r="AU79">
        <f t="shared" si="35"/>
        <v>0</v>
      </c>
      <c r="AV79">
        <f t="shared" si="36"/>
        <v>1.9347222222222227</v>
      </c>
      <c r="AW79">
        <f t="shared" si="37"/>
        <v>0</v>
      </c>
      <c r="AX79">
        <f t="shared" si="38"/>
        <v>0</v>
      </c>
      <c r="AY79">
        <f t="shared" si="39"/>
        <v>0</v>
      </c>
      <c r="AZ79">
        <f t="shared" si="40"/>
        <v>0</v>
      </c>
      <c r="BA79">
        <f t="shared" si="41"/>
        <v>0</v>
      </c>
      <c r="BB79">
        <f t="shared" si="42"/>
        <v>0</v>
      </c>
      <c r="BC79">
        <f t="shared" si="43"/>
        <v>0</v>
      </c>
      <c r="BD79">
        <f t="shared" si="44"/>
        <v>0</v>
      </c>
    </row>
    <row r="80" spans="1:56" x14ac:dyDescent="0.3">
      <c r="A80" t="str">
        <f>trueraw!B79</f>
        <v>DeMar DeRozan</v>
      </c>
      <c r="B80">
        <f>trueraw!G79*$V80*$T80/72</f>
        <v>1.1716666666666669</v>
      </c>
      <c r="C80">
        <f>trueraw!H79*$V80*$T80/72</f>
        <v>2.6705555555555551</v>
      </c>
      <c r="D80">
        <f>trueraw!I79*$V80*$T80/72</f>
        <v>-1.5727777777777776</v>
      </c>
      <c r="E80">
        <f>trueraw!J79*$V80*$T80/72</f>
        <v>1.0766666666666667</v>
      </c>
      <c r="F80">
        <f>trueraw!K79*$V80*$T80/72</f>
        <v>-0.51722222222222225</v>
      </c>
      <c r="G80">
        <f>trueraw!L79*$V80*$T80/72</f>
        <v>0.67555555555555558</v>
      </c>
      <c r="H80">
        <f>trueraw!M79*$V80*$T80/72</f>
        <v>-0.29555555555555557</v>
      </c>
      <c r="I80">
        <f>trueraw!N79*$V80*$T80/72</f>
        <v>-0.8866666666666666</v>
      </c>
      <c r="J80">
        <f>trueraw!O79*$V80*$T80/72</f>
        <v>-0.23222222222222222</v>
      </c>
      <c r="K80">
        <f t="shared" si="45"/>
        <v>-0.58055555555555527</v>
      </c>
      <c r="L80">
        <f t="shared" si="46"/>
        <v>2.322222222222222</v>
      </c>
      <c r="M80">
        <f t="shared" si="47"/>
        <v>1.4144444444444444</v>
      </c>
      <c r="N80">
        <f t="shared" si="48"/>
        <v>2.09</v>
      </c>
      <c r="O80">
        <f t="shared" si="49"/>
        <v>-1.4988888888888883</v>
      </c>
      <c r="P80" s="1" t="str">
        <f>VLOOKUP($A80, 'auction in'!$A$2:$C$201, 3, FALSE)</f>
        <v>rob</v>
      </c>
      <c r="Q80" s="3">
        <f>VLOOKUP($A80, 'auction in'!$A$2:$B$201, 2, FALSE)</f>
        <v>16</v>
      </c>
      <c r="R80" t="str">
        <f>trueraw!C79</f>
        <v>SF,PF</v>
      </c>
      <c r="S80" t="str">
        <f>trueraw!D79</f>
        <v>CHI</v>
      </c>
      <c r="T80">
        <f>trueraw!E79</f>
        <v>76</v>
      </c>
      <c r="U80">
        <f>trueraw!F79</f>
        <v>32.200000000000003</v>
      </c>
      <c r="V80">
        <v>1</v>
      </c>
      <c r="W80">
        <f t="shared" si="50"/>
        <v>0</v>
      </c>
      <c r="X80">
        <f t="shared" si="50"/>
        <v>1</v>
      </c>
      <c r="Y80">
        <f t="shared" si="50"/>
        <v>0</v>
      </c>
      <c r="Z80">
        <f t="shared" si="50"/>
        <v>0</v>
      </c>
      <c r="AA80">
        <f t="shared" si="50"/>
        <v>0</v>
      </c>
      <c r="AB80">
        <f t="shared" si="50"/>
        <v>0</v>
      </c>
      <c r="AC80">
        <f t="shared" si="50"/>
        <v>0</v>
      </c>
      <c r="AD80">
        <f t="shared" si="50"/>
        <v>0</v>
      </c>
      <c r="AE80">
        <f t="shared" si="50"/>
        <v>0</v>
      </c>
      <c r="AF80">
        <f t="shared" si="50"/>
        <v>0</v>
      </c>
      <c r="AG80">
        <f t="shared" si="50"/>
        <v>0</v>
      </c>
      <c r="AT80">
        <f t="shared" si="34"/>
        <v>0</v>
      </c>
      <c r="AU80">
        <f t="shared" si="35"/>
        <v>2.09</v>
      </c>
      <c r="AV80">
        <f t="shared" si="36"/>
        <v>0</v>
      </c>
      <c r="AW80">
        <f t="shared" si="37"/>
        <v>0</v>
      </c>
      <c r="AX80">
        <f t="shared" si="38"/>
        <v>0</v>
      </c>
      <c r="AY80">
        <f t="shared" si="39"/>
        <v>0</v>
      </c>
      <c r="AZ80">
        <f t="shared" si="40"/>
        <v>0</v>
      </c>
      <c r="BA80">
        <f t="shared" si="41"/>
        <v>0</v>
      </c>
      <c r="BB80">
        <f t="shared" si="42"/>
        <v>0</v>
      </c>
      <c r="BC80">
        <f t="shared" si="43"/>
        <v>0</v>
      </c>
      <c r="BD80">
        <f t="shared" si="44"/>
        <v>0</v>
      </c>
    </row>
    <row r="81" spans="1:56" x14ac:dyDescent="0.3">
      <c r="A81" t="str">
        <f>trueraw!B80</f>
        <v>Anthony Edwards</v>
      </c>
      <c r="B81">
        <f>trueraw!G80*$V81*$T81/72</f>
        <v>-1.0694444444444444</v>
      </c>
      <c r="C81">
        <f>trueraw!H80*$V81*$T81/72</f>
        <v>0.1711111111111111</v>
      </c>
      <c r="D81">
        <f>trueraw!I80*$V81*$T81/72</f>
        <v>1.0694444444444444</v>
      </c>
      <c r="E81">
        <f>trueraw!J80*$V81*$T81/72</f>
        <v>1.4009722222222223</v>
      </c>
      <c r="F81">
        <f>trueraw!K80*$V81*$T81/72</f>
        <v>3.2083333333333332E-2</v>
      </c>
      <c r="G81">
        <f>trueraw!L80*$V81*$T81/72</f>
        <v>0.4491666666666666</v>
      </c>
      <c r="H81">
        <f>trueraw!M80*$V81*$T81/72</f>
        <v>1.0480555555555555</v>
      </c>
      <c r="I81">
        <f>trueraw!N80*$V81*$T81/72</f>
        <v>0</v>
      </c>
      <c r="J81">
        <f>trueraw!O80*$V81*$T81/72</f>
        <v>-1.0694444444444444</v>
      </c>
      <c r="K81">
        <f t="shared" si="45"/>
        <v>1.860833333333334</v>
      </c>
      <c r="L81">
        <f t="shared" si="46"/>
        <v>3.1013888888888888</v>
      </c>
      <c r="M81">
        <f t="shared" si="47"/>
        <v>1.5827777777777778</v>
      </c>
      <c r="N81">
        <f t="shared" si="48"/>
        <v>2.0319444444444441</v>
      </c>
      <c r="O81">
        <f t="shared" si="49"/>
        <v>-0.33687499999999992</v>
      </c>
      <c r="P81" s="1" t="str">
        <f>VLOOKUP($A81, 'auction in'!$A$2:$C$201, 3, FALSE)</f>
        <v>_______</v>
      </c>
      <c r="Q81" s="3">
        <f>VLOOKUP($A81, 'auction in'!$A$2:$B$201, 2, FALSE)</f>
        <v>-11.963704483405023</v>
      </c>
      <c r="R81" t="str">
        <f>trueraw!C80</f>
        <v>SG,SF</v>
      </c>
      <c r="S81" t="str">
        <f>trueraw!D80</f>
        <v>MIN</v>
      </c>
      <c r="T81">
        <f>trueraw!E80</f>
        <v>77</v>
      </c>
      <c r="U81">
        <f>trueraw!F80</f>
        <v>34.5</v>
      </c>
      <c r="V81">
        <v>1</v>
      </c>
      <c r="W81">
        <f t="shared" si="50"/>
        <v>1</v>
      </c>
      <c r="X81">
        <f t="shared" si="50"/>
        <v>0</v>
      </c>
      <c r="Y81">
        <f t="shared" si="50"/>
        <v>0</v>
      </c>
      <c r="Z81">
        <f t="shared" si="50"/>
        <v>0</v>
      </c>
      <c r="AA81">
        <f t="shared" si="50"/>
        <v>0</v>
      </c>
      <c r="AB81">
        <f t="shared" si="50"/>
        <v>0</v>
      </c>
      <c r="AC81">
        <f t="shared" si="50"/>
        <v>0</v>
      </c>
      <c r="AD81">
        <f t="shared" si="50"/>
        <v>0</v>
      </c>
      <c r="AE81">
        <f t="shared" si="50"/>
        <v>0</v>
      </c>
      <c r="AF81">
        <f t="shared" si="50"/>
        <v>0</v>
      </c>
      <c r="AG81">
        <f t="shared" si="50"/>
        <v>0</v>
      </c>
      <c r="AT81">
        <f t="shared" si="34"/>
        <v>2.0319444444444441</v>
      </c>
      <c r="AU81">
        <f t="shared" si="35"/>
        <v>0</v>
      </c>
      <c r="AV81">
        <f t="shared" si="36"/>
        <v>0</v>
      </c>
      <c r="AW81">
        <f t="shared" si="37"/>
        <v>0</v>
      </c>
      <c r="AX81">
        <f t="shared" si="38"/>
        <v>0</v>
      </c>
      <c r="AY81">
        <f t="shared" si="39"/>
        <v>0</v>
      </c>
      <c r="AZ81">
        <f t="shared" si="40"/>
        <v>0</v>
      </c>
      <c r="BA81">
        <f t="shared" si="41"/>
        <v>0</v>
      </c>
      <c r="BB81">
        <f t="shared" si="42"/>
        <v>0</v>
      </c>
      <c r="BC81">
        <f t="shared" si="43"/>
        <v>0</v>
      </c>
      <c r="BD81">
        <f t="shared" si="44"/>
        <v>0</v>
      </c>
    </row>
    <row r="82" spans="1:56" x14ac:dyDescent="0.3">
      <c r="A82" t="str">
        <f>trueraw!B81</f>
        <v>PJ Washington</v>
      </c>
      <c r="B82">
        <f>trueraw!G81*$V82*$T82/72</f>
        <v>-0.30833333333333335</v>
      </c>
      <c r="C82">
        <f>trueraw!H81*$V82*$T82/72</f>
        <v>-0.2877777777777778</v>
      </c>
      <c r="D82">
        <f>trueraw!I81*$V82*$T82/72</f>
        <v>0.16444444444444445</v>
      </c>
      <c r="E82">
        <f>trueraw!J81*$V82*$T82/72</f>
        <v>-2.0555555555555556E-2</v>
      </c>
      <c r="F82">
        <f>trueraw!K81*$V82*$T82/72</f>
        <v>0.75027777777777771</v>
      </c>
      <c r="G82">
        <f>trueraw!L81*$V82*$T82/72</f>
        <v>-0.12333333333333332</v>
      </c>
      <c r="H82">
        <f>trueraw!M81*$V82*$T82/72</f>
        <v>0.65777777777777779</v>
      </c>
      <c r="I82">
        <f>trueraw!N81*$V82*$T82/72</f>
        <v>1.5519444444444443</v>
      </c>
      <c r="J82">
        <f>trueraw!O81*$V82*$T82/72</f>
        <v>-0.56527777777777777</v>
      </c>
      <c r="K82">
        <f t="shared" si="45"/>
        <v>2.1069444444444443</v>
      </c>
      <c r="L82">
        <f t="shared" si="46"/>
        <v>2.3844444444444441</v>
      </c>
      <c r="M82">
        <f t="shared" si="47"/>
        <v>1.9424999999999999</v>
      </c>
      <c r="N82">
        <f t="shared" si="48"/>
        <v>1.8191666666666664</v>
      </c>
      <c r="O82">
        <f t="shared" si="49"/>
        <v>1.5827777777777778</v>
      </c>
      <c r="P82" s="1" t="str">
        <f>VLOOKUP($A82, 'auction in'!$A$2:$C$201, 3, FALSE)</f>
        <v>_______</v>
      </c>
      <c r="Q82" s="3">
        <f>VLOOKUP($A82, 'auction in'!$A$2:$B$201, 2, FALSE)</f>
        <v>2.2967322233507756</v>
      </c>
      <c r="R82" t="str">
        <f>trueraw!C81</f>
        <v>PF,C</v>
      </c>
      <c r="S82" t="str">
        <f>trueraw!D81</f>
        <v>CHA</v>
      </c>
      <c r="T82">
        <f>trueraw!E81</f>
        <v>74</v>
      </c>
      <c r="U82">
        <f>trueraw!F81</f>
        <v>30.5</v>
      </c>
      <c r="V82">
        <v>1</v>
      </c>
      <c r="W82">
        <f t="shared" si="50"/>
        <v>1</v>
      </c>
      <c r="X82">
        <f t="shared" si="50"/>
        <v>0</v>
      </c>
      <c r="Y82">
        <f t="shared" si="50"/>
        <v>0</v>
      </c>
      <c r="Z82">
        <f t="shared" si="50"/>
        <v>0</v>
      </c>
      <c r="AA82">
        <f t="shared" si="50"/>
        <v>0</v>
      </c>
      <c r="AB82">
        <f t="shared" si="50"/>
        <v>0</v>
      </c>
      <c r="AC82">
        <f t="shared" si="50"/>
        <v>0</v>
      </c>
      <c r="AD82">
        <f t="shared" si="50"/>
        <v>0</v>
      </c>
      <c r="AE82">
        <f t="shared" si="50"/>
        <v>0</v>
      </c>
      <c r="AF82">
        <f t="shared" si="50"/>
        <v>0</v>
      </c>
      <c r="AG82">
        <f t="shared" si="50"/>
        <v>0</v>
      </c>
      <c r="AT82">
        <f t="shared" si="34"/>
        <v>1.8191666666666664</v>
      </c>
      <c r="AU82">
        <f t="shared" si="35"/>
        <v>0</v>
      </c>
      <c r="AV82">
        <f t="shared" si="36"/>
        <v>0</v>
      </c>
      <c r="AW82">
        <f t="shared" si="37"/>
        <v>0</v>
      </c>
      <c r="AX82">
        <f t="shared" si="38"/>
        <v>0</v>
      </c>
      <c r="AY82">
        <f t="shared" si="39"/>
        <v>0</v>
      </c>
      <c r="AZ82">
        <f t="shared" si="40"/>
        <v>0</v>
      </c>
      <c r="BA82">
        <f t="shared" si="41"/>
        <v>0</v>
      </c>
      <c r="BB82">
        <f t="shared" si="42"/>
        <v>0</v>
      </c>
      <c r="BC82">
        <f t="shared" si="43"/>
        <v>0</v>
      </c>
      <c r="BD82">
        <f t="shared" si="44"/>
        <v>0</v>
      </c>
    </row>
    <row r="83" spans="1:56" x14ac:dyDescent="0.3">
      <c r="A83" t="str">
        <f>trueraw!B82</f>
        <v>Harrison Barnes</v>
      </c>
      <c r="B83">
        <f>trueraw!G82*$V83*$T83/72</f>
        <v>0.76</v>
      </c>
      <c r="C83">
        <f>trueraw!H82*$V83*$T83/72</f>
        <v>0.88</v>
      </c>
      <c r="D83">
        <f>trueraw!I82*$V83*$T83/72</f>
        <v>0</v>
      </c>
      <c r="E83">
        <f>trueraw!J82*$V83*$T83/72</f>
        <v>0.37</v>
      </c>
      <c r="F83">
        <f>trueraw!K82*$V83*$T83/72</f>
        <v>0.64</v>
      </c>
      <c r="G83">
        <f>trueraw!L82*$V83*$T83/72</f>
        <v>0.35</v>
      </c>
      <c r="H83">
        <f>trueraw!M82*$V83*$T83/72</f>
        <v>-0.53</v>
      </c>
      <c r="I83">
        <f>trueraw!N82*$V83*$T83/72</f>
        <v>-0.8</v>
      </c>
      <c r="J83">
        <f>trueraw!O82*$V83*$T83/72</f>
        <v>-0.01</v>
      </c>
      <c r="K83">
        <f t="shared" si="45"/>
        <v>0.7799999999999998</v>
      </c>
      <c r="L83">
        <f t="shared" si="46"/>
        <v>1.6700000000000006</v>
      </c>
      <c r="M83">
        <f t="shared" si="47"/>
        <v>1.3100000000000003</v>
      </c>
      <c r="N83">
        <f t="shared" si="48"/>
        <v>1.6600000000000006</v>
      </c>
      <c r="O83">
        <f t="shared" si="49"/>
        <v>0.77499999999999991</v>
      </c>
      <c r="P83" s="1" t="str">
        <f>VLOOKUP($A83, 'auction in'!$A$2:$C$201, 3, FALSE)</f>
        <v>_______</v>
      </c>
      <c r="Q83" s="3">
        <f>VLOOKUP($A83, 'auction in'!$A$2:$B$201, 2, FALSE)</f>
        <v>-2.1219930521961636</v>
      </c>
      <c r="R83" t="str">
        <f>trueraw!C82</f>
        <v>SF,PF</v>
      </c>
      <c r="S83" t="str">
        <f>trueraw!D82</f>
        <v>SAC</v>
      </c>
      <c r="T83">
        <f>trueraw!E82</f>
        <v>72</v>
      </c>
      <c r="U83">
        <f>trueraw!F82</f>
        <v>35.1</v>
      </c>
      <c r="V83">
        <v>1</v>
      </c>
      <c r="W83">
        <f t="shared" ref="W83:AG92" si="51">IF(EXACT($P83, W$2), 1, 0)</f>
        <v>1</v>
      </c>
      <c r="X83">
        <f t="shared" si="51"/>
        <v>0</v>
      </c>
      <c r="Y83">
        <f t="shared" si="51"/>
        <v>0</v>
      </c>
      <c r="Z83">
        <f t="shared" si="51"/>
        <v>0</v>
      </c>
      <c r="AA83">
        <f t="shared" si="51"/>
        <v>0</v>
      </c>
      <c r="AB83">
        <f t="shared" si="51"/>
        <v>0</v>
      </c>
      <c r="AC83">
        <f t="shared" si="51"/>
        <v>0</v>
      </c>
      <c r="AD83">
        <f t="shared" si="51"/>
        <v>0</v>
      </c>
      <c r="AE83">
        <f t="shared" si="51"/>
        <v>0</v>
      </c>
      <c r="AF83">
        <f t="shared" si="51"/>
        <v>0</v>
      </c>
      <c r="AG83">
        <f t="shared" si="51"/>
        <v>0</v>
      </c>
      <c r="AT83">
        <f t="shared" si="34"/>
        <v>1.6600000000000006</v>
      </c>
      <c r="AU83">
        <f t="shared" si="35"/>
        <v>0</v>
      </c>
      <c r="AV83">
        <f t="shared" si="36"/>
        <v>0</v>
      </c>
      <c r="AW83">
        <f t="shared" si="37"/>
        <v>0</v>
      </c>
      <c r="AX83">
        <f t="shared" si="38"/>
        <v>0</v>
      </c>
      <c r="AY83">
        <f t="shared" si="39"/>
        <v>0</v>
      </c>
      <c r="AZ83">
        <f t="shared" si="40"/>
        <v>0</v>
      </c>
      <c r="BA83">
        <f t="shared" si="41"/>
        <v>0</v>
      </c>
      <c r="BB83">
        <f t="shared" si="42"/>
        <v>0</v>
      </c>
      <c r="BC83">
        <f t="shared" si="43"/>
        <v>0</v>
      </c>
      <c r="BD83">
        <f t="shared" si="44"/>
        <v>0</v>
      </c>
    </row>
    <row r="84" spans="1:56" x14ac:dyDescent="0.3">
      <c r="A84" t="str">
        <f>trueraw!B83</f>
        <v>Nerlens Noel</v>
      </c>
      <c r="B84">
        <f>trueraw!G83*$V84*$T84/72</f>
        <v>1.0013888888888891</v>
      </c>
      <c r="C84">
        <f>trueraw!H83*$V84*$T84/72</f>
        <v>-0.26250000000000001</v>
      </c>
      <c r="D84">
        <f>trueraw!I83*$V84*$T84/72</f>
        <v>-1.7208333333333334</v>
      </c>
      <c r="E84">
        <f>trueraw!J83*$V84*$T84/72</f>
        <v>-1.2930555555555556</v>
      </c>
      <c r="F84">
        <f>trueraw!K83*$V84*$T84/72</f>
        <v>0.51527777777777783</v>
      </c>
      <c r="G84">
        <f>trueraw!L83*$V84*$T84/72</f>
        <v>-1.0694444444444444</v>
      </c>
      <c r="H84">
        <f>trueraw!M83*$V84*$T84/72</f>
        <v>0.4861111111111111</v>
      </c>
      <c r="I84">
        <f>trueraw!N83*$V84*$T84/72</f>
        <v>3.2666666666666666</v>
      </c>
      <c r="J84">
        <f>trueraw!O83*$V84*$T84/72</f>
        <v>0.7</v>
      </c>
      <c r="K84">
        <f t="shared" si="45"/>
        <v>1.8861111111111113</v>
      </c>
      <c r="L84">
        <f t="shared" si="46"/>
        <v>0.92361111111111116</v>
      </c>
      <c r="M84">
        <f t="shared" si="47"/>
        <v>2.6930555555555555</v>
      </c>
      <c r="N84">
        <f t="shared" si="48"/>
        <v>1.6236111111111111</v>
      </c>
      <c r="O84">
        <f t="shared" si="49"/>
        <v>3.1159722222222221</v>
      </c>
      <c r="P84" s="1" t="str">
        <f>VLOOKUP($A84, 'auction in'!$A$2:$C$201, 3, FALSE)</f>
        <v>_______</v>
      </c>
      <c r="Q84" s="3">
        <f>VLOOKUP($A84, 'auction in'!$A$2:$B$201, 2, FALSE)</f>
        <v>7.6780138559545987</v>
      </c>
      <c r="R84" t="str">
        <f>trueraw!C83</f>
        <v>PF,C</v>
      </c>
      <c r="S84" t="str">
        <f>trueraw!D83</f>
        <v>NYK</v>
      </c>
      <c r="T84">
        <f>trueraw!E83</f>
        <v>70</v>
      </c>
      <c r="U84">
        <f>trueraw!F83</f>
        <v>23.1</v>
      </c>
      <c r="V84">
        <v>1</v>
      </c>
      <c r="W84">
        <f t="shared" si="51"/>
        <v>1</v>
      </c>
      <c r="X84">
        <f t="shared" si="51"/>
        <v>0</v>
      </c>
      <c r="Y84">
        <f t="shared" si="51"/>
        <v>0</v>
      </c>
      <c r="Z84">
        <f t="shared" si="51"/>
        <v>0</v>
      </c>
      <c r="AA84">
        <f t="shared" si="51"/>
        <v>0</v>
      </c>
      <c r="AB84">
        <f t="shared" si="51"/>
        <v>0</v>
      </c>
      <c r="AC84">
        <f t="shared" si="51"/>
        <v>0</v>
      </c>
      <c r="AD84">
        <f t="shared" si="51"/>
        <v>0</v>
      </c>
      <c r="AE84">
        <f t="shared" si="51"/>
        <v>0</v>
      </c>
      <c r="AF84">
        <f t="shared" si="51"/>
        <v>0</v>
      </c>
      <c r="AG84">
        <f t="shared" si="51"/>
        <v>0</v>
      </c>
      <c r="AT84">
        <f t="shared" si="34"/>
        <v>1.6236111111111111</v>
      </c>
      <c r="AU84">
        <f t="shared" si="35"/>
        <v>0</v>
      </c>
      <c r="AV84">
        <f t="shared" si="36"/>
        <v>0</v>
      </c>
      <c r="AW84">
        <f t="shared" si="37"/>
        <v>0</v>
      </c>
      <c r="AX84">
        <f t="shared" si="38"/>
        <v>0</v>
      </c>
      <c r="AY84">
        <f t="shared" si="39"/>
        <v>0</v>
      </c>
      <c r="AZ84">
        <f t="shared" si="40"/>
        <v>0</v>
      </c>
      <c r="BA84">
        <f t="shared" si="41"/>
        <v>0</v>
      </c>
      <c r="BB84">
        <f t="shared" si="42"/>
        <v>0</v>
      </c>
      <c r="BC84">
        <f t="shared" si="43"/>
        <v>0</v>
      </c>
      <c r="BD84">
        <f t="shared" si="44"/>
        <v>0</v>
      </c>
    </row>
    <row r="85" spans="1:56" x14ac:dyDescent="0.3">
      <c r="A85" t="str">
        <f>trueraw!B84</f>
        <v>Jamal Murray</v>
      </c>
      <c r="B85">
        <f>trueraw!G84*$V85*$T85/72</f>
        <v>2.6388888888888892E-2</v>
      </c>
      <c r="C85">
        <f>trueraw!H84*$V85*$T85/72</f>
        <v>0.26916666666666667</v>
      </c>
      <c r="D85">
        <f>trueraw!I84*$V85*$T85/72</f>
        <v>0.1398611111111111</v>
      </c>
      <c r="E85">
        <f>trueraw!J84*$V85*$T85/72</f>
        <v>0.15041666666666664</v>
      </c>
      <c r="F85">
        <f>trueraw!K84*$V85*$T85/72</f>
        <v>-0.18208333333333332</v>
      </c>
      <c r="G85">
        <f>trueraw!L84*$V85*$T85/72</f>
        <v>0.15041666666666664</v>
      </c>
      <c r="H85">
        <f>trueraw!M84*$V85*$T85/72</f>
        <v>0.11875000000000001</v>
      </c>
      <c r="I85">
        <f>trueraw!N84*$V85*$T85/72</f>
        <v>-0.17944444444444446</v>
      </c>
      <c r="J85">
        <f>trueraw!O84*$V85*$T85/72</f>
        <v>-6.3333333333333325E-2</v>
      </c>
      <c r="K85">
        <f t="shared" si="45"/>
        <v>0.16097222222222218</v>
      </c>
      <c r="L85">
        <f t="shared" si="46"/>
        <v>0.49347222222222226</v>
      </c>
      <c r="M85">
        <f t="shared" si="47"/>
        <v>0.27972222222222221</v>
      </c>
      <c r="N85">
        <f t="shared" si="48"/>
        <v>0.43013888888888896</v>
      </c>
      <c r="O85">
        <f t="shared" si="49"/>
        <v>-0.18340277777777778</v>
      </c>
      <c r="P85" s="1" t="str">
        <f>VLOOKUP($A85, 'auction in'!$A$2:$C$201, 3, FALSE)</f>
        <v>death</v>
      </c>
      <c r="Q85" s="3">
        <f>VLOOKUP($A85, 'auction in'!$A$2:$B$201, 2, FALSE)</f>
        <v>25</v>
      </c>
      <c r="R85" t="str">
        <f>trueraw!C84</f>
        <v>PG,SG</v>
      </c>
      <c r="S85" t="str">
        <f>trueraw!D84</f>
        <v>DEN</v>
      </c>
      <c r="T85">
        <f>trueraw!E84</f>
        <v>19</v>
      </c>
      <c r="U85">
        <f>trueraw!F84</f>
        <v>28.1</v>
      </c>
      <c r="V85">
        <v>1</v>
      </c>
      <c r="W85">
        <f t="shared" si="51"/>
        <v>0</v>
      </c>
      <c r="X85">
        <f t="shared" si="51"/>
        <v>0</v>
      </c>
      <c r="Y85">
        <f t="shared" si="51"/>
        <v>0</v>
      </c>
      <c r="Z85">
        <f t="shared" si="51"/>
        <v>1</v>
      </c>
      <c r="AA85">
        <f t="shared" si="51"/>
        <v>0</v>
      </c>
      <c r="AB85">
        <f t="shared" si="51"/>
        <v>0</v>
      </c>
      <c r="AC85">
        <f t="shared" si="51"/>
        <v>0</v>
      </c>
      <c r="AD85">
        <f t="shared" si="51"/>
        <v>0</v>
      </c>
      <c r="AE85">
        <f t="shared" si="51"/>
        <v>0</v>
      </c>
      <c r="AF85">
        <f t="shared" si="51"/>
        <v>0</v>
      </c>
      <c r="AG85">
        <f t="shared" si="51"/>
        <v>0</v>
      </c>
      <c r="AT85">
        <f t="shared" si="34"/>
        <v>0</v>
      </c>
      <c r="AU85">
        <f t="shared" si="35"/>
        <v>0</v>
      </c>
      <c r="AV85">
        <f t="shared" si="36"/>
        <v>0</v>
      </c>
      <c r="AW85">
        <f t="shared" si="37"/>
        <v>0.43013888888888896</v>
      </c>
      <c r="AX85">
        <f t="shared" si="38"/>
        <v>0</v>
      </c>
      <c r="AY85">
        <f t="shared" si="39"/>
        <v>0</v>
      </c>
      <c r="AZ85">
        <f t="shared" si="40"/>
        <v>0</v>
      </c>
      <c r="BA85">
        <f t="shared" si="41"/>
        <v>0</v>
      </c>
      <c r="BB85">
        <f t="shared" si="42"/>
        <v>0</v>
      </c>
      <c r="BC85">
        <f t="shared" si="43"/>
        <v>0</v>
      </c>
      <c r="BD85">
        <f t="shared" si="44"/>
        <v>0</v>
      </c>
    </row>
    <row r="86" spans="1:56" x14ac:dyDescent="0.3">
      <c r="A86" t="str">
        <f>trueraw!B85</f>
        <v>Norman Powell</v>
      </c>
      <c r="B86">
        <f>trueraw!G85*$V86*$T86/72</f>
        <v>0.125</v>
      </c>
      <c r="C86">
        <f>trueraw!H85*$V86*$T86/72</f>
        <v>1.5520833333333333</v>
      </c>
      <c r="D86">
        <f>trueraw!I85*$V86*$T86/72</f>
        <v>0.875</v>
      </c>
      <c r="E86">
        <f>trueraw!J85*$V86*$T86/72</f>
        <v>0.75</v>
      </c>
      <c r="F86">
        <f>trueraw!K85*$V86*$T86/72</f>
        <v>-0.82291666666666663</v>
      </c>
      <c r="G86">
        <f>trueraw!L85*$V86*$T86/72</f>
        <v>-0.48958333333333331</v>
      </c>
      <c r="H86">
        <f>trueraw!M85*$V86*$T86/72</f>
        <v>0.4375</v>
      </c>
      <c r="I86">
        <f>trueraw!N85*$V86*$T86/72</f>
        <v>-0.59374999999999989</v>
      </c>
      <c r="J86">
        <f>trueraw!O85*$V86*$T86/72</f>
        <v>-0.13541666666666666</v>
      </c>
      <c r="K86">
        <f t="shared" si="45"/>
        <v>0.14583333333333345</v>
      </c>
      <c r="L86">
        <f t="shared" si="46"/>
        <v>1.833333333333333</v>
      </c>
      <c r="M86">
        <f t="shared" si="47"/>
        <v>2.1875</v>
      </c>
      <c r="N86">
        <f t="shared" si="48"/>
        <v>1.6979166666666663</v>
      </c>
      <c r="O86">
        <f t="shared" si="49"/>
        <v>-0.17708333333333318</v>
      </c>
      <c r="P86" s="1" t="str">
        <f>VLOOKUP($A86, 'auction in'!$A$2:$C$201, 3, FALSE)</f>
        <v>rain</v>
      </c>
      <c r="Q86" s="3">
        <f>VLOOKUP($A86, 'auction in'!$A$2:$B$201, 2, FALSE)</f>
        <v>2</v>
      </c>
      <c r="R86" t="str">
        <f>trueraw!C85</f>
        <v>SG,SF</v>
      </c>
      <c r="S86" t="str">
        <f>trueraw!D85</f>
        <v>POR</v>
      </c>
      <c r="T86">
        <f>trueraw!E85</f>
        <v>75</v>
      </c>
      <c r="U86">
        <f>trueraw!F85</f>
        <v>32.1</v>
      </c>
      <c r="V86">
        <v>1</v>
      </c>
      <c r="W86">
        <f t="shared" si="51"/>
        <v>0</v>
      </c>
      <c r="X86">
        <f t="shared" si="51"/>
        <v>0</v>
      </c>
      <c r="Y86">
        <f t="shared" si="51"/>
        <v>1</v>
      </c>
      <c r="Z86">
        <f t="shared" si="51"/>
        <v>0</v>
      </c>
      <c r="AA86">
        <f t="shared" si="51"/>
        <v>0</v>
      </c>
      <c r="AB86">
        <f t="shared" si="51"/>
        <v>0</v>
      </c>
      <c r="AC86">
        <f t="shared" si="51"/>
        <v>0</v>
      </c>
      <c r="AD86">
        <f t="shared" si="51"/>
        <v>0</v>
      </c>
      <c r="AE86">
        <f t="shared" si="51"/>
        <v>0</v>
      </c>
      <c r="AF86">
        <f t="shared" si="51"/>
        <v>0</v>
      </c>
      <c r="AG86">
        <f t="shared" si="51"/>
        <v>0</v>
      </c>
      <c r="AT86">
        <f t="shared" si="34"/>
        <v>0</v>
      </c>
      <c r="AU86">
        <f t="shared" si="35"/>
        <v>0</v>
      </c>
      <c r="AV86">
        <f t="shared" si="36"/>
        <v>1.6979166666666663</v>
      </c>
      <c r="AW86">
        <f t="shared" si="37"/>
        <v>0</v>
      </c>
      <c r="AX86">
        <f t="shared" si="38"/>
        <v>0</v>
      </c>
      <c r="AY86">
        <f t="shared" si="39"/>
        <v>0</v>
      </c>
      <c r="AZ86">
        <f t="shared" si="40"/>
        <v>0</v>
      </c>
      <c r="BA86">
        <f t="shared" si="41"/>
        <v>0</v>
      </c>
      <c r="BB86">
        <f t="shared" si="42"/>
        <v>0</v>
      </c>
      <c r="BC86">
        <f t="shared" si="43"/>
        <v>0</v>
      </c>
      <c r="BD86">
        <f t="shared" si="44"/>
        <v>0</v>
      </c>
    </row>
    <row r="87" spans="1:56" x14ac:dyDescent="0.3">
      <c r="A87" t="str">
        <f>trueraw!B86</f>
        <v>Darius Garland</v>
      </c>
      <c r="B87">
        <f>trueraw!G86*$V87*$T87/72</f>
        <v>-0.19444444444444445</v>
      </c>
      <c r="C87">
        <f>trueraw!H86*$V87*$T87/72</f>
        <v>0.96249999999999991</v>
      </c>
      <c r="D87">
        <f>trueraw!I86*$V87*$T87/72</f>
        <v>0.60277777777777775</v>
      </c>
      <c r="E87">
        <f>trueraw!J86*$V87*$T87/72</f>
        <v>1.0208333333333333</v>
      </c>
      <c r="F87">
        <f>trueraw!K86*$V87*$T87/72</f>
        <v>-0.97222222222222221</v>
      </c>
      <c r="G87">
        <f>trueraw!L86*$V87*$T87/72</f>
        <v>1.9347222222222225</v>
      </c>
      <c r="H87">
        <f>trueraw!M86*$V87*$T87/72</f>
        <v>1.0305555555555557</v>
      </c>
      <c r="I87">
        <f>trueraw!N86*$V87*$T87/72</f>
        <v>-0.97222222222222221</v>
      </c>
      <c r="J87">
        <f>trueraw!O86*$V87*$T87/72</f>
        <v>-1.8666666666666667</v>
      </c>
      <c r="K87">
        <f t="shared" si="45"/>
        <v>0.5833333333333337</v>
      </c>
      <c r="L87">
        <f t="shared" si="46"/>
        <v>3.4125000000000005</v>
      </c>
      <c r="M87">
        <f t="shared" si="47"/>
        <v>-0.38888888888888884</v>
      </c>
      <c r="N87">
        <f t="shared" si="48"/>
        <v>1.5458333333333338</v>
      </c>
      <c r="O87">
        <f t="shared" si="49"/>
        <v>-2.8923611111111112</v>
      </c>
      <c r="P87" s="1" t="str">
        <f>VLOOKUP($A87, 'auction in'!$A$2:$C$201, 3, FALSE)</f>
        <v>_______</v>
      </c>
      <c r="Q87" s="3">
        <f>VLOOKUP($A87, 'auction in'!$A$2:$B$201, 2, FALSE)</f>
        <v>-10.382266336131845</v>
      </c>
      <c r="R87" t="str">
        <f>trueraw!C86</f>
        <v>PG</v>
      </c>
      <c r="S87" t="str">
        <f>trueraw!D86</f>
        <v>CLE</v>
      </c>
      <c r="T87">
        <f>trueraw!E86</f>
        <v>70</v>
      </c>
      <c r="U87">
        <f>trueraw!F86</f>
        <v>33.700000000000003</v>
      </c>
      <c r="V87">
        <v>1</v>
      </c>
      <c r="W87">
        <f t="shared" si="51"/>
        <v>1</v>
      </c>
      <c r="X87">
        <f t="shared" si="51"/>
        <v>0</v>
      </c>
      <c r="Y87">
        <f t="shared" si="51"/>
        <v>0</v>
      </c>
      <c r="Z87">
        <f t="shared" si="51"/>
        <v>0</v>
      </c>
      <c r="AA87">
        <f t="shared" si="51"/>
        <v>0</v>
      </c>
      <c r="AB87">
        <f t="shared" si="51"/>
        <v>0</v>
      </c>
      <c r="AC87">
        <f t="shared" si="51"/>
        <v>0</v>
      </c>
      <c r="AD87">
        <f t="shared" si="51"/>
        <v>0</v>
      </c>
      <c r="AE87">
        <f t="shared" si="51"/>
        <v>0</v>
      </c>
      <c r="AF87">
        <f t="shared" si="51"/>
        <v>0</v>
      </c>
      <c r="AG87">
        <f t="shared" si="51"/>
        <v>0</v>
      </c>
      <c r="AT87">
        <f t="shared" si="34"/>
        <v>1.5458333333333338</v>
      </c>
      <c r="AU87">
        <f t="shared" si="35"/>
        <v>0</v>
      </c>
      <c r="AV87">
        <f t="shared" si="36"/>
        <v>0</v>
      </c>
      <c r="AW87">
        <f t="shared" si="37"/>
        <v>0</v>
      </c>
      <c r="AX87">
        <f t="shared" si="38"/>
        <v>0</v>
      </c>
      <c r="AY87">
        <f t="shared" si="39"/>
        <v>0</v>
      </c>
      <c r="AZ87">
        <f t="shared" si="40"/>
        <v>0</v>
      </c>
      <c r="BA87">
        <f t="shared" si="41"/>
        <v>0</v>
      </c>
      <c r="BB87">
        <f t="shared" si="42"/>
        <v>0</v>
      </c>
      <c r="BC87">
        <f t="shared" si="43"/>
        <v>0</v>
      </c>
      <c r="BD87">
        <f t="shared" si="44"/>
        <v>0</v>
      </c>
    </row>
    <row r="88" spans="1:56" x14ac:dyDescent="0.3">
      <c r="A88" t="str">
        <f>trueraw!B87</f>
        <v>Evan Fournier</v>
      </c>
      <c r="B88">
        <f>trueraw!G87*$V88*$T88/72</f>
        <v>-0.21388888888888891</v>
      </c>
      <c r="C88">
        <f>trueraw!H87*$V88*$T88/72</f>
        <v>0.35972222222222222</v>
      </c>
      <c r="D88">
        <f>trueraw!I87*$V88*$T88/72</f>
        <v>1.2055555555555555</v>
      </c>
      <c r="E88">
        <f>trueraw!J87*$V88*$T88/72</f>
        <v>0.4861111111111111</v>
      </c>
      <c r="F88">
        <f>trueraw!K87*$V88*$T88/72</f>
        <v>-0.7680555555555556</v>
      </c>
      <c r="G88">
        <f>trueraw!L87*$V88*$T88/72</f>
        <v>0.16527777777777777</v>
      </c>
      <c r="H88">
        <f>trueraw!M87*$V88*$T88/72</f>
        <v>0.60277777777777775</v>
      </c>
      <c r="I88">
        <f>trueraw!N87*$V88*$T88/72</f>
        <v>-0.10694444444444445</v>
      </c>
      <c r="J88">
        <f>trueraw!O87*$V88*$T88/72</f>
        <v>-0.17499999999999999</v>
      </c>
      <c r="K88">
        <f t="shared" si="45"/>
        <v>1.1958333333333329</v>
      </c>
      <c r="L88">
        <f t="shared" si="46"/>
        <v>1.7305555555555554</v>
      </c>
      <c r="M88">
        <f t="shared" si="47"/>
        <v>1.3902777777777775</v>
      </c>
      <c r="N88">
        <f t="shared" si="48"/>
        <v>1.5555555555555554</v>
      </c>
      <c r="O88">
        <f t="shared" si="49"/>
        <v>0.18472222222222201</v>
      </c>
      <c r="P88" s="1" t="str">
        <f>VLOOKUP($A88, 'auction in'!$A$2:$C$201, 3, FALSE)</f>
        <v>_______</v>
      </c>
      <c r="Q88" s="3">
        <f>VLOOKUP($A88, 'auction in'!$A$2:$B$201, 2, FALSE)</f>
        <v>5.9691665806802634</v>
      </c>
      <c r="R88" t="str">
        <f>trueraw!C87</f>
        <v>SG,SF</v>
      </c>
      <c r="S88" t="str">
        <f>trueraw!D87</f>
        <v>NYK</v>
      </c>
      <c r="T88">
        <f>trueraw!E87</f>
        <v>70</v>
      </c>
      <c r="U88">
        <f>trueraw!F87</f>
        <v>31</v>
      </c>
      <c r="V88">
        <v>1</v>
      </c>
      <c r="W88">
        <f t="shared" si="51"/>
        <v>1</v>
      </c>
      <c r="X88">
        <f t="shared" si="51"/>
        <v>0</v>
      </c>
      <c r="Y88">
        <f t="shared" si="51"/>
        <v>0</v>
      </c>
      <c r="Z88">
        <f t="shared" si="51"/>
        <v>0</v>
      </c>
      <c r="AA88">
        <f t="shared" si="51"/>
        <v>0</v>
      </c>
      <c r="AB88">
        <f t="shared" si="51"/>
        <v>0</v>
      </c>
      <c r="AC88">
        <f t="shared" si="51"/>
        <v>0</v>
      </c>
      <c r="AD88">
        <f t="shared" si="51"/>
        <v>0</v>
      </c>
      <c r="AE88">
        <f t="shared" si="51"/>
        <v>0</v>
      </c>
      <c r="AF88">
        <f t="shared" si="51"/>
        <v>0</v>
      </c>
      <c r="AG88">
        <f t="shared" si="51"/>
        <v>0</v>
      </c>
      <c r="AT88">
        <f t="shared" si="34"/>
        <v>1.5555555555555554</v>
      </c>
      <c r="AU88">
        <f t="shared" si="35"/>
        <v>0</v>
      </c>
      <c r="AV88">
        <f t="shared" si="36"/>
        <v>0</v>
      </c>
      <c r="AW88">
        <f t="shared" si="37"/>
        <v>0</v>
      </c>
      <c r="AX88">
        <f t="shared" si="38"/>
        <v>0</v>
      </c>
      <c r="AY88">
        <f t="shared" si="39"/>
        <v>0</v>
      </c>
      <c r="AZ88">
        <f t="shared" si="40"/>
        <v>0</v>
      </c>
      <c r="BA88">
        <f t="shared" si="41"/>
        <v>0</v>
      </c>
      <c r="BB88">
        <f t="shared" si="42"/>
        <v>0</v>
      </c>
      <c r="BC88">
        <f t="shared" si="43"/>
        <v>0</v>
      </c>
      <c r="BD88">
        <f t="shared" si="44"/>
        <v>0</v>
      </c>
    </row>
    <row r="89" spans="1:56" x14ac:dyDescent="0.3">
      <c r="A89" t="str">
        <f>trueraw!B88</f>
        <v>Collin Sexton</v>
      </c>
      <c r="B89">
        <f>trueraw!G88*$V89*$T89/72</f>
        <v>0.38527777777777783</v>
      </c>
      <c r="C89">
        <f>trueraw!H88*$V89*$T89/72</f>
        <v>1.1456944444444443</v>
      </c>
      <c r="D89">
        <f>trueraw!I88*$V89*$T89/72</f>
        <v>-4.0555555555555553E-2</v>
      </c>
      <c r="E89">
        <f>trueraw!J88*$V89*$T89/72</f>
        <v>1.7134722222222221</v>
      </c>
      <c r="F89">
        <f>trueraw!K88*$V89*$T89/72</f>
        <v>-0.70972222222222214</v>
      </c>
      <c r="G89">
        <f>trueraw!L88*$V89*$T89/72</f>
        <v>0.82125000000000004</v>
      </c>
      <c r="H89">
        <f>trueraw!M88*$V89*$T89/72</f>
        <v>0.64888888888888885</v>
      </c>
      <c r="I89">
        <f>trueraw!N88*$V89*$T89/72</f>
        <v>-0.79083333333333339</v>
      </c>
      <c r="J89">
        <f>trueraw!O88*$V89*$T89/72</f>
        <v>-1.5613888888888889</v>
      </c>
      <c r="K89">
        <f t="shared" si="45"/>
        <v>0.46638888888888896</v>
      </c>
      <c r="L89">
        <f t="shared" si="46"/>
        <v>3.1734722222222222</v>
      </c>
      <c r="M89">
        <f t="shared" si="47"/>
        <v>0.79083333333333306</v>
      </c>
      <c r="N89">
        <f t="shared" si="48"/>
        <v>1.6120833333333333</v>
      </c>
      <c r="O89">
        <f t="shared" si="49"/>
        <v>-1.8604861111111113</v>
      </c>
      <c r="P89" s="1" t="str">
        <f>VLOOKUP($A89, 'auction in'!$A$2:$C$201, 3, FALSE)</f>
        <v>rob</v>
      </c>
      <c r="Q89" s="3">
        <f>VLOOKUP($A89, 'auction in'!$A$2:$B$201, 2, FALSE)</f>
        <v>1</v>
      </c>
      <c r="R89" t="str">
        <f>trueraw!C88</f>
        <v>PG,SG</v>
      </c>
      <c r="S89" t="str">
        <f>trueraw!D88</f>
        <v>CLE</v>
      </c>
      <c r="T89">
        <f>trueraw!E88</f>
        <v>73</v>
      </c>
      <c r="U89">
        <f>trueraw!F88</f>
        <v>35.4</v>
      </c>
      <c r="V89">
        <v>1</v>
      </c>
      <c r="W89">
        <f t="shared" si="51"/>
        <v>0</v>
      </c>
      <c r="X89">
        <f t="shared" si="51"/>
        <v>1</v>
      </c>
      <c r="Y89">
        <f t="shared" si="51"/>
        <v>0</v>
      </c>
      <c r="Z89">
        <f t="shared" si="51"/>
        <v>0</v>
      </c>
      <c r="AA89">
        <f t="shared" si="51"/>
        <v>0</v>
      </c>
      <c r="AB89">
        <f t="shared" si="51"/>
        <v>0</v>
      </c>
      <c r="AC89">
        <f t="shared" si="51"/>
        <v>0</v>
      </c>
      <c r="AD89">
        <f t="shared" si="51"/>
        <v>0</v>
      </c>
      <c r="AE89">
        <f t="shared" si="51"/>
        <v>0</v>
      </c>
      <c r="AF89">
        <f t="shared" si="51"/>
        <v>0</v>
      </c>
      <c r="AG89">
        <f t="shared" si="51"/>
        <v>0</v>
      </c>
      <c r="AT89">
        <f t="shared" si="34"/>
        <v>0</v>
      </c>
      <c r="AU89">
        <f t="shared" si="35"/>
        <v>1.6120833333333333</v>
      </c>
      <c r="AV89">
        <f t="shared" si="36"/>
        <v>0</v>
      </c>
      <c r="AW89">
        <f t="shared" si="37"/>
        <v>0</v>
      </c>
      <c r="AX89">
        <f t="shared" si="38"/>
        <v>0</v>
      </c>
      <c r="AY89">
        <f t="shared" si="39"/>
        <v>0</v>
      </c>
      <c r="AZ89">
        <f t="shared" si="40"/>
        <v>0</v>
      </c>
      <c r="BA89">
        <f t="shared" si="41"/>
        <v>0</v>
      </c>
      <c r="BB89">
        <f t="shared" si="42"/>
        <v>0</v>
      </c>
      <c r="BC89">
        <f t="shared" si="43"/>
        <v>0</v>
      </c>
      <c r="BD89">
        <f t="shared" si="44"/>
        <v>0</v>
      </c>
    </row>
    <row r="90" spans="1:56" x14ac:dyDescent="0.3">
      <c r="A90" t="str">
        <f>trueraw!B89</f>
        <v>Marcus Smart</v>
      </c>
      <c r="B90">
        <f>trueraw!G89*$V90*$T90/72</f>
        <v>-0.97222222222222221</v>
      </c>
      <c r="C90">
        <f>trueraw!H89*$V90*$T90/72</f>
        <v>0.19444444444444445</v>
      </c>
      <c r="D90">
        <f>trueraw!I89*$V90*$T90/72</f>
        <v>0.31111111111111112</v>
      </c>
      <c r="E90">
        <f>trueraw!J89*$V90*$T90/72</f>
        <v>2.9166666666666667E-2</v>
      </c>
      <c r="F90">
        <f>trueraw!K89*$V90*$T90/72</f>
        <v>-0.60277777777777775</v>
      </c>
      <c r="G90">
        <f>trueraw!L89*$V90*$T90/72</f>
        <v>1.5847222222222221</v>
      </c>
      <c r="H90">
        <f>trueraw!M89*$V90*$T90/72</f>
        <v>1.5750000000000002</v>
      </c>
      <c r="I90">
        <f>trueraw!N89*$V90*$T90/72</f>
        <v>-0.13611111111111113</v>
      </c>
      <c r="J90">
        <f>trueraw!O89*$V90*$T90/72</f>
        <v>-0.47638888888888886</v>
      </c>
      <c r="K90">
        <f t="shared" si="45"/>
        <v>1.3125</v>
      </c>
      <c r="L90">
        <f t="shared" si="46"/>
        <v>1.9833333333333334</v>
      </c>
      <c r="M90">
        <f t="shared" si="47"/>
        <v>-7.7777777777777612E-2</v>
      </c>
      <c r="N90">
        <f t="shared" si="48"/>
        <v>1.5069444444444446</v>
      </c>
      <c r="O90">
        <f t="shared" si="49"/>
        <v>-1.8618055555555553</v>
      </c>
      <c r="P90" s="1" t="str">
        <f>VLOOKUP($A90, 'auction in'!$A$2:$C$201, 3, FALSE)</f>
        <v>other</v>
      </c>
      <c r="Q90" s="3">
        <f>VLOOKUP($A90, 'auction in'!$A$2:$B$201, 2, FALSE)</f>
        <v>7</v>
      </c>
      <c r="R90" t="str">
        <f>trueraw!C89</f>
        <v>PG,SG</v>
      </c>
      <c r="S90" t="str">
        <f>trueraw!D89</f>
        <v>BOS</v>
      </c>
      <c r="T90">
        <f>trueraw!E89</f>
        <v>70</v>
      </c>
      <c r="U90">
        <f>trueraw!F89</f>
        <v>32</v>
      </c>
      <c r="V90">
        <v>1</v>
      </c>
      <c r="W90">
        <f t="shared" si="51"/>
        <v>0</v>
      </c>
      <c r="X90">
        <f t="shared" si="51"/>
        <v>0</v>
      </c>
      <c r="Y90">
        <f t="shared" si="51"/>
        <v>0</v>
      </c>
      <c r="Z90">
        <f t="shared" si="51"/>
        <v>0</v>
      </c>
      <c r="AA90">
        <f t="shared" si="51"/>
        <v>0</v>
      </c>
      <c r="AB90">
        <f t="shared" si="51"/>
        <v>0</v>
      </c>
      <c r="AC90">
        <f t="shared" si="51"/>
        <v>0</v>
      </c>
      <c r="AD90">
        <f t="shared" si="51"/>
        <v>0</v>
      </c>
      <c r="AE90">
        <f t="shared" si="51"/>
        <v>0</v>
      </c>
      <c r="AF90">
        <f t="shared" si="51"/>
        <v>1</v>
      </c>
      <c r="AG90">
        <f t="shared" si="51"/>
        <v>0</v>
      </c>
      <c r="AT90">
        <f t="shared" si="34"/>
        <v>0</v>
      </c>
      <c r="AU90">
        <f t="shared" si="35"/>
        <v>0</v>
      </c>
      <c r="AV90">
        <f t="shared" si="36"/>
        <v>0</v>
      </c>
      <c r="AW90">
        <f t="shared" si="37"/>
        <v>0</v>
      </c>
      <c r="AX90">
        <f t="shared" si="38"/>
        <v>0</v>
      </c>
      <c r="AY90">
        <f t="shared" si="39"/>
        <v>0</v>
      </c>
      <c r="AZ90">
        <f t="shared" si="40"/>
        <v>0</v>
      </c>
      <c r="BA90">
        <f t="shared" si="41"/>
        <v>0</v>
      </c>
      <c r="BB90">
        <f t="shared" si="42"/>
        <v>0</v>
      </c>
      <c r="BC90">
        <f t="shared" si="43"/>
        <v>1.5069444444444446</v>
      </c>
      <c r="BD90">
        <f t="shared" si="44"/>
        <v>0</v>
      </c>
    </row>
    <row r="91" spans="1:56" x14ac:dyDescent="0.3">
      <c r="A91" t="str">
        <f>trueraw!B90</f>
        <v>Buddy Hield</v>
      </c>
      <c r="B91">
        <f>trueraw!G90*$V91*$T91/72</f>
        <v>-1.2666666666666666</v>
      </c>
      <c r="C91">
        <f>trueraw!H90*$V91*$T91/72</f>
        <v>0.13722222222222225</v>
      </c>
      <c r="D91">
        <f>trueraw!I90*$V91*$T91/72</f>
        <v>2.5544444444444441</v>
      </c>
      <c r="E91">
        <f>trueraw!J90*$V91*$T91/72</f>
        <v>0.48555555555555557</v>
      </c>
      <c r="F91">
        <f>trueraw!K90*$V91*$T91/72</f>
        <v>-0.13722222222222225</v>
      </c>
      <c r="G91">
        <f>trueraw!L90*$V91*$T91/72</f>
        <v>0.4433333333333333</v>
      </c>
      <c r="H91">
        <f>trueraw!M90*$V91*$T91/72</f>
        <v>0</v>
      </c>
      <c r="I91">
        <f>trueraw!N90*$V91*$T91/72</f>
        <v>-0.35888888888888892</v>
      </c>
      <c r="J91">
        <f>trueraw!O90*$V91*$T91/72</f>
        <v>-0.27444444444444449</v>
      </c>
      <c r="K91">
        <f t="shared" si="45"/>
        <v>1.4461111111111107</v>
      </c>
      <c r="L91">
        <f t="shared" si="46"/>
        <v>1.8577777777777773</v>
      </c>
      <c r="M91">
        <f t="shared" si="47"/>
        <v>1.1399999999999997</v>
      </c>
      <c r="N91">
        <f t="shared" si="48"/>
        <v>1.5833333333333328</v>
      </c>
      <c r="O91">
        <f t="shared" si="49"/>
        <v>0.75999999999999956</v>
      </c>
      <c r="P91" s="1" t="str">
        <f>VLOOKUP($A91, 'auction in'!$A$2:$C$201, 3, FALSE)</f>
        <v>other</v>
      </c>
      <c r="Q91" s="3">
        <f>VLOOKUP($A91, 'auction in'!$A$2:$B$201, 2, FALSE)</f>
        <v>5</v>
      </c>
      <c r="R91" t="str">
        <f>trueraw!C90</f>
        <v>SG,SF</v>
      </c>
      <c r="S91" t="str">
        <f>trueraw!D90</f>
        <v>SAC</v>
      </c>
      <c r="T91">
        <f>trueraw!E90</f>
        <v>76</v>
      </c>
      <c r="U91">
        <f>trueraw!F90</f>
        <v>33.299999999999997</v>
      </c>
      <c r="V91">
        <v>1</v>
      </c>
      <c r="W91">
        <f t="shared" si="51"/>
        <v>0</v>
      </c>
      <c r="X91">
        <f t="shared" si="51"/>
        <v>0</v>
      </c>
      <c r="Y91">
        <f t="shared" si="51"/>
        <v>0</v>
      </c>
      <c r="Z91">
        <f t="shared" si="51"/>
        <v>0</v>
      </c>
      <c r="AA91">
        <f t="shared" si="51"/>
        <v>0</v>
      </c>
      <c r="AB91">
        <f t="shared" si="51"/>
        <v>0</v>
      </c>
      <c r="AC91">
        <f t="shared" si="51"/>
        <v>0</v>
      </c>
      <c r="AD91">
        <f t="shared" si="51"/>
        <v>0</v>
      </c>
      <c r="AE91">
        <f t="shared" si="51"/>
        <v>0</v>
      </c>
      <c r="AF91">
        <f t="shared" si="51"/>
        <v>1</v>
      </c>
      <c r="AG91">
        <f t="shared" si="51"/>
        <v>0</v>
      </c>
      <c r="AT91">
        <f t="shared" si="34"/>
        <v>0</v>
      </c>
      <c r="AU91">
        <f t="shared" si="35"/>
        <v>0</v>
      </c>
      <c r="AV91">
        <f t="shared" si="36"/>
        <v>0</v>
      </c>
      <c r="AW91">
        <f t="shared" si="37"/>
        <v>0</v>
      </c>
      <c r="AX91">
        <f t="shared" si="38"/>
        <v>0</v>
      </c>
      <c r="AY91">
        <f t="shared" si="39"/>
        <v>0</v>
      </c>
      <c r="AZ91">
        <f t="shared" si="40"/>
        <v>0</v>
      </c>
      <c r="BA91">
        <f t="shared" si="41"/>
        <v>0</v>
      </c>
      <c r="BB91">
        <f t="shared" si="42"/>
        <v>0</v>
      </c>
      <c r="BC91">
        <f t="shared" si="43"/>
        <v>1.5833333333333328</v>
      </c>
      <c r="BD91">
        <f t="shared" si="44"/>
        <v>0</v>
      </c>
    </row>
    <row r="92" spans="1:56" x14ac:dyDescent="0.3">
      <c r="A92" t="str">
        <f>trueraw!B91</f>
        <v>Saddiq Bey</v>
      </c>
      <c r="B92">
        <f>trueraw!G91*$V92*$T92/72</f>
        <v>-1.0555555555555556</v>
      </c>
      <c r="C92">
        <f>trueraw!H91*$V92*$T92/72</f>
        <v>0.89722222222222214</v>
      </c>
      <c r="D92">
        <f>trueraw!I91*$V92*$T92/72</f>
        <v>1.6888888888888891</v>
      </c>
      <c r="E92">
        <f>trueraw!J91*$V92*$T92/72</f>
        <v>0.42222222222222228</v>
      </c>
      <c r="F92">
        <f>trueraw!K91*$V92*$T92/72</f>
        <v>0.33777777777777779</v>
      </c>
      <c r="G92">
        <f>trueraw!L91*$V92*$T92/72</f>
        <v>-0.54888888888888898</v>
      </c>
      <c r="H92">
        <f>trueraw!M91*$V92*$T92/72</f>
        <v>0</v>
      </c>
      <c r="I92">
        <f>trueraw!N91*$V92*$T92/72</f>
        <v>-0.69666666666666677</v>
      </c>
      <c r="J92">
        <f>trueraw!O91*$V92*$T92/72</f>
        <v>0.53833333333333333</v>
      </c>
      <c r="K92">
        <f t="shared" si="45"/>
        <v>0.68611111111111134</v>
      </c>
      <c r="L92">
        <f t="shared" si="46"/>
        <v>1.0449999999999999</v>
      </c>
      <c r="M92">
        <f t="shared" si="47"/>
        <v>2.1322222222222225</v>
      </c>
      <c r="N92">
        <f t="shared" si="48"/>
        <v>1.5833333333333333</v>
      </c>
      <c r="O92">
        <f t="shared" si="49"/>
        <v>1.0238888888888891</v>
      </c>
      <c r="P92" s="1" t="e">
        <f>VLOOKUP($A92, 'auction in'!$A$2:$C$201, 3, FALSE)</f>
        <v>#N/A</v>
      </c>
      <c r="Q92" s="3" t="e">
        <f>VLOOKUP($A92, 'auction in'!$A$2:$B$201, 2, FALSE)</f>
        <v>#N/A</v>
      </c>
      <c r="R92" t="str">
        <f>trueraw!C91</f>
        <v>SF</v>
      </c>
      <c r="S92" t="str">
        <f>trueraw!D91</f>
        <v>DET</v>
      </c>
      <c r="T92">
        <f>trueraw!E91</f>
        <v>76</v>
      </c>
      <c r="U92">
        <f>trueraw!F91</f>
        <v>33.5</v>
      </c>
      <c r="V92">
        <v>1</v>
      </c>
      <c r="W92" t="e">
        <f t="shared" si="51"/>
        <v>#N/A</v>
      </c>
      <c r="X92" t="e">
        <f t="shared" si="51"/>
        <v>#N/A</v>
      </c>
      <c r="Y92" t="e">
        <f t="shared" si="51"/>
        <v>#N/A</v>
      </c>
      <c r="Z92" t="e">
        <f t="shared" si="51"/>
        <v>#N/A</v>
      </c>
      <c r="AA92" t="e">
        <f t="shared" si="51"/>
        <v>#N/A</v>
      </c>
      <c r="AB92" t="e">
        <f t="shared" si="51"/>
        <v>#N/A</v>
      </c>
      <c r="AC92" t="e">
        <f t="shared" si="51"/>
        <v>#N/A</v>
      </c>
      <c r="AD92" t="e">
        <f t="shared" si="51"/>
        <v>#N/A</v>
      </c>
      <c r="AE92" t="e">
        <f t="shared" si="51"/>
        <v>#N/A</v>
      </c>
      <c r="AF92" t="e">
        <f t="shared" si="51"/>
        <v>#N/A</v>
      </c>
      <c r="AG92" t="e">
        <f t="shared" si="51"/>
        <v>#N/A</v>
      </c>
      <c r="AT92" t="e">
        <f t="shared" si="34"/>
        <v>#N/A</v>
      </c>
      <c r="AU92" t="e">
        <f t="shared" si="35"/>
        <v>#N/A</v>
      </c>
      <c r="AV92" t="e">
        <f t="shared" si="36"/>
        <v>#N/A</v>
      </c>
      <c r="AW92" t="e">
        <f t="shared" si="37"/>
        <v>#N/A</v>
      </c>
      <c r="AX92" t="e">
        <f t="shared" si="38"/>
        <v>#N/A</v>
      </c>
      <c r="AY92" t="e">
        <f t="shared" si="39"/>
        <v>#N/A</v>
      </c>
      <c r="AZ92" t="e">
        <f t="shared" si="40"/>
        <v>#N/A</v>
      </c>
      <c r="BA92" t="e">
        <f t="shared" si="41"/>
        <v>#N/A</v>
      </c>
      <c r="BB92" t="e">
        <f t="shared" si="42"/>
        <v>#N/A</v>
      </c>
      <c r="BC92" t="e">
        <f t="shared" si="43"/>
        <v>#N/A</v>
      </c>
      <c r="BD92" t="e">
        <f t="shared" si="44"/>
        <v>#N/A</v>
      </c>
    </row>
    <row r="93" spans="1:56" x14ac:dyDescent="0.3">
      <c r="A93" t="str">
        <f>trueraw!B92</f>
        <v>Nickeil Alexander-Walker</v>
      </c>
      <c r="B93">
        <f>trueraw!G92*$V93*$T93/72</f>
        <v>-0.68041666666666656</v>
      </c>
      <c r="C93">
        <f>trueraw!H92*$V93*$T93/72</f>
        <v>-0.11833333333333333</v>
      </c>
      <c r="D93">
        <f>trueraw!I92*$V93*$T93/72</f>
        <v>0.83819444444444446</v>
      </c>
      <c r="E93">
        <f>trueraw!J92*$V93*$T93/72</f>
        <v>0.36486111111111108</v>
      </c>
      <c r="F93">
        <f>trueraw!K92*$V93*$T93/72</f>
        <v>-0.26625000000000004</v>
      </c>
      <c r="G93">
        <f>trueraw!L92*$V93*$T93/72</f>
        <v>0.14791666666666667</v>
      </c>
      <c r="H93">
        <f>trueraw!M92*$V93*$T93/72</f>
        <v>1.3805555555555555</v>
      </c>
      <c r="I93">
        <f>trueraw!N92*$V93*$T93/72</f>
        <v>0.31555555555555553</v>
      </c>
      <c r="J93">
        <f>trueraw!O92*$V93*$T93/72</f>
        <v>-0.60152777777777777</v>
      </c>
      <c r="K93">
        <f t="shared" si="45"/>
        <v>1.4988888888888892</v>
      </c>
      <c r="L93">
        <f t="shared" si="46"/>
        <v>1.9820833333333334</v>
      </c>
      <c r="M93">
        <f t="shared" si="47"/>
        <v>1.2326388888888891</v>
      </c>
      <c r="N93">
        <f t="shared" si="48"/>
        <v>1.3805555555555555</v>
      </c>
      <c r="O93">
        <f t="shared" si="49"/>
        <v>-0.21201388888888884</v>
      </c>
      <c r="P93" s="1" t="e">
        <f>VLOOKUP($A93, 'auction in'!$A$2:$C$201, 3, FALSE)</f>
        <v>#N/A</v>
      </c>
      <c r="Q93" s="3" t="e">
        <f>VLOOKUP($A93, 'auction in'!$A$2:$B$201, 2, FALSE)</f>
        <v>#N/A</v>
      </c>
      <c r="R93" t="str">
        <f>trueraw!C92</f>
        <v>SG,SF</v>
      </c>
      <c r="S93" t="str">
        <f>trueraw!D92</f>
        <v>NOP</v>
      </c>
      <c r="T93">
        <f>trueraw!E92</f>
        <v>71</v>
      </c>
      <c r="U93">
        <f>trueraw!F92</f>
        <v>28.5</v>
      </c>
      <c r="V93">
        <v>1</v>
      </c>
      <c r="W93" t="e">
        <f t="shared" ref="W93:AG102" si="52">IF(EXACT($P93, W$2), 1, 0)</f>
        <v>#N/A</v>
      </c>
      <c r="X93" t="e">
        <f t="shared" si="52"/>
        <v>#N/A</v>
      </c>
      <c r="Y93" t="e">
        <f t="shared" si="52"/>
        <v>#N/A</v>
      </c>
      <c r="Z93" t="e">
        <f t="shared" si="52"/>
        <v>#N/A</v>
      </c>
      <c r="AA93" t="e">
        <f t="shared" si="52"/>
        <v>#N/A</v>
      </c>
      <c r="AB93" t="e">
        <f t="shared" si="52"/>
        <v>#N/A</v>
      </c>
      <c r="AC93" t="e">
        <f t="shared" si="52"/>
        <v>#N/A</v>
      </c>
      <c r="AD93" t="e">
        <f t="shared" si="52"/>
        <v>#N/A</v>
      </c>
      <c r="AE93" t="e">
        <f t="shared" si="52"/>
        <v>#N/A</v>
      </c>
      <c r="AF93" t="e">
        <f t="shared" si="52"/>
        <v>#N/A</v>
      </c>
      <c r="AG93" t="e">
        <f t="shared" si="52"/>
        <v>#N/A</v>
      </c>
      <c r="AT93" t="e">
        <f t="shared" si="34"/>
        <v>#N/A</v>
      </c>
      <c r="AU93" t="e">
        <f t="shared" si="35"/>
        <v>#N/A</v>
      </c>
      <c r="AV93" t="e">
        <f t="shared" si="36"/>
        <v>#N/A</v>
      </c>
      <c r="AW93" t="e">
        <f t="shared" si="37"/>
        <v>#N/A</v>
      </c>
      <c r="AX93" t="e">
        <f t="shared" si="38"/>
        <v>#N/A</v>
      </c>
      <c r="AY93" t="e">
        <f t="shared" si="39"/>
        <v>#N/A</v>
      </c>
      <c r="AZ93" t="e">
        <f t="shared" si="40"/>
        <v>#N/A</v>
      </c>
      <c r="BA93" t="e">
        <f t="shared" si="41"/>
        <v>#N/A</v>
      </c>
      <c r="BB93" t="e">
        <f t="shared" si="42"/>
        <v>#N/A</v>
      </c>
      <c r="BC93" t="e">
        <f t="shared" si="43"/>
        <v>#N/A</v>
      </c>
      <c r="BD93" t="e">
        <f t="shared" si="44"/>
        <v>#N/A</v>
      </c>
    </row>
    <row r="94" spans="1:56" x14ac:dyDescent="0.3">
      <c r="A94" t="str">
        <f>trueraw!B93</f>
        <v>Bobby Portis</v>
      </c>
      <c r="B94">
        <f>trueraw!G93*$V94*$T94/72</f>
        <v>1.177083333333333</v>
      </c>
      <c r="C94">
        <f>trueraw!H93*$V94*$T94/72</f>
        <v>-0.20833333333333334</v>
      </c>
      <c r="D94">
        <f>trueraw!I93*$V94*$T94/72</f>
        <v>-0.47916666666666669</v>
      </c>
      <c r="E94">
        <f>trueraw!J93*$V94*$T94/72</f>
        <v>-0.125</v>
      </c>
      <c r="F94">
        <f>trueraw!K93*$V94*$T94/72</f>
        <v>1.3020833333333333</v>
      </c>
      <c r="G94">
        <f>trueraw!L93*$V94*$T94/72</f>
        <v>-0.84375000000000011</v>
      </c>
      <c r="H94">
        <f>trueraw!M93*$V94*$T94/72</f>
        <v>6.25E-2</v>
      </c>
      <c r="I94">
        <f>trueraw!N93*$V94*$T94/72</f>
        <v>-0.23958333333333334</v>
      </c>
      <c r="J94">
        <f>trueraw!O93*$V94*$T94/72</f>
        <v>0.82291666666666663</v>
      </c>
      <c r="K94">
        <f t="shared" si="45"/>
        <v>1.6770833333333326</v>
      </c>
      <c r="L94">
        <f t="shared" si="46"/>
        <v>0.64583333333333282</v>
      </c>
      <c r="M94">
        <f t="shared" si="47"/>
        <v>2.3124999999999996</v>
      </c>
      <c r="N94">
        <f t="shared" si="48"/>
        <v>1.4687499999999996</v>
      </c>
      <c r="O94">
        <f t="shared" si="49"/>
        <v>2.520833333333333</v>
      </c>
      <c r="P94" s="1" t="e">
        <f>VLOOKUP($A94, 'auction in'!$A$2:$C$201, 3, FALSE)</f>
        <v>#N/A</v>
      </c>
      <c r="Q94" s="3" t="e">
        <f>VLOOKUP($A94, 'auction in'!$A$2:$B$201, 2, FALSE)</f>
        <v>#N/A</v>
      </c>
      <c r="R94" t="str">
        <f>trueraw!C93</f>
        <v>PF,C</v>
      </c>
      <c r="S94" t="str">
        <f>trueraw!D93</f>
        <v>MIL</v>
      </c>
      <c r="T94">
        <f>trueraw!E93</f>
        <v>75</v>
      </c>
      <c r="U94">
        <f>trueraw!F93</f>
        <v>25.2</v>
      </c>
      <c r="V94">
        <v>1</v>
      </c>
      <c r="W94" t="e">
        <f t="shared" si="52"/>
        <v>#N/A</v>
      </c>
      <c r="X94" t="e">
        <f t="shared" si="52"/>
        <v>#N/A</v>
      </c>
      <c r="Y94" t="e">
        <f t="shared" si="52"/>
        <v>#N/A</v>
      </c>
      <c r="Z94" t="e">
        <f t="shared" si="52"/>
        <v>#N/A</v>
      </c>
      <c r="AA94" t="e">
        <f t="shared" si="52"/>
        <v>#N/A</v>
      </c>
      <c r="AB94" t="e">
        <f t="shared" si="52"/>
        <v>#N/A</v>
      </c>
      <c r="AC94" t="e">
        <f t="shared" si="52"/>
        <v>#N/A</v>
      </c>
      <c r="AD94" t="e">
        <f t="shared" si="52"/>
        <v>#N/A</v>
      </c>
      <c r="AE94" t="e">
        <f t="shared" si="52"/>
        <v>#N/A</v>
      </c>
      <c r="AF94" t="e">
        <f t="shared" si="52"/>
        <v>#N/A</v>
      </c>
      <c r="AG94" t="e">
        <f t="shared" si="52"/>
        <v>#N/A</v>
      </c>
      <c r="AT94" t="e">
        <f t="shared" si="34"/>
        <v>#N/A</v>
      </c>
      <c r="AU94" t="e">
        <f t="shared" si="35"/>
        <v>#N/A</v>
      </c>
      <c r="AV94" t="e">
        <f t="shared" si="36"/>
        <v>#N/A</v>
      </c>
      <c r="AW94" t="e">
        <f t="shared" si="37"/>
        <v>#N/A</v>
      </c>
      <c r="AX94" t="e">
        <f t="shared" si="38"/>
        <v>#N/A</v>
      </c>
      <c r="AY94" t="e">
        <f t="shared" si="39"/>
        <v>#N/A</v>
      </c>
      <c r="AZ94" t="e">
        <f t="shared" si="40"/>
        <v>#N/A</v>
      </c>
      <c r="BA94" t="e">
        <f t="shared" si="41"/>
        <v>#N/A</v>
      </c>
      <c r="BB94" t="e">
        <f t="shared" si="42"/>
        <v>#N/A</v>
      </c>
      <c r="BC94" t="e">
        <f t="shared" si="43"/>
        <v>#N/A</v>
      </c>
      <c r="BD94" t="e">
        <f t="shared" si="44"/>
        <v>#N/A</v>
      </c>
    </row>
    <row r="95" spans="1:56" x14ac:dyDescent="0.3">
      <c r="A95" t="str">
        <f>trueraw!B94</f>
        <v>T.J. McConnell</v>
      </c>
      <c r="B95">
        <f>trueraw!G94*$V95*$T95/72</f>
        <v>1.4883333333333333</v>
      </c>
      <c r="C95">
        <f>trueraw!H94*$V95*$T95/72</f>
        <v>-0.19</v>
      </c>
      <c r="D95">
        <f>trueraw!I94*$V95*$T95/72</f>
        <v>-1.667777777777778</v>
      </c>
      <c r="E95">
        <f>trueraw!J94*$V95*$T95/72</f>
        <v>-0.89722222222222214</v>
      </c>
      <c r="F95">
        <f>trueraw!K94*$V95*$T95/72</f>
        <v>-0.66500000000000004</v>
      </c>
      <c r="G95">
        <f>trueraw!L94*$V95*$T95/72</f>
        <v>1.8683333333333334</v>
      </c>
      <c r="H95">
        <f>trueraw!M94*$V95*$T95/72</f>
        <v>2.5438888888888891</v>
      </c>
      <c r="I95">
        <f>trueraw!N94*$V95*$T95/72</f>
        <v>-0.65444444444444438</v>
      </c>
      <c r="J95">
        <f>trueraw!O94*$V95*$T95/72</f>
        <v>-0.35888888888888892</v>
      </c>
      <c r="K95">
        <f t="shared" si="45"/>
        <v>1.6572222222222219</v>
      </c>
      <c r="L95">
        <f t="shared" si="46"/>
        <v>1.8261111111111112</v>
      </c>
      <c r="M95">
        <f t="shared" si="47"/>
        <v>-0.40111111111111097</v>
      </c>
      <c r="N95">
        <f t="shared" si="48"/>
        <v>1.4672222222222224</v>
      </c>
      <c r="O95">
        <f t="shared" si="49"/>
        <v>-2.3063888888888893</v>
      </c>
      <c r="P95" s="1" t="e">
        <f>VLOOKUP($A95, 'auction in'!$A$2:$C$201, 3, FALSE)</f>
        <v>#N/A</v>
      </c>
      <c r="Q95" s="3" t="e">
        <f>VLOOKUP($A95, 'auction in'!$A$2:$B$201, 2, FALSE)</f>
        <v>#N/A</v>
      </c>
      <c r="R95" t="str">
        <f>trueraw!C94</f>
        <v>PG,SG</v>
      </c>
      <c r="S95" t="str">
        <f>trueraw!D94</f>
        <v>IND</v>
      </c>
      <c r="T95">
        <f>trueraw!E94</f>
        <v>76</v>
      </c>
      <c r="U95">
        <f>trueraw!F94</f>
        <v>23.7</v>
      </c>
      <c r="V95">
        <v>1</v>
      </c>
      <c r="W95" t="e">
        <f t="shared" si="52"/>
        <v>#N/A</v>
      </c>
      <c r="X95" t="e">
        <f t="shared" si="52"/>
        <v>#N/A</v>
      </c>
      <c r="Y95" t="e">
        <f t="shared" si="52"/>
        <v>#N/A</v>
      </c>
      <c r="Z95" t="e">
        <f t="shared" si="52"/>
        <v>#N/A</v>
      </c>
      <c r="AA95" t="e">
        <f t="shared" si="52"/>
        <v>#N/A</v>
      </c>
      <c r="AB95" t="e">
        <f t="shared" si="52"/>
        <v>#N/A</v>
      </c>
      <c r="AC95" t="e">
        <f t="shared" si="52"/>
        <v>#N/A</v>
      </c>
      <c r="AD95" t="e">
        <f t="shared" si="52"/>
        <v>#N/A</v>
      </c>
      <c r="AE95" t="e">
        <f t="shared" si="52"/>
        <v>#N/A</v>
      </c>
      <c r="AF95" t="e">
        <f t="shared" si="52"/>
        <v>#N/A</v>
      </c>
      <c r="AG95" t="e">
        <f t="shared" si="52"/>
        <v>#N/A</v>
      </c>
      <c r="AT95" t="e">
        <f t="shared" si="34"/>
        <v>#N/A</v>
      </c>
      <c r="AU95" t="e">
        <f t="shared" si="35"/>
        <v>#N/A</v>
      </c>
      <c r="AV95" t="e">
        <f t="shared" si="36"/>
        <v>#N/A</v>
      </c>
      <c r="AW95" t="e">
        <f t="shared" si="37"/>
        <v>#N/A</v>
      </c>
      <c r="AX95" t="e">
        <f t="shared" si="38"/>
        <v>#N/A</v>
      </c>
      <c r="AY95" t="e">
        <f t="shared" si="39"/>
        <v>#N/A</v>
      </c>
      <c r="AZ95" t="e">
        <f t="shared" si="40"/>
        <v>#N/A</v>
      </c>
      <c r="BA95" t="e">
        <f t="shared" si="41"/>
        <v>#N/A</v>
      </c>
      <c r="BB95" t="e">
        <f t="shared" si="42"/>
        <v>#N/A</v>
      </c>
      <c r="BC95" t="e">
        <f t="shared" si="43"/>
        <v>#N/A</v>
      </c>
      <c r="BD95" t="e">
        <f t="shared" si="44"/>
        <v>#N/A</v>
      </c>
    </row>
    <row r="96" spans="1:56" x14ac:dyDescent="0.3">
      <c r="A96" t="str">
        <f>trueraw!B95</f>
        <v>Kelly Olynyk</v>
      </c>
      <c r="B96">
        <f>trueraw!G95*$V96*$T96/72</f>
        <v>0</v>
      </c>
      <c r="C96">
        <f>trueraw!H95*$V96*$T96/72</f>
        <v>0.60833333333333328</v>
      </c>
      <c r="D96">
        <f>trueraw!I95*$V96*$T96/72</f>
        <v>3.0416666666666665E-2</v>
      </c>
      <c r="E96">
        <f>trueraw!J95*$V96*$T96/72</f>
        <v>-0.20277777777777781</v>
      </c>
      <c r="F96">
        <f>trueraw!K95*$V96*$T96/72</f>
        <v>0.65902777777777777</v>
      </c>
      <c r="G96">
        <f>trueraw!L95*$V96*$T96/72</f>
        <v>-2.0277777777777777E-2</v>
      </c>
      <c r="H96">
        <f>trueraw!M95*$V96*$T96/72</f>
        <v>0.42583333333333334</v>
      </c>
      <c r="I96">
        <f>trueraw!N95*$V96*$T96/72</f>
        <v>5.0694444444444452E-2</v>
      </c>
      <c r="J96">
        <f>trueraw!O95*$V96*$T96/72</f>
        <v>-0.16222222222222221</v>
      </c>
      <c r="K96">
        <f t="shared" si="45"/>
        <v>0.78069444444444458</v>
      </c>
      <c r="L96">
        <f t="shared" si="46"/>
        <v>1.5512499999999996</v>
      </c>
      <c r="M96">
        <f t="shared" si="47"/>
        <v>1.4093055555555554</v>
      </c>
      <c r="N96">
        <f t="shared" si="48"/>
        <v>1.3890277777777773</v>
      </c>
      <c r="O96">
        <f t="shared" si="49"/>
        <v>0.47652777777777783</v>
      </c>
      <c r="P96" s="1" t="e">
        <f>VLOOKUP($A96, 'auction in'!$A$2:$C$201, 3, FALSE)</f>
        <v>#N/A</v>
      </c>
      <c r="Q96" s="3" t="e">
        <f>VLOOKUP($A96, 'auction in'!$A$2:$B$201, 2, FALSE)</f>
        <v>#N/A</v>
      </c>
      <c r="R96" t="str">
        <f>trueraw!C95</f>
        <v>PF,C</v>
      </c>
      <c r="S96" t="str">
        <f>trueraw!D95</f>
        <v>DET</v>
      </c>
      <c r="T96">
        <f>trueraw!E95</f>
        <v>73</v>
      </c>
      <c r="U96">
        <f>trueraw!F95</f>
        <v>27.2</v>
      </c>
      <c r="V96">
        <v>1</v>
      </c>
      <c r="W96" t="e">
        <f t="shared" si="52"/>
        <v>#N/A</v>
      </c>
      <c r="X96" t="e">
        <f t="shared" si="52"/>
        <v>#N/A</v>
      </c>
      <c r="Y96" t="e">
        <f t="shared" si="52"/>
        <v>#N/A</v>
      </c>
      <c r="Z96" t="e">
        <f t="shared" si="52"/>
        <v>#N/A</v>
      </c>
      <c r="AA96" t="e">
        <f t="shared" si="52"/>
        <v>#N/A</v>
      </c>
      <c r="AB96" t="e">
        <f t="shared" si="52"/>
        <v>#N/A</v>
      </c>
      <c r="AC96" t="e">
        <f t="shared" si="52"/>
        <v>#N/A</v>
      </c>
      <c r="AD96" t="e">
        <f t="shared" si="52"/>
        <v>#N/A</v>
      </c>
      <c r="AE96" t="e">
        <f t="shared" si="52"/>
        <v>#N/A</v>
      </c>
      <c r="AF96" t="e">
        <f t="shared" si="52"/>
        <v>#N/A</v>
      </c>
      <c r="AG96" t="e">
        <f t="shared" si="52"/>
        <v>#N/A</v>
      </c>
      <c r="AT96" t="e">
        <f t="shared" si="34"/>
        <v>#N/A</v>
      </c>
      <c r="AU96" t="e">
        <f t="shared" si="35"/>
        <v>#N/A</v>
      </c>
      <c r="AV96" t="e">
        <f t="shared" si="36"/>
        <v>#N/A</v>
      </c>
      <c r="AW96" t="e">
        <f t="shared" si="37"/>
        <v>#N/A</v>
      </c>
      <c r="AX96" t="e">
        <f t="shared" si="38"/>
        <v>#N/A</v>
      </c>
      <c r="AY96" t="e">
        <f t="shared" si="39"/>
        <v>#N/A</v>
      </c>
      <c r="AZ96" t="e">
        <f t="shared" si="40"/>
        <v>#N/A</v>
      </c>
      <c r="BA96" t="e">
        <f t="shared" si="41"/>
        <v>#N/A</v>
      </c>
      <c r="BB96" t="e">
        <f t="shared" si="42"/>
        <v>#N/A</v>
      </c>
      <c r="BC96" t="e">
        <f t="shared" si="43"/>
        <v>#N/A</v>
      </c>
      <c r="BD96" t="e">
        <f t="shared" si="44"/>
        <v>#N/A</v>
      </c>
    </row>
    <row r="97" spans="1:56" x14ac:dyDescent="0.3">
      <c r="A97" t="str">
        <f>trueraw!B96</f>
        <v>Joe Harris</v>
      </c>
      <c r="B97">
        <f>trueraw!G96*$V97*$T97/72</f>
        <v>1.0183333333333333</v>
      </c>
      <c r="C97">
        <f>trueraw!H96*$V97*$T97/72</f>
        <v>-2.1666666666666667E-2</v>
      </c>
      <c r="D97">
        <f>trueraw!I96*$V97*$T97/72</f>
        <v>1.7225000000000001</v>
      </c>
      <c r="E97">
        <f>trueraw!J96*$V97*$T97/72</f>
        <v>0.1841666666666667</v>
      </c>
      <c r="F97">
        <f>trueraw!K96*$V97*$T97/72</f>
        <v>-0.57416666666666671</v>
      </c>
      <c r="G97">
        <f>trueraw!L96*$V97*$T97/72</f>
        <v>-0.47666666666666668</v>
      </c>
      <c r="H97">
        <f>trueraw!M96*$V97*$T97/72</f>
        <v>-0.52</v>
      </c>
      <c r="I97">
        <f>trueraw!N96*$V97*$T97/72</f>
        <v>-0.84500000000000008</v>
      </c>
      <c r="J97">
        <f>trueraw!O96*$V97*$T97/72</f>
        <v>0.84500000000000008</v>
      </c>
      <c r="K97">
        <f t="shared" si="45"/>
        <v>1.3541666666666665</v>
      </c>
      <c r="L97">
        <f t="shared" si="46"/>
        <v>0.48749999999999993</v>
      </c>
      <c r="M97">
        <f t="shared" si="47"/>
        <v>1.8091666666666666</v>
      </c>
      <c r="N97">
        <f t="shared" si="48"/>
        <v>1.3325</v>
      </c>
      <c r="O97">
        <f t="shared" si="49"/>
        <v>2.2587500000000005</v>
      </c>
      <c r="P97" s="1" t="str">
        <f>VLOOKUP($A97, 'auction in'!$A$2:$C$201, 3, FALSE)</f>
        <v>_______</v>
      </c>
      <c r="Q97" s="3">
        <f>VLOOKUP($A97, 'auction in'!$A$2:$B$201, 2, FALSE)</f>
        <v>-4.0732387098187637</v>
      </c>
      <c r="R97" t="str">
        <f>trueraw!C96</f>
        <v>SG,SF</v>
      </c>
      <c r="S97" t="str">
        <f>trueraw!D96</f>
        <v>BRO</v>
      </c>
      <c r="T97">
        <f>trueraw!E96</f>
        <v>78</v>
      </c>
      <c r="U97">
        <f>trueraw!F96</f>
        <v>31.2</v>
      </c>
      <c r="V97">
        <v>1</v>
      </c>
      <c r="W97">
        <f t="shared" si="52"/>
        <v>1</v>
      </c>
      <c r="X97">
        <f t="shared" si="52"/>
        <v>0</v>
      </c>
      <c r="Y97">
        <f t="shared" si="52"/>
        <v>0</v>
      </c>
      <c r="Z97">
        <f t="shared" si="52"/>
        <v>0</v>
      </c>
      <c r="AA97">
        <f t="shared" si="52"/>
        <v>0</v>
      </c>
      <c r="AB97">
        <f t="shared" si="52"/>
        <v>0</v>
      </c>
      <c r="AC97">
        <f t="shared" si="52"/>
        <v>0</v>
      </c>
      <c r="AD97">
        <f t="shared" si="52"/>
        <v>0</v>
      </c>
      <c r="AE97">
        <f t="shared" si="52"/>
        <v>0</v>
      </c>
      <c r="AF97">
        <f t="shared" si="52"/>
        <v>0</v>
      </c>
      <c r="AG97">
        <f t="shared" si="52"/>
        <v>0</v>
      </c>
      <c r="AT97">
        <f t="shared" si="34"/>
        <v>1.3325</v>
      </c>
      <c r="AU97">
        <f t="shared" si="35"/>
        <v>0</v>
      </c>
      <c r="AV97">
        <f t="shared" si="36"/>
        <v>0</v>
      </c>
      <c r="AW97">
        <f t="shared" si="37"/>
        <v>0</v>
      </c>
      <c r="AX97">
        <f t="shared" si="38"/>
        <v>0</v>
      </c>
      <c r="AY97">
        <f t="shared" si="39"/>
        <v>0</v>
      </c>
      <c r="AZ97">
        <f t="shared" si="40"/>
        <v>0</v>
      </c>
      <c r="BA97">
        <f t="shared" si="41"/>
        <v>0</v>
      </c>
      <c r="BB97">
        <f t="shared" si="42"/>
        <v>0</v>
      </c>
      <c r="BC97">
        <f t="shared" si="43"/>
        <v>0</v>
      </c>
      <c r="BD97">
        <f t="shared" si="44"/>
        <v>0</v>
      </c>
    </row>
    <row r="98" spans="1:56" x14ac:dyDescent="0.3">
      <c r="A98" t="str">
        <f>trueraw!B97</f>
        <v>Ja Morant</v>
      </c>
      <c r="B98">
        <f>trueraw!G97*$V98*$T98/72</f>
        <v>0.11152777777777777</v>
      </c>
      <c r="C98">
        <f>trueraw!H97*$V98*$T98/72</f>
        <v>-0.26361111111111113</v>
      </c>
      <c r="D98">
        <f>trueraw!I97*$V98*$T98/72</f>
        <v>-0.24333333333333332</v>
      </c>
      <c r="E98">
        <f>trueraw!J97*$V98*$T98/72</f>
        <v>1.2775000000000001</v>
      </c>
      <c r="F98">
        <f>trueraw!K97*$V98*$T98/72</f>
        <v>-0.16222222222222221</v>
      </c>
      <c r="G98">
        <f>trueraw!L97*$V98*$T98/72</f>
        <v>2.7983333333333333</v>
      </c>
      <c r="H98">
        <f>trueraw!M97*$V98*$T98/72</f>
        <v>0.39541666666666669</v>
      </c>
      <c r="I98">
        <f>trueraw!N97*$V98*$T98/72</f>
        <v>-0.50694444444444442</v>
      </c>
      <c r="J98">
        <f>trueraw!O97*$V98*$T98/72</f>
        <v>-2.1697222222222221</v>
      </c>
      <c r="K98">
        <f t="shared" si="45"/>
        <v>1.5005555555555554</v>
      </c>
      <c r="L98">
        <f t="shared" si="46"/>
        <v>3.4066666666666672</v>
      </c>
      <c r="M98">
        <f t="shared" si="47"/>
        <v>-1.5613888888888887</v>
      </c>
      <c r="N98">
        <f t="shared" si="48"/>
        <v>1.2369444444444451</v>
      </c>
      <c r="O98">
        <f t="shared" si="49"/>
        <v>-2.3319444444444444</v>
      </c>
      <c r="P98" s="1" t="str">
        <f>VLOOKUP($A98, 'auction in'!$A$2:$C$201, 3, FALSE)</f>
        <v>other</v>
      </c>
      <c r="Q98" s="3">
        <f>VLOOKUP($A98, 'auction in'!$A$2:$B$201, 2, FALSE)</f>
        <v>14</v>
      </c>
      <c r="R98" t="str">
        <f>trueraw!C97</f>
        <v>PG</v>
      </c>
      <c r="S98" t="str">
        <f>trueraw!D97</f>
        <v>MEM</v>
      </c>
      <c r="T98">
        <f>trueraw!E97</f>
        <v>73</v>
      </c>
      <c r="U98">
        <f>trueraw!F97</f>
        <v>33.6</v>
      </c>
      <c r="V98">
        <v>1</v>
      </c>
      <c r="W98">
        <f t="shared" si="52"/>
        <v>0</v>
      </c>
      <c r="X98">
        <f t="shared" si="52"/>
        <v>0</v>
      </c>
      <c r="Y98">
        <f t="shared" si="52"/>
        <v>0</v>
      </c>
      <c r="Z98">
        <f t="shared" si="52"/>
        <v>0</v>
      </c>
      <c r="AA98">
        <f t="shared" si="52"/>
        <v>0</v>
      </c>
      <c r="AB98">
        <f t="shared" si="52"/>
        <v>0</v>
      </c>
      <c r="AC98">
        <f t="shared" si="52"/>
        <v>0</v>
      </c>
      <c r="AD98">
        <f t="shared" si="52"/>
        <v>0</v>
      </c>
      <c r="AE98">
        <f t="shared" si="52"/>
        <v>0</v>
      </c>
      <c r="AF98">
        <f t="shared" si="52"/>
        <v>1</v>
      </c>
      <c r="AG98">
        <f t="shared" si="52"/>
        <v>0</v>
      </c>
      <c r="AT98">
        <f t="shared" si="34"/>
        <v>0</v>
      </c>
      <c r="AU98">
        <f t="shared" si="35"/>
        <v>0</v>
      </c>
      <c r="AV98">
        <f t="shared" si="36"/>
        <v>0</v>
      </c>
      <c r="AW98">
        <f t="shared" si="37"/>
        <v>0</v>
      </c>
      <c r="AX98">
        <f t="shared" si="38"/>
        <v>0</v>
      </c>
      <c r="AY98">
        <f t="shared" si="39"/>
        <v>0</v>
      </c>
      <c r="AZ98">
        <f t="shared" si="40"/>
        <v>0</v>
      </c>
      <c r="BA98">
        <f t="shared" si="41"/>
        <v>0</v>
      </c>
      <c r="BB98">
        <f t="shared" si="42"/>
        <v>0</v>
      </c>
      <c r="BC98">
        <f t="shared" si="43"/>
        <v>1.2369444444444451</v>
      </c>
      <c r="BD98">
        <f t="shared" si="44"/>
        <v>0</v>
      </c>
    </row>
    <row r="99" spans="1:56" x14ac:dyDescent="0.3">
      <c r="A99" t="str">
        <f>trueraw!B98</f>
        <v>Miles Bridges</v>
      </c>
      <c r="B99">
        <f>trueraw!G98*$V99*$T99/72</f>
        <v>0.79138888888888881</v>
      </c>
      <c r="C99">
        <f>trueraw!H98*$V99*$T99/72</f>
        <v>0.78069444444444447</v>
      </c>
      <c r="D99">
        <f>trueraw!I98*$V99*$T99/72</f>
        <v>0.1176388888888889</v>
      </c>
      <c r="E99">
        <f>trueraw!J98*$V99*$T99/72</f>
        <v>-0.16041666666666665</v>
      </c>
      <c r="F99">
        <f>trueraw!K98*$V99*$T99/72</f>
        <v>0.42777777777777781</v>
      </c>
      <c r="G99">
        <f>trueraw!L98*$V99*$T99/72</f>
        <v>-0.34222222222222221</v>
      </c>
      <c r="H99">
        <f>trueraw!M98*$V99*$T99/72</f>
        <v>-0.86625000000000008</v>
      </c>
      <c r="I99">
        <f>trueraw!N98*$V99*$T99/72</f>
        <v>0.56680555555555556</v>
      </c>
      <c r="J99">
        <f>trueraw!O98*$V99*$T99/72</f>
        <v>-1.0694444444444444E-2</v>
      </c>
      <c r="K99">
        <f t="shared" si="45"/>
        <v>0.52402777777777776</v>
      </c>
      <c r="L99">
        <f t="shared" si="46"/>
        <v>1.3154166666666667</v>
      </c>
      <c r="M99">
        <f t="shared" si="47"/>
        <v>1.6469444444444443</v>
      </c>
      <c r="N99">
        <f t="shared" si="48"/>
        <v>1.3047222222222223</v>
      </c>
      <c r="O99">
        <f t="shared" si="49"/>
        <v>1.8127083333333334</v>
      </c>
      <c r="P99" s="1" t="str">
        <f>VLOOKUP($A99, 'auction in'!$A$2:$C$201, 3, FALSE)</f>
        <v>_______</v>
      </c>
      <c r="Q99" s="3">
        <f>VLOOKUP($A99, 'auction in'!$A$2:$B$201, 2, FALSE)</f>
        <v>-1.6667023987508895</v>
      </c>
      <c r="R99" t="str">
        <f>trueraw!C98</f>
        <v>SF,PF</v>
      </c>
      <c r="S99" t="str">
        <f>trueraw!D98</f>
        <v>CHA</v>
      </c>
      <c r="T99">
        <f>trueraw!E98</f>
        <v>77</v>
      </c>
      <c r="U99">
        <f>trueraw!F98</f>
        <v>28.4</v>
      </c>
      <c r="V99">
        <v>1</v>
      </c>
      <c r="W99">
        <f t="shared" si="52"/>
        <v>1</v>
      </c>
      <c r="X99">
        <f t="shared" si="52"/>
        <v>0</v>
      </c>
      <c r="Y99">
        <f t="shared" si="52"/>
        <v>0</v>
      </c>
      <c r="Z99">
        <f t="shared" si="52"/>
        <v>0</v>
      </c>
      <c r="AA99">
        <f t="shared" si="52"/>
        <v>0</v>
      </c>
      <c r="AB99">
        <f t="shared" si="52"/>
        <v>0</v>
      </c>
      <c r="AC99">
        <f t="shared" si="52"/>
        <v>0</v>
      </c>
      <c r="AD99">
        <f t="shared" si="52"/>
        <v>0</v>
      </c>
      <c r="AE99">
        <f t="shared" si="52"/>
        <v>0</v>
      </c>
      <c r="AF99">
        <f t="shared" si="52"/>
        <v>0</v>
      </c>
      <c r="AG99">
        <f t="shared" si="52"/>
        <v>0</v>
      </c>
      <c r="AT99">
        <f t="shared" ref="AT99:AT130" si="53">IF(EXACT($P99, W$2), $N99, 0)</f>
        <v>1.3047222222222223</v>
      </c>
      <c r="AU99">
        <f t="shared" ref="AU99:AU130" si="54">IF(EXACT($P99, X$2), $N99, 0)</f>
        <v>0</v>
      </c>
      <c r="AV99">
        <f t="shared" ref="AV99:AV130" si="55">IF(EXACT($P99, Y$2), $N99, 0)</f>
        <v>0</v>
      </c>
      <c r="AW99">
        <f t="shared" ref="AW99:AW130" si="56">IF(EXACT($P99, Z$2), $N99, 0)</f>
        <v>0</v>
      </c>
      <c r="AX99">
        <f t="shared" ref="AX99:AX130" si="57">IF(EXACT($P99, AA$2), $N99, 0)</f>
        <v>0</v>
      </c>
      <c r="AY99">
        <f t="shared" ref="AY99:AY130" si="58">IF(EXACT($P99, AB$2), $N99, 0)</f>
        <v>0</v>
      </c>
      <c r="AZ99">
        <f t="shared" ref="AZ99:AZ130" si="59">IF(EXACT($P99, AC$2), $N99, 0)</f>
        <v>0</v>
      </c>
      <c r="BA99">
        <f t="shared" ref="BA99:BA130" si="60">IF(EXACT($P99, AD$2), $N99, 0)</f>
        <v>0</v>
      </c>
      <c r="BB99">
        <f t="shared" ref="BB99:BB130" si="61">IF(EXACT($P99, AE$2), $N99, 0)</f>
        <v>0</v>
      </c>
      <c r="BC99">
        <f t="shared" ref="BC99:BC130" si="62">IF(EXACT($P99, AF$2), $N99, 0)</f>
        <v>0</v>
      </c>
      <c r="BD99">
        <f t="shared" ref="BD99:BD130" si="63">IF(EXACT($P99, AG$2), $N99, 0)</f>
        <v>0</v>
      </c>
    </row>
    <row r="100" spans="1:56" x14ac:dyDescent="0.3">
      <c r="A100" t="str">
        <f>trueraw!B99</f>
        <v>De'Andre Hunter</v>
      </c>
      <c r="B100">
        <f>trueraw!G99*$V100*$T100/72</f>
        <v>0.33055555555555555</v>
      </c>
      <c r="C100">
        <f>trueraw!H99*$V100*$T100/72</f>
        <v>1.3125</v>
      </c>
      <c r="D100">
        <f>trueraw!I99*$V100*$T100/72</f>
        <v>-0.26250000000000001</v>
      </c>
      <c r="E100">
        <f>trueraw!J99*$V100*$T100/72</f>
        <v>0.26250000000000001</v>
      </c>
      <c r="F100">
        <f>trueraw!K99*$V100*$T100/72</f>
        <v>-3.888888888888889E-2</v>
      </c>
      <c r="G100">
        <f>trueraw!L99*$V100*$T100/72</f>
        <v>-0.4375</v>
      </c>
      <c r="H100">
        <f>trueraw!M99*$V100*$T100/72</f>
        <v>-0.21388888888888891</v>
      </c>
      <c r="I100">
        <f>trueraw!N99*$V100*$T100/72</f>
        <v>-8.7499999999999994E-2</v>
      </c>
      <c r="J100">
        <f>trueraw!O99*$V100*$T100/72</f>
        <v>0.29166666666666669</v>
      </c>
      <c r="K100">
        <f t="shared" si="45"/>
        <v>-0.15555555555555556</v>
      </c>
      <c r="L100">
        <f t="shared" si="46"/>
        <v>0.86527777777777759</v>
      </c>
      <c r="M100">
        <f t="shared" si="47"/>
        <v>1.5944444444444443</v>
      </c>
      <c r="N100">
        <f t="shared" si="48"/>
        <v>1.1569444444444443</v>
      </c>
      <c r="O100">
        <f t="shared" si="49"/>
        <v>0.36458333333333337</v>
      </c>
      <c r="P100" s="1" t="e">
        <f>VLOOKUP($A100, 'auction in'!$A$2:$C$201, 3, FALSE)</f>
        <v>#N/A</v>
      </c>
      <c r="Q100" s="3" t="e">
        <f>VLOOKUP($A100, 'auction in'!$A$2:$B$201, 2, FALSE)</f>
        <v>#N/A</v>
      </c>
      <c r="R100" t="str">
        <f>trueraw!C99</f>
        <v>SF,PF</v>
      </c>
      <c r="S100" t="str">
        <f>trueraw!D99</f>
        <v>ATL</v>
      </c>
      <c r="T100">
        <f>trueraw!E99</f>
        <v>70</v>
      </c>
      <c r="U100">
        <f>trueraw!F99</f>
        <v>29.4</v>
      </c>
      <c r="V100">
        <v>1</v>
      </c>
      <c r="W100" t="e">
        <f t="shared" si="52"/>
        <v>#N/A</v>
      </c>
      <c r="X100" t="e">
        <f t="shared" si="52"/>
        <v>#N/A</v>
      </c>
      <c r="Y100" t="e">
        <f t="shared" si="52"/>
        <v>#N/A</v>
      </c>
      <c r="Z100" t="e">
        <f t="shared" si="52"/>
        <v>#N/A</v>
      </c>
      <c r="AA100" t="e">
        <f t="shared" si="52"/>
        <v>#N/A</v>
      </c>
      <c r="AB100" t="e">
        <f t="shared" si="52"/>
        <v>#N/A</v>
      </c>
      <c r="AC100" t="e">
        <f t="shared" si="52"/>
        <v>#N/A</v>
      </c>
      <c r="AD100" t="e">
        <f t="shared" si="52"/>
        <v>#N/A</v>
      </c>
      <c r="AE100" t="e">
        <f t="shared" si="52"/>
        <v>#N/A</v>
      </c>
      <c r="AF100" t="e">
        <f t="shared" si="52"/>
        <v>#N/A</v>
      </c>
      <c r="AG100" t="e">
        <f t="shared" si="52"/>
        <v>#N/A</v>
      </c>
      <c r="AT100" t="e">
        <f t="shared" si="53"/>
        <v>#N/A</v>
      </c>
      <c r="AU100" t="e">
        <f t="shared" si="54"/>
        <v>#N/A</v>
      </c>
      <c r="AV100" t="e">
        <f t="shared" si="55"/>
        <v>#N/A</v>
      </c>
      <c r="AW100" t="e">
        <f t="shared" si="56"/>
        <v>#N/A</v>
      </c>
      <c r="AX100" t="e">
        <f t="shared" si="57"/>
        <v>#N/A</v>
      </c>
      <c r="AY100" t="e">
        <f t="shared" si="58"/>
        <v>#N/A</v>
      </c>
      <c r="AZ100" t="e">
        <f t="shared" si="59"/>
        <v>#N/A</v>
      </c>
      <c r="BA100" t="e">
        <f t="shared" si="60"/>
        <v>#N/A</v>
      </c>
      <c r="BB100" t="e">
        <f t="shared" si="61"/>
        <v>#N/A</v>
      </c>
      <c r="BC100" t="e">
        <f t="shared" si="62"/>
        <v>#N/A</v>
      </c>
      <c r="BD100" t="e">
        <f t="shared" si="63"/>
        <v>#N/A</v>
      </c>
    </row>
    <row r="101" spans="1:56" x14ac:dyDescent="0.3">
      <c r="A101" t="str">
        <f>trueraw!B100</f>
        <v>Keldon Johnson</v>
      </c>
      <c r="B101">
        <f>trueraw!G100*$V101*$T101/72</f>
        <v>0.3288888888888889</v>
      </c>
      <c r="C101">
        <f>trueraw!H100*$V101*$T101/72</f>
        <v>-0.42138888888888887</v>
      </c>
      <c r="D101">
        <f>trueraw!I100*$V101*$T101/72</f>
        <v>-0.24666666666666665</v>
      </c>
      <c r="E101">
        <f>trueraw!J100*$V101*$T101/72</f>
        <v>0.52416666666666667</v>
      </c>
      <c r="F101">
        <f>trueraw!K100*$V101*$T101/72</f>
        <v>0.69888888888888889</v>
      </c>
      <c r="G101">
        <f>trueraw!L100*$V101*$T101/72</f>
        <v>-0.2877777777777778</v>
      </c>
      <c r="H101">
        <f>trueraw!M100*$V101*$T101/72</f>
        <v>0.40083333333333332</v>
      </c>
      <c r="I101">
        <f>trueraw!N100*$V101*$T101/72</f>
        <v>-0.25694444444444442</v>
      </c>
      <c r="J101">
        <f>trueraw!O100*$V101*$T101/72</f>
        <v>0.42138888888888887</v>
      </c>
      <c r="K101">
        <f t="shared" si="45"/>
        <v>1.5827777777777778</v>
      </c>
      <c r="L101">
        <f t="shared" si="46"/>
        <v>0.74</v>
      </c>
      <c r="M101">
        <f t="shared" si="47"/>
        <v>1.4491666666666667</v>
      </c>
      <c r="N101">
        <f t="shared" si="48"/>
        <v>1.1613888888888888</v>
      </c>
      <c r="O101">
        <f t="shared" si="49"/>
        <v>1.2076388888888889</v>
      </c>
      <c r="P101" s="1" t="str">
        <f>VLOOKUP($A101, 'auction in'!$A$2:$C$201, 3, FALSE)</f>
        <v>_______</v>
      </c>
      <c r="Q101" s="3">
        <f>VLOOKUP($A101, 'auction in'!$A$2:$B$201, 2, FALSE)</f>
        <v>-1.3786613731018389</v>
      </c>
      <c r="R101" t="str">
        <f>trueraw!C100</f>
        <v>SF,PF</v>
      </c>
      <c r="S101" t="str">
        <f>trueraw!D100</f>
        <v>SAS</v>
      </c>
      <c r="T101">
        <f>trueraw!E100</f>
        <v>74</v>
      </c>
      <c r="U101">
        <f>trueraw!F100</f>
        <v>31.2</v>
      </c>
      <c r="V101">
        <v>1</v>
      </c>
      <c r="W101">
        <f t="shared" si="52"/>
        <v>1</v>
      </c>
      <c r="X101">
        <f t="shared" si="52"/>
        <v>0</v>
      </c>
      <c r="Y101">
        <f t="shared" si="52"/>
        <v>0</v>
      </c>
      <c r="Z101">
        <f t="shared" si="52"/>
        <v>0</v>
      </c>
      <c r="AA101">
        <f t="shared" si="52"/>
        <v>0</v>
      </c>
      <c r="AB101">
        <f t="shared" si="52"/>
        <v>0</v>
      </c>
      <c r="AC101">
        <f t="shared" si="52"/>
        <v>0</v>
      </c>
      <c r="AD101">
        <f t="shared" si="52"/>
        <v>0</v>
      </c>
      <c r="AE101">
        <f t="shared" si="52"/>
        <v>0</v>
      </c>
      <c r="AF101">
        <f t="shared" si="52"/>
        <v>0</v>
      </c>
      <c r="AG101">
        <f t="shared" si="52"/>
        <v>0</v>
      </c>
      <c r="AT101">
        <f t="shared" si="53"/>
        <v>1.1613888888888888</v>
      </c>
      <c r="AU101">
        <f t="shared" si="54"/>
        <v>0</v>
      </c>
      <c r="AV101">
        <f t="shared" si="55"/>
        <v>0</v>
      </c>
      <c r="AW101">
        <f t="shared" si="56"/>
        <v>0</v>
      </c>
      <c r="AX101">
        <f t="shared" si="57"/>
        <v>0</v>
      </c>
      <c r="AY101">
        <f t="shared" si="58"/>
        <v>0</v>
      </c>
      <c r="AZ101">
        <f t="shared" si="59"/>
        <v>0</v>
      </c>
      <c r="BA101">
        <f t="shared" si="60"/>
        <v>0</v>
      </c>
      <c r="BB101">
        <f t="shared" si="61"/>
        <v>0</v>
      </c>
      <c r="BC101">
        <f t="shared" si="62"/>
        <v>0</v>
      </c>
      <c r="BD101">
        <f t="shared" si="63"/>
        <v>0</v>
      </c>
    </row>
    <row r="102" spans="1:56" x14ac:dyDescent="0.3">
      <c r="A102" t="str">
        <f>trueraw!B101</f>
        <v>Reggie Jackson</v>
      </c>
      <c r="B102">
        <f>trueraw!G101*$V102*$T102/72</f>
        <v>-0.5625</v>
      </c>
      <c r="C102">
        <f>trueraw!H101*$V102*$T102/72</f>
        <v>0.39583333333333331</v>
      </c>
      <c r="D102">
        <f>trueraw!I101*$V102*$T102/72</f>
        <v>1.0416666666666667</v>
      </c>
      <c r="E102">
        <f>trueraw!J101*$V102*$T102/72</f>
        <v>0.32291666666666669</v>
      </c>
      <c r="F102">
        <f>trueraw!K101*$V102*$T102/72</f>
        <v>-0.3125</v>
      </c>
      <c r="G102">
        <f>trueraw!L101*$V102*$T102/72</f>
        <v>1.3541666666666667</v>
      </c>
      <c r="H102">
        <f>trueraw!M101*$V102*$T102/72</f>
        <v>-6.25E-2</v>
      </c>
      <c r="I102">
        <f>trueraw!N101*$V102*$T102/72</f>
        <v>-0.94791666666666663</v>
      </c>
      <c r="J102">
        <f>trueraw!O101*$V102*$T102/72</f>
        <v>-4.1666666666666664E-2</v>
      </c>
      <c r="K102">
        <f t="shared" si="45"/>
        <v>0.79166666666666674</v>
      </c>
      <c r="L102">
        <f t="shared" si="46"/>
        <v>1.229166666666667</v>
      </c>
      <c r="M102">
        <f t="shared" si="47"/>
        <v>-0.16666666666666652</v>
      </c>
      <c r="N102">
        <f t="shared" si="48"/>
        <v>1.1875000000000002</v>
      </c>
      <c r="O102">
        <f t="shared" si="49"/>
        <v>-0.66145833333333315</v>
      </c>
      <c r="P102" s="1" t="e">
        <f>VLOOKUP($A102, 'auction in'!$A$2:$C$201, 3, FALSE)</f>
        <v>#N/A</v>
      </c>
      <c r="Q102" s="3" t="e">
        <f>VLOOKUP($A102, 'auction in'!$A$2:$B$201, 2, FALSE)</f>
        <v>#N/A</v>
      </c>
      <c r="R102" t="str">
        <f>trueraw!C101</f>
        <v>PG,SG</v>
      </c>
      <c r="S102" t="str">
        <f>trueraw!D101</f>
        <v>LAC</v>
      </c>
      <c r="T102">
        <f>trueraw!E101</f>
        <v>75</v>
      </c>
      <c r="U102">
        <f>trueraw!F101</f>
        <v>30.2</v>
      </c>
      <c r="V102">
        <v>1</v>
      </c>
      <c r="W102" t="e">
        <f t="shared" si="52"/>
        <v>#N/A</v>
      </c>
      <c r="X102" t="e">
        <f t="shared" si="52"/>
        <v>#N/A</v>
      </c>
      <c r="Y102" t="e">
        <f t="shared" si="52"/>
        <v>#N/A</v>
      </c>
      <c r="Z102" t="e">
        <f t="shared" si="52"/>
        <v>#N/A</v>
      </c>
      <c r="AA102" t="e">
        <f t="shared" si="52"/>
        <v>#N/A</v>
      </c>
      <c r="AB102" t="e">
        <f t="shared" si="52"/>
        <v>#N/A</v>
      </c>
      <c r="AC102" t="e">
        <f t="shared" si="52"/>
        <v>#N/A</v>
      </c>
      <c r="AD102" t="e">
        <f t="shared" si="52"/>
        <v>#N/A</v>
      </c>
      <c r="AE102" t="e">
        <f t="shared" si="52"/>
        <v>#N/A</v>
      </c>
      <c r="AF102" t="e">
        <f t="shared" si="52"/>
        <v>#N/A</v>
      </c>
      <c r="AG102" t="e">
        <f t="shared" si="52"/>
        <v>#N/A</v>
      </c>
      <c r="AT102" t="e">
        <f t="shared" si="53"/>
        <v>#N/A</v>
      </c>
      <c r="AU102" t="e">
        <f t="shared" si="54"/>
        <v>#N/A</v>
      </c>
      <c r="AV102" t="e">
        <f t="shared" si="55"/>
        <v>#N/A</v>
      </c>
      <c r="AW102" t="e">
        <f t="shared" si="56"/>
        <v>#N/A</v>
      </c>
      <c r="AX102" t="e">
        <f t="shared" si="57"/>
        <v>#N/A</v>
      </c>
      <c r="AY102" t="e">
        <f t="shared" si="58"/>
        <v>#N/A</v>
      </c>
      <c r="AZ102" t="e">
        <f t="shared" si="59"/>
        <v>#N/A</v>
      </c>
      <c r="BA102" t="e">
        <f t="shared" si="60"/>
        <v>#N/A</v>
      </c>
      <c r="BB102" t="e">
        <f t="shared" si="61"/>
        <v>#N/A</v>
      </c>
      <c r="BC102" t="e">
        <f t="shared" si="62"/>
        <v>#N/A</v>
      </c>
      <c r="BD102" t="e">
        <f t="shared" si="63"/>
        <v>#N/A</v>
      </c>
    </row>
    <row r="103" spans="1:56" x14ac:dyDescent="0.3">
      <c r="A103" t="str">
        <f>trueraw!B102</f>
        <v>Chuma Okeke</v>
      </c>
      <c r="B103">
        <f>trueraw!G102*$V103*$T103/72</f>
        <v>-0.49111111111111111</v>
      </c>
      <c r="C103">
        <f>trueraw!H102*$V103*$T103/72</f>
        <v>-6.611111111111112E-2</v>
      </c>
      <c r="D103">
        <f>trueraw!I102*$V103*$T103/72</f>
        <v>-0.255</v>
      </c>
      <c r="E103">
        <f>trueraw!J102*$V103*$T103/72</f>
        <v>-0.43444444444444447</v>
      </c>
      <c r="F103">
        <f>trueraw!K102*$V103*$T103/72</f>
        <v>8.5000000000000006E-2</v>
      </c>
      <c r="G103">
        <f>trueraw!L102*$V103*$T103/72</f>
        <v>3.7777777777777778E-2</v>
      </c>
      <c r="H103">
        <f>trueraw!M102*$V103*$T103/72</f>
        <v>1.3694444444444445</v>
      </c>
      <c r="I103">
        <f>trueraw!N102*$V103*$T103/72</f>
        <v>0.21722222222222223</v>
      </c>
      <c r="J103">
        <f>trueraw!O102*$V103*$T103/72</f>
        <v>0.59500000000000008</v>
      </c>
      <c r="K103">
        <f t="shared" si="45"/>
        <v>1.1238888888888892</v>
      </c>
      <c r="L103">
        <f t="shared" si="46"/>
        <v>0.46277777777777751</v>
      </c>
      <c r="M103">
        <f t="shared" si="47"/>
        <v>1.0199999999999998</v>
      </c>
      <c r="N103">
        <f t="shared" si="48"/>
        <v>1.0577777777777775</v>
      </c>
      <c r="O103">
        <f t="shared" si="49"/>
        <v>-6.611111111111112E-2</v>
      </c>
      <c r="P103" s="1" t="e">
        <f>VLOOKUP($A103, 'auction in'!$A$2:$C$201, 3, FALSE)</f>
        <v>#N/A</v>
      </c>
      <c r="Q103" s="3" t="e">
        <f>VLOOKUP($A103, 'auction in'!$A$2:$B$201, 2, FALSE)</f>
        <v>#N/A</v>
      </c>
      <c r="R103" t="str">
        <f>trueraw!C102</f>
        <v>PF</v>
      </c>
      <c r="S103" t="str">
        <f>trueraw!D102</f>
        <v>ORL</v>
      </c>
      <c r="T103">
        <f>trueraw!E102</f>
        <v>68</v>
      </c>
      <c r="U103">
        <f>trueraw!F102</f>
        <v>30.1</v>
      </c>
      <c r="V103">
        <v>1</v>
      </c>
      <c r="W103" t="e">
        <f t="shared" ref="W103:AG112" si="64">IF(EXACT($P103, W$2), 1, 0)</f>
        <v>#N/A</v>
      </c>
      <c r="X103" t="e">
        <f t="shared" si="64"/>
        <v>#N/A</v>
      </c>
      <c r="Y103" t="e">
        <f t="shared" si="64"/>
        <v>#N/A</v>
      </c>
      <c r="Z103" t="e">
        <f t="shared" si="64"/>
        <v>#N/A</v>
      </c>
      <c r="AA103" t="e">
        <f t="shared" si="64"/>
        <v>#N/A</v>
      </c>
      <c r="AB103" t="e">
        <f t="shared" si="64"/>
        <v>#N/A</v>
      </c>
      <c r="AC103" t="e">
        <f t="shared" si="64"/>
        <v>#N/A</v>
      </c>
      <c r="AD103" t="e">
        <f t="shared" si="64"/>
        <v>#N/A</v>
      </c>
      <c r="AE103" t="e">
        <f t="shared" si="64"/>
        <v>#N/A</v>
      </c>
      <c r="AF103" t="e">
        <f t="shared" si="64"/>
        <v>#N/A</v>
      </c>
      <c r="AG103" t="e">
        <f t="shared" si="64"/>
        <v>#N/A</v>
      </c>
      <c r="AT103" t="e">
        <f t="shared" si="53"/>
        <v>#N/A</v>
      </c>
      <c r="AU103" t="e">
        <f t="shared" si="54"/>
        <v>#N/A</v>
      </c>
      <c r="AV103" t="e">
        <f t="shared" si="55"/>
        <v>#N/A</v>
      </c>
      <c r="AW103" t="e">
        <f t="shared" si="56"/>
        <v>#N/A</v>
      </c>
      <c r="AX103" t="e">
        <f t="shared" si="57"/>
        <v>#N/A</v>
      </c>
      <c r="AY103" t="e">
        <f t="shared" si="58"/>
        <v>#N/A</v>
      </c>
      <c r="AZ103" t="e">
        <f t="shared" si="59"/>
        <v>#N/A</v>
      </c>
      <c r="BA103" t="e">
        <f t="shared" si="60"/>
        <v>#N/A</v>
      </c>
      <c r="BB103" t="e">
        <f t="shared" si="61"/>
        <v>#N/A</v>
      </c>
      <c r="BC103" t="e">
        <f t="shared" si="62"/>
        <v>#N/A</v>
      </c>
      <c r="BD103" t="e">
        <f t="shared" si="63"/>
        <v>#N/A</v>
      </c>
    </row>
    <row r="104" spans="1:56" x14ac:dyDescent="0.3">
      <c r="A104" t="str">
        <f>trueraw!B103</f>
        <v>Klay Thompson</v>
      </c>
      <c r="B104">
        <f>trueraw!G103*$V104*$T104/72</f>
        <v>-4.3750000000000004E-2</v>
      </c>
      <c r="C104">
        <f>trueraw!H103*$V104*$T104/72</f>
        <v>0.15</v>
      </c>
      <c r="D104">
        <f>trueraw!I103*$V104*$T104/72</f>
        <v>0.75624999999999998</v>
      </c>
      <c r="E104">
        <f>trueraw!J103*$V104*$T104/72</f>
        <v>0.42500000000000004</v>
      </c>
      <c r="F104">
        <f>trueraw!K103*$V104*$T104/72</f>
        <v>-0.50625000000000009</v>
      </c>
      <c r="G104">
        <f>trueraw!L103*$V104*$T104/72</f>
        <v>-0.3</v>
      </c>
      <c r="H104">
        <f>trueraw!M103*$V104*$T104/72</f>
        <v>-6.8750000000000006E-2</v>
      </c>
      <c r="I104">
        <f>trueraw!N103*$V104*$T104/72</f>
        <v>-0.11249999999999999</v>
      </c>
      <c r="J104">
        <f>trueraw!O103*$V104*$T104/72</f>
        <v>0.3125</v>
      </c>
      <c r="K104">
        <f t="shared" si="45"/>
        <v>0.46249999999999986</v>
      </c>
      <c r="L104">
        <f t="shared" si="46"/>
        <v>0.3</v>
      </c>
      <c r="M104">
        <f t="shared" si="47"/>
        <v>0.91249999999999998</v>
      </c>
      <c r="N104">
        <f t="shared" si="48"/>
        <v>0.61250000000000004</v>
      </c>
      <c r="O104">
        <f t="shared" si="49"/>
        <v>0.61874999999999991</v>
      </c>
      <c r="P104" s="1" t="e">
        <f>VLOOKUP($A104, 'auction in'!$A$2:$C$201, 3, FALSE)</f>
        <v>#N/A</v>
      </c>
      <c r="Q104" s="3" t="e">
        <f>VLOOKUP($A104, 'auction in'!$A$2:$B$201, 2, FALSE)</f>
        <v>#N/A</v>
      </c>
      <c r="R104" t="str">
        <f>trueraw!C103</f>
        <v>SG,SF</v>
      </c>
      <c r="S104" t="str">
        <f>trueraw!D103</f>
        <v>GSW</v>
      </c>
      <c r="T104">
        <f>trueraw!E103</f>
        <v>45</v>
      </c>
      <c r="U104">
        <f>trueraw!F103</f>
        <v>26.8</v>
      </c>
      <c r="V104">
        <v>1</v>
      </c>
      <c r="W104" t="e">
        <f t="shared" si="64"/>
        <v>#N/A</v>
      </c>
      <c r="X104" t="e">
        <f t="shared" si="64"/>
        <v>#N/A</v>
      </c>
      <c r="Y104" t="e">
        <f t="shared" si="64"/>
        <v>#N/A</v>
      </c>
      <c r="Z104" t="e">
        <f t="shared" si="64"/>
        <v>#N/A</v>
      </c>
      <c r="AA104" t="e">
        <f t="shared" si="64"/>
        <v>#N/A</v>
      </c>
      <c r="AB104" t="e">
        <f t="shared" si="64"/>
        <v>#N/A</v>
      </c>
      <c r="AC104" t="e">
        <f t="shared" si="64"/>
        <v>#N/A</v>
      </c>
      <c r="AD104" t="e">
        <f t="shared" si="64"/>
        <v>#N/A</v>
      </c>
      <c r="AE104" t="e">
        <f t="shared" si="64"/>
        <v>#N/A</v>
      </c>
      <c r="AF104" t="e">
        <f t="shared" si="64"/>
        <v>#N/A</v>
      </c>
      <c r="AG104" t="e">
        <f t="shared" si="64"/>
        <v>#N/A</v>
      </c>
      <c r="AT104" t="e">
        <f t="shared" si="53"/>
        <v>#N/A</v>
      </c>
      <c r="AU104" t="e">
        <f t="shared" si="54"/>
        <v>#N/A</v>
      </c>
      <c r="AV104" t="e">
        <f t="shared" si="55"/>
        <v>#N/A</v>
      </c>
      <c r="AW104" t="e">
        <f t="shared" si="56"/>
        <v>#N/A</v>
      </c>
      <c r="AX104" t="e">
        <f t="shared" si="57"/>
        <v>#N/A</v>
      </c>
      <c r="AY104" t="e">
        <f t="shared" si="58"/>
        <v>#N/A</v>
      </c>
      <c r="AZ104" t="e">
        <f t="shared" si="59"/>
        <v>#N/A</v>
      </c>
      <c r="BA104" t="e">
        <f t="shared" si="60"/>
        <v>#N/A</v>
      </c>
      <c r="BB104" t="e">
        <f t="shared" si="61"/>
        <v>#N/A</v>
      </c>
      <c r="BC104" t="e">
        <f t="shared" si="62"/>
        <v>#N/A</v>
      </c>
      <c r="BD104" t="e">
        <f t="shared" si="63"/>
        <v>#N/A</v>
      </c>
    </row>
    <row r="105" spans="1:56" x14ac:dyDescent="0.3">
      <c r="A105" t="str">
        <f>trueraw!B104</f>
        <v>Daniel Gafford</v>
      </c>
      <c r="B105">
        <f>trueraw!G104*$V105*$T105/72</f>
        <v>2.61625</v>
      </c>
      <c r="C105">
        <f>trueraw!H104*$V105*$T105/72</f>
        <v>-1.4470833333333333</v>
      </c>
      <c r="D105">
        <f>trueraw!I104*$V105*$T105/72</f>
        <v>-1.69625</v>
      </c>
      <c r="E105">
        <f>trueraw!J104*$V105*$T105/72</f>
        <v>-0.54625000000000001</v>
      </c>
      <c r="F105">
        <f>trueraw!K104*$V105*$T105/72</f>
        <v>0.32583333333333336</v>
      </c>
      <c r="G105">
        <f>trueraw!L104*$V105*$T105/72</f>
        <v>-1.0541666666666667</v>
      </c>
      <c r="H105">
        <f>trueraw!M104*$V105*$T105/72</f>
        <v>-0.53666666666666663</v>
      </c>
      <c r="I105">
        <f>trueraw!N104*$V105*$T105/72</f>
        <v>2.6929166666666671</v>
      </c>
      <c r="J105">
        <f>trueraw!O104*$V105*$T105/72</f>
        <v>0.53666666666666663</v>
      </c>
      <c r="K105">
        <f t="shared" si="45"/>
        <v>2.3383333333333338</v>
      </c>
      <c r="L105">
        <f t="shared" si="46"/>
        <v>0.35458333333333414</v>
      </c>
      <c r="M105">
        <f t="shared" si="47"/>
        <v>1.9454166666666672</v>
      </c>
      <c r="N105">
        <f t="shared" si="48"/>
        <v>0.89125000000000076</v>
      </c>
      <c r="O105">
        <f t="shared" si="49"/>
        <v>4.2022916666666674</v>
      </c>
      <c r="P105" s="1" t="e">
        <f>VLOOKUP($A105, 'auction in'!$A$2:$C$201, 3, FALSE)</f>
        <v>#N/A</v>
      </c>
      <c r="Q105" s="3" t="e">
        <f>VLOOKUP($A105, 'auction in'!$A$2:$B$201, 2, FALSE)</f>
        <v>#N/A</v>
      </c>
      <c r="R105" t="str">
        <f>trueraw!C104</f>
        <v>C</v>
      </c>
      <c r="S105" t="str">
        <f>trueraw!D104</f>
        <v>WAS</v>
      </c>
      <c r="T105">
        <f>trueraw!E104</f>
        <v>69</v>
      </c>
      <c r="U105">
        <f>trueraw!F104</f>
        <v>20.2</v>
      </c>
      <c r="V105">
        <v>1</v>
      </c>
      <c r="W105" t="e">
        <f t="shared" si="64"/>
        <v>#N/A</v>
      </c>
      <c r="X105" t="e">
        <f t="shared" si="64"/>
        <v>#N/A</v>
      </c>
      <c r="Y105" t="e">
        <f t="shared" si="64"/>
        <v>#N/A</v>
      </c>
      <c r="Z105" t="e">
        <f t="shared" si="64"/>
        <v>#N/A</v>
      </c>
      <c r="AA105" t="e">
        <f t="shared" si="64"/>
        <v>#N/A</v>
      </c>
      <c r="AB105" t="e">
        <f t="shared" si="64"/>
        <v>#N/A</v>
      </c>
      <c r="AC105" t="e">
        <f t="shared" si="64"/>
        <v>#N/A</v>
      </c>
      <c r="AD105" t="e">
        <f t="shared" si="64"/>
        <v>#N/A</v>
      </c>
      <c r="AE105" t="e">
        <f t="shared" si="64"/>
        <v>#N/A</v>
      </c>
      <c r="AF105" t="e">
        <f t="shared" si="64"/>
        <v>#N/A</v>
      </c>
      <c r="AG105" t="e">
        <f t="shared" si="64"/>
        <v>#N/A</v>
      </c>
      <c r="AT105" t="e">
        <f t="shared" si="53"/>
        <v>#N/A</v>
      </c>
      <c r="AU105" t="e">
        <f t="shared" si="54"/>
        <v>#N/A</v>
      </c>
      <c r="AV105" t="e">
        <f t="shared" si="55"/>
        <v>#N/A</v>
      </c>
      <c r="AW105" t="e">
        <f t="shared" si="56"/>
        <v>#N/A</v>
      </c>
      <c r="AX105" t="e">
        <f t="shared" si="57"/>
        <v>#N/A</v>
      </c>
      <c r="AY105" t="e">
        <f t="shared" si="58"/>
        <v>#N/A</v>
      </c>
      <c r="AZ105" t="e">
        <f t="shared" si="59"/>
        <v>#N/A</v>
      </c>
      <c r="BA105" t="e">
        <f t="shared" si="60"/>
        <v>#N/A</v>
      </c>
      <c r="BB105" t="e">
        <f t="shared" si="61"/>
        <v>#N/A</v>
      </c>
      <c r="BC105" t="e">
        <f t="shared" si="62"/>
        <v>#N/A</v>
      </c>
      <c r="BD105" t="e">
        <f t="shared" si="63"/>
        <v>#N/A</v>
      </c>
    </row>
    <row r="106" spans="1:56" x14ac:dyDescent="0.3">
      <c r="A106" t="str">
        <f>trueraw!B105</f>
        <v>Matisse Thybulle</v>
      </c>
      <c r="B106">
        <f>trueraw!G105*$V106*$T106/72</f>
        <v>-0.20555555555555557</v>
      </c>
      <c r="C106">
        <f>trueraw!H105*$V106*$T106/72</f>
        <v>-0.33916666666666667</v>
      </c>
      <c r="D106">
        <f>trueraw!I105*$V106*$T106/72</f>
        <v>-0.78111111111111109</v>
      </c>
      <c r="E106">
        <f>trueraw!J105*$V106*$T106/72</f>
        <v>-1.1613888888888888</v>
      </c>
      <c r="F106">
        <f>trueraw!K105*$V106*$T106/72</f>
        <v>-1.1613888888888888</v>
      </c>
      <c r="G106">
        <f>trueraw!L105*$V106*$T106/72</f>
        <v>-0.86333333333333329</v>
      </c>
      <c r="H106">
        <f>trueraw!M105*$V106*$T106/72</f>
        <v>2.3844444444444441</v>
      </c>
      <c r="I106">
        <f>trueraw!N105*$V106*$T106/72</f>
        <v>1.6855555555555555</v>
      </c>
      <c r="J106">
        <f>trueraw!O105*$V106*$T106/72</f>
        <v>1.2024999999999999</v>
      </c>
      <c r="K106">
        <f t="shared" si="45"/>
        <v>1.099722222222222</v>
      </c>
      <c r="L106">
        <f t="shared" si="46"/>
        <v>-0.44194444444444403</v>
      </c>
      <c r="M106">
        <f t="shared" si="47"/>
        <v>1.6238888888888883</v>
      </c>
      <c r="N106">
        <f t="shared" si="48"/>
        <v>0.76055555555555587</v>
      </c>
      <c r="O106">
        <f t="shared" si="49"/>
        <v>0.15930555555555559</v>
      </c>
      <c r="P106" s="1" t="str">
        <f>VLOOKUP($A106, 'auction in'!$A$2:$C$201, 3, FALSE)</f>
        <v>_______</v>
      </c>
      <c r="Q106" s="3">
        <f>VLOOKUP($A106, 'auction in'!$A$2:$B$201, 2, FALSE)</f>
        <v>-1.8543936477222061</v>
      </c>
      <c r="R106" t="str">
        <f>trueraw!C105</f>
        <v>SG,SF</v>
      </c>
      <c r="S106" t="str">
        <f>trueraw!D105</f>
        <v>PHI</v>
      </c>
      <c r="T106">
        <f>trueraw!E105</f>
        <v>74</v>
      </c>
      <c r="U106">
        <f>trueraw!F105</f>
        <v>24.6</v>
      </c>
      <c r="V106">
        <v>1</v>
      </c>
      <c r="W106">
        <f t="shared" si="64"/>
        <v>1</v>
      </c>
      <c r="X106">
        <f t="shared" si="64"/>
        <v>0</v>
      </c>
      <c r="Y106">
        <f t="shared" si="64"/>
        <v>0</v>
      </c>
      <c r="Z106">
        <f t="shared" si="64"/>
        <v>0</v>
      </c>
      <c r="AA106">
        <f t="shared" si="64"/>
        <v>0</v>
      </c>
      <c r="AB106">
        <f t="shared" si="64"/>
        <v>0</v>
      </c>
      <c r="AC106">
        <f t="shared" si="64"/>
        <v>0</v>
      </c>
      <c r="AD106">
        <f t="shared" si="64"/>
        <v>0</v>
      </c>
      <c r="AE106">
        <f t="shared" si="64"/>
        <v>0</v>
      </c>
      <c r="AF106">
        <f t="shared" si="64"/>
        <v>0</v>
      </c>
      <c r="AG106">
        <f t="shared" si="64"/>
        <v>0</v>
      </c>
      <c r="AT106">
        <f t="shared" si="53"/>
        <v>0.76055555555555587</v>
      </c>
      <c r="AU106">
        <f t="shared" si="54"/>
        <v>0</v>
      </c>
      <c r="AV106">
        <f t="shared" si="55"/>
        <v>0</v>
      </c>
      <c r="AW106">
        <f t="shared" si="56"/>
        <v>0</v>
      </c>
      <c r="AX106">
        <f t="shared" si="57"/>
        <v>0</v>
      </c>
      <c r="AY106">
        <f t="shared" si="58"/>
        <v>0</v>
      </c>
      <c r="AZ106">
        <f t="shared" si="59"/>
        <v>0</v>
      </c>
      <c r="BA106">
        <f t="shared" si="60"/>
        <v>0</v>
      </c>
      <c r="BB106">
        <f t="shared" si="61"/>
        <v>0</v>
      </c>
      <c r="BC106">
        <f t="shared" si="62"/>
        <v>0</v>
      </c>
      <c r="BD106">
        <f t="shared" si="63"/>
        <v>0</v>
      </c>
    </row>
    <row r="107" spans="1:56" x14ac:dyDescent="0.3">
      <c r="A107" t="str">
        <f>trueraw!B106</f>
        <v>Danny Green</v>
      </c>
      <c r="B107">
        <f>trueraw!G106*$V107*$T107/72</f>
        <v>-0.68861111111111117</v>
      </c>
      <c r="C107">
        <f>trueraw!H106*$V107*$T107/72</f>
        <v>0.13361111111111112</v>
      </c>
      <c r="D107">
        <f>trueraw!I106*$V107*$T107/72</f>
        <v>0.85305555555555546</v>
      </c>
      <c r="E107">
        <f>trueraw!J106*$V107*$T107/72</f>
        <v>-0.59611111111111104</v>
      </c>
      <c r="F107">
        <f>trueraw!K106*$V107*$T107/72</f>
        <v>-0.45222222222222225</v>
      </c>
      <c r="G107">
        <f>trueraw!L106*$V107*$T107/72</f>
        <v>-0.55500000000000005</v>
      </c>
      <c r="H107">
        <f>trueraw!M106*$V107*$T107/72</f>
        <v>1.0380555555555555</v>
      </c>
      <c r="I107">
        <f>trueraw!N106*$V107*$T107/72</f>
        <v>0.3288888888888889</v>
      </c>
      <c r="J107">
        <f>trueraw!O106*$V107*$T107/72</f>
        <v>0.67833333333333334</v>
      </c>
      <c r="K107">
        <f t="shared" si="45"/>
        <v>0.60638888888888876</v>
      </c>
      <c r="L107">
        <f t="shared" si="46"/>
        <v>6.1666666666666425E-2</v>
      </c>
      <c r="M107">
        <f t="shared" si="47"/>
        <v>1.2949999999999999</v>
      </c>
      <c r="N107">
        <f t="shared" si="48"/>
        <v>0.73999999999999977</v>
      </c>
      <c r="O107">
        <f t="shared" si="49"/>
        <v>0.42138888888888881</v>
      </c>
      <c r="P107" s="1" t="str">
        <f>VLOOKUP($A107, 'auction in'!$A$2:$C$201, 3, FALSE)</f>
        <v>_______</v>
      </c>
      <c r="Q107" s="3">
        <f>VLOOKUP($A107, 'auction in'!$A$2:$B$201, 2, FALSE)</f>
        <v>-5.0488615386300699</v>
      </c>
      <c r="R107" t="str">
        <f>trueraw!C106</f>
        <v>SG,SF</v>
      </c>
      <c r="S107" t="str">
        <f>trueraw!D106</f>
        <v>PHI</v>
      </c>
      <c r="T107">
        <f>trueraw!E106</f>
        <v>74</v>
      </c>
      <c r="U107">
        <f>trueraw!F106</f>
        <v>28.2</v>
      </c>
      <c r="V107">
        <v>1</v>
      </c>
      <c r="W107">
        <f t="shared" si="64"/>
        <v>1</v>
      </c>
      <c r="X107">
        <f t="shared" si="64"/>
        <v>0</v>
      </c>
      <c r="Y107">
        <f t="shared" si="64"/>
        <v>0</v>
      </c>
      <c r="Z107">
        <f t="shared" si="64"/>
        <v>0</v>
      </c>
      <c r="AA107">
        <f t="shared" si="64"/>
        <v>0</v>
      </c>
      <c r="AB107">
        <f t="shared" si="64"/>
        <v>0</v>
      </c>
      <c r="AC107">
        <f t="shared" si="64"/>
        <v>0</v>
      </c>
      <c r="AD107">
        <f t="shared" si="64"/>
        <v>0</v>
      </c>
      <c r="AE107">
        <f t="shared" si="64"/>
        <v>0</v>
      </c>
      <c r="AF107">
        <f t="shared" si="64"/>
        <v>0</v>
      </c>
      <c r="AG107">
        <f t="shared" si="64"/>
        <v>0</v>
      </c>
      <c r="AT107">
        <f t="shared" si="53"/>
        <v>0.73999999999999977</v>
      </c>
      <c r="AU107">
        <f t="shared" si="54"/>
        <v>0</v>
      </c>
      <c r="AV107">
        <f t="shared" si="55"/>
        <v>0</v>
      </c>
      <c r="AW107">
        <f t="shared" si="56"/>
        <v>0</v>
      </c>
      <c r="AX107">
        <f t="shared" si="57"/>
        <v>0</v>
      </c>
      <c r="AY107">
        <f t="shared" si="58"/>
        <v>0</v>
      </c>
      <c r="AZ107">
        <f t="shared" si="59"/>
        <v>0</v>
      </c>
      <c r="BA107">
        <f t="shared" si="60"/>
        <v>0</v>
      </c>
      <c r="BB107">
        <f t="shared" si="61"/>
        <v>0</v>
      </c>
      <c r="BC107">
        <f t="shared" si="62"/>
        <v>0</v>
      </c>
      <c r="BD107">
        <f t="shared" si="63"/>
        <v>0</v>
      </c>
    </row>
    <row r="108" spans="1:56" x14ac:dyDescent="0.3">
      <c r="A108" t="str">
        <f>trueraw!B107</f>
        <v>Khem Birch</v>
      </c>
      <c r="B108">
        <f>trueraw!G107*$V108*$T108/72</f>
        <v>0.64749999999999996</v>
      </c>
      <c r="C108">
        <f>trueraw!H107*$V108*$T108/72</f>
        <v>-0.75027777777777771</v>
      </c>
      <c r="D108">
        <f>trueraw!I107*$V108*$T108/72</f>
        <v>-1.5313888888888889</v>
      </c>
      <c r="E108">
        <f>trueraw!J107*$V108*$T108/72</f>
        <v>-0.55500000000000005</v>
      </c>
      <c r="F108">
        <f>trueraw!K107*$V108*$T108/72</f>
        <v>1.1716666666666666</v>
      </c>
      <c r="G108">
        <f>trueraw!L107*$V108*$T108/72</f>
        <v>-0.56527777777777777</v>
      </c>
      <c r="H108">
        <f>trueraw!M107*$V108*$T108/72</f>
        <v>0</v>
      </c>
      <c r="I108">
        <f>trueraw!N107*$V108*$T108/72</f>
        <v>1.5005555555555554</v>
      </c>
      <c r="J108">
        <f>trueraw!O107*$V108*$T108/72</f>
        <v>0.77083333333333337</v>
      </c>
      <c r="K108">
        <f t="shared" si="45"/>
        <v>1.4388888888888887</v>
      </c>
      <c r="L108">
        <f t="shared" si="46"/>
        <v>-8.2222222222222641E-2</v>
      </c>
      <c r="M108">
        <f t="shared" si="47"/>
        <v>1.2538888888888884</v>
      </c>
      <c r="N108">
        <f t="shared" si="48"/>
        <v>0.68861111111111073</v>
      </c>
      <c r="O108">
        <f t="shared" si="49"/>
        <v>2.2816666666666663</v>
      </c>
      <c r="P108" s="1" t="e">
        <f>VLOOKUP($A108, 'auction in'!$A$2:$C$201, 3, FALSE)</f>
        <v>#N/A</v>
      </c>
      <c r="Q108" s="3" t="e">
        <f>VLOOKUP($A108, 'auction in'!$A$2:$B$201, 2, FALSE)</f>
        <v>#N/A</v>
      </c>
      <c r="R108" t="str">
        <f>trueraw!C107</f>
        <v>PF,C</v>
      </c>
      <c r="S108" t="str">
        <f>trueraw!D107</f>
        <v>TOR</v>
      </c>
      <c r="T108">
        <f>trueraw!E107</f>
        <v>74</v>
      </c>
      <c r="U108">
        <f>trueraw!F107</f>
        <v>29.8</v>
      </c>
      <c r="V108">
        <v>1</v>
      </c>
      <c r="W108" t="e">
        <f t="shared" si="64"/>
        <v>#N/A</v>
      </c>
      <c r="X108" t="e">
        <f t="shared" si="64"/>
        <v>#N/A</v>
      </c>
      <c r="Y108" t="e">
        <f t="shared" si="64"/>
        <v>#N/A</v>
      </c>
      <c r="Z108" t="e">
        <f t="shared" si="64"/>
        <v>#N/A</v>
      </c>
      <c r="AA108" t="e">
        <f t="shared" si="64"/>
        <v>#N/A</v>
      </c>
      <c r="AB108" t="e">
        <f t="shared" si="64"/>
        <v>#N/A</v>
      </c>
      <c r="AC108" t="e">
        <f t="shared" si="64"/>
        <v>#N/A</v>
      </c>
      <c r="AD108" t="e">
        <f t="shared" si="64"/>
        <v>#N/A</v>
      </c>
      <c r="AE108" t="e">
        <f t="shared" si="64"/>
        <v>#N/A</v>
      </c>
      <c r="AF108" t="e">
        <f t="shared" si="64"/>
        <v>#N/A</v>
      </c>
      <c r="AG108" t="e">
        <f t="shared" si="64"/>
        <v>#N/A</v>
      </c>
      <c r="AT108" t="e">
        <f t="shared" si="53"/>
        <v>#N/A</v>
      </c>
      <c r="AU108" t="e">
        <f t="shared" si="54"/>
        <v>#N/A</v>
      </c>
      <c r="AV108" t="e">
        <f t="shared" si="55"/>
        <v>#N/A</v>
      </c>
      <c r="AW108" t="e">
        <f t="shared" si="56"/>
        <v>#N/A</v>
      </c>
      <c r="AX108" t="e">
        <f t="shared" si="57"/>
        <v>#N/A</v>
      </c>
      <c r="AY108" t="e">
        <f t="shared" si="58"/>
        <v>#N/A</v>
      </c>
      <c r="AZ108" t="e">
        <f t="shared" si="59"/>
        <v>#N/A</v>
      </c>
      <c r="BA108" t="e">
        <f t="shared" si="60"/>
        <v>#N/A</v>
      </c>
      <c r="BB108" t="e">
        <f t="shared" si="61"/>
        <v>#N/A</v>
      </c>
      <c r="BC108" t="e">
        <f t="shared" si="62"/>
        <v>#N/A</v>
      </c>
      <c r="BD108" t="e">
        <f t="shared" si="63"/>
        <v>#N/A</v>
      </c>
    </row>
    <row r="109" spans="1:56" x14ac:dyDescent="0.3">
      <c r="A109" t="str">
        <f>trueraw!B108</f>
        <v>Joe Ingles</v>
      </c>
      <c r="B109">
        <f>trueraw!G108*$V109*$T109/72</f>
        <v>0.49333333333333329</v>
      </c>
      <c r="C109">
        <f>trueraw!H108*$V109*$T109/72</f>
        <v>0.38027777777777777</v>
      </c>
      <c r="D109">
        <f>trueraw!I108*$V109*$T109/72</f>
        <v>1.0894444444444444</v>
      </c>
      <c r="E109">
        <f>trueraw!J108*$V109*$T109/72</f>
        <v>-0.23638888888888887</v>
      </c>
      <c r="F109">
        <f>trueraw!K108*$V109*$T109/72</f>
        <v>-0.58583333333333332</v>
      </c>
      <c r="G109">
        <f>trueraw!L108*$V109*$T109/72</f>
        <v>1.068888888888889</v>
      </c>
      <c r="H109">
        <f>trueraw!M108*$V109*$T109/72</f>
        <v>-0.54472222222222222</v>
      </c>
      <c r="I109">
        <f>trueraw!N108*$V109*$T109/72</f>
        <v>-0.8222222222222223</v>
      </c>
      <c r="J109">
        <f>trueraw!O108*$V109*$T109/72</f>
        <v>-0.13361111111111112</v>
      </c>
      <c r="K109">
        <f t="shared" si="45"/>
        <v>0.3288888888888889</v>
      </c>
      <c r="L109">
        <f t="shared" si="46"/>
        <v>0.84277777777777774</v>
      </c>
      <c r="M109">
        <f t="shared" si="47"/>
        <v>-0.3597222222222225</v>
      </c>
      <c r="N109">
        <f t="shared" si="48"/>
        <v>0.70916666666666661</v>
      </c>
      <c r="O109">
        <f t="shared" si="49"/>
        <v>-7.7083333333333393E-2</v>
      </c>
      <c r="P109" s="1" t="str">
        <f>VLOOKUP($A109, 'auction in'!$A$2:$C$201, 3, FALSE)</f>
        <v>cock</v>
      </c>
      <c r="Q109" s="3">
        <f>VLOOKUP($A109, 'auction in'!$A$2:$B$201, 2, FALSE)</f>
        <v>1</v>
      </c>
      <c r="R109" t="str">
        <f>trueraw!C108</f>
        <v>SG,SF</v>
      </c>
      <c r="S109" t="str">
        <f>trueraw!D108</f>
        <v>UTA</v>
      </c>
      <c r="T109">
        <f>trueraw!E108</f>
        <v>74</v>
      </c>
      <c r="U109">
        <f>trueraw!F108</f>
        <v>27.1</v>
      </c>
      <c r="V109">
        <v>1</v>
      </c>
      <c r="W109">
        <f t="shared" si="64"/>
        <v>0</v>
      </c>
      <c r="X109">
        <f t="shared" si="64"/>
        <v>0</v>
      </c>
      <c r="Y109">
        <f t="shared" si="64"/>
        <v>0</v>
      </c>
      <c r="Z109">
        <f t="shared" si="64"/>
        <v>0</v>
      </c>
      <c r="AA109">
        <f t="shared" si="64"/>
        <v>0</v>
      </c>
      <c r="AB109">
        <f t="shared" si="64"/>
        <v>0</v>
      </c>
      <c r="AC109">
        <f t="shared" si="64"/>
        <v>0</v>
      </c>
      <c r="AD109">
        <f t="shared" si="64"/>
        <v>1</v>
      </c>
      <c r="AE109">
        <f t="shared" si="64"/>
        <v>0</v>
      </c>
      <c r="AF109">
        <f t="shared" si="64"/>
        <v>0</v>
      </c>
      <c r="AG109">
        <f t="shared" si="64"/>
        <v>0</v>
      </c>
      <c r="AT109">
        <f t="shared" si="53"/>
        <v>0</v>
      </c>
      <c r="AU109">
        <f t="shared" si="54"/>
        <v>0</v>
      </c>
      <c r="AV109">
        <f t="shared" si="55"/>
        <v>0</v>
      </c>
      <c r="AW109">
        <f t="shared" si="56"/>
        <v>0</v>
      </c>
      <c r="AX109">
        <f t="shared" si="57"/>
        <v>0</v>
      </c>
      <c r="AY109">
        <f t="shared" si="58"/>
        <v>0</v>
      </c>
      <c r="AZ109">
        <f t="shared" si="59"/>
        <v>0</v>
      </c>
      <c r="BA109">
        <f t="shared" si="60"/>
        <v>0.70916666666666661</v>
      </c>
      <c r="BB109">
        <f t="shared" si="61"/>
        <v>0</v>
      </c>
      <c r="BC109">
        <f t="shared" si="62"/>
        <v>0</v>
      </c>
      <c r="BD109">
        <f t="shared" si="63"/>
        <v>0</v>
      </c>
    </row>
    <row r="110" spans="1:56" x14ac:dyDescent="0.3">
      <c r="A110" t="str">
        <f>trueraw!B109</f>
        <v>Jordan Clarkson</v>
      </c>
      <c r="B110">
        <f>trueraw!G109*$V110*$T110/72</f>
        <v>-1.2641666666666667</v>
      </c>
      <c r="C110">
        <f>trueraw!H109*$V110*$T110/72</f>
        <v>1.1511111111111112</v>
      </c>
      <c r="D110">
        <f>trueraw!I109*$V110*$T110/72</f>
        <v>1.6033333333333333</v>
      </c>
      <c r="E110">
        <f>trueraw!J109*$V110*$T110/72</f>
        <v>0.83250000000000002</v>
      </c>
      <c r="F110">
        <f>trueraw!K109*$V110*$T110/72</f>
        <v>-0.38027777777777777</v>
      </c>
      <c r="G110">
        <f>trueraw!L109*$V110*$T110/72</f>
        <v>-0.12333333333333332</v>
      </c>
      <c r="H110">
        <f>trueraw!M109*$V110*$T110/72</f>
        <v>8.2222222222222224E-2</v>
      </c>
      <c r="I110">
        <f>trueraw!N109*$V110*$T110/72</f>
        <v>-1.0277777777777777</v>
      </c>
      <c r="J110">
        <f>trueraw!O109*$V110*$T110/72</f>
        <v>-0.185</v>
      </c>
      <c r="K110">
        <f t="shared" si="45"/>
        <v>-0.46249999999999991</v>
      </c>
      <c r="L110">
        <f t="shared" si="46"/>
        <v>0.87361111111111112</v>
      </c>
      <c r="M110">
        <f t="shared" si="47"/>
        <v>0.81194444444444436</v>
      </c>
      <c r="N110">
        <f t="shared" si="48"/>
        <v>0.68861111111111106</v>
      </c>
      <c r="O110">
        <f t="shared" si="49"/>
        <v>-0.83763888888888882</v>
      </c>
      <c r="P110" s="1" t="str">
        <f>VLOOKUP($A110, 'auction in'!$A$2:$C$201, 3, FALSE)</f>
        <v>_______</v>
      </c>
      <c r="Q110" s="3">
        <f>VLOOKUP($A110, 'auction in'!$A$2:$B$201, 2, FALSE)</f>
        <v>1.248350161401772</v>
      </c>
      <c r="R110" t="str">
        <f>trueraw!C109</f>
        <v>PG,SG</v>
      </c>
      <c r="S110" t="str">
        <f>trueraw!D109</f>
        <v>UTA</v>
      </c>
      <c r="T110">
        <f>trueraw!E109</f>
        <v>74</v>
      </c>
      <c r="U110">
        <f>trueraw!F109</f>
        <v>26.7</v>
      </c>
      <c r="V110">
        <v>1</v>
      </c>
      <c r="W110">
        <f t="shared" si="64"/>
        <v>1</v>
      </c>
      <c r="X110">
        <f t="shared" si="64"/>
        <v>0</v>
      </c>
      <c r="Y110">
        <f t="shared" si="64"/>
        <v>0</v>
      </c>
      <c r="Z110">
        <f t="shared" si="64"/>
        <v>0</v>
      </c>
      <c r="AA110">
        <f t="shared" si="64"/>
        <v>0</v>
      </c>
      <c r="AB110">
        <f t="shared" si="64"/>
        <v>0</v>
      </c>
      <c r="AC110">
        <f t="shared" si="64"/>
        <v>0</v>
      </c>
      <c r="AD110">
        <f t="shared" si="64"/>
        <v>0</v>
      </c>
      <c r="AE110">
        <f t="shared" si="64"/>
        <v>0</v>
      </c>
      <c r="AF110">
        <f t="shared" si="64"/>
        <v>0</v>
      </c>
      <c r="AG110">
        <f t="shared" si="64"/>
        <v>0</v>
      </c>
      <c r="AT110">
        <f t="shared" si="53"/>
        <v>0.68861111111111106</v>
      </c>
      <c r="AU110">
        <f t="shared" si="54"/>
        <v>0</v>
      </c>
      <c r="AV110">
        <f t="shared" si="55"/>
        <v>0</v>
      </c>
      <c r="AW110">
        <f t="shared" si="56"/>
        <v>0</v>
      </c>
      <c r="AX110">
        <f t="shared" si="57"/>
        <v>0</v>
      </c>
      <c r="AY110">
        <f t="shared" si="58"/>
        <v>0</v>
      </c>
      <c r="AZ110">
        <f t="shared" si="59"/>
        <v>0</v>
      </c>
      <c r="BA110">
        <f t="shared" si="60"/>
        <v>0</v>
      </c>
      <c r="BB110">
        <f t="shared" si="61"/>
        <v>0</v>
      </c>
      <c r="BC110">
        <f t="shared" si="62"/>
        <v>0</v>
      </c>
      <c r="BD110">
        <f t="shared" si="63"/>
        <v>0</v>
      </c>
    </row>
    <row r="111" spans="1:56" x14ac:dyDescent="0.3">
      <c r="A111" t="str">
        <f>trueraw!B110</f>
        <v>D'Angelo Russell</v>
      </c>
      <c r="B111">
        <f>trueraw!G110*$V111*$T111/72</f>
        <v>-0.9916666666666667</v>
      </c>
      <c r="C111">
        <f>trueraw!H110*$V111*$T111/72</f>
        <v>-0.45694444444444443</v>
      </c>
      <c r="D111">
        <f>trueraw!I110*$V111*$T111/72</f>
        <v>1.4291666666666665</v>
      </c>
      <c r="E111">
        <f>trueraw!J110*$V111*$T111/72</f>
        <v>1.0402777777777779</v>
      </c>
      <c r="F111">
        <f>trueraw!K110*$V111*$T111/72</f>
        <v>-0.82638888888888884</v>
      </c>
      <c r="G111">
        <f>trueraw!L110*$V111*$T111/72</f>
        <v>1.7694444444444446</v>
      </c>
      <c r="H111">
        <f>trueraw!M110*$V111*$T111/72</f>
        <v>0.4861111111111111</v>
      </c>
      <c r="I111">
        <f>trueraw!N110*$V111*$T111/72</f>
        <v>-0.26250000000000001</v>
      </c>
      <c r="J111">
        <f>trueraw!O110*$V111*$T111/72</f>
        <v>-1.5361111111111112</v>
      </c>
      <c r="K111">
        <f t="shared" si="45"/>
        <v>1.1083333333333329</v>
      </c>
      <c r="L111">
        <f t="shared" si="46"/>
        <v>2.1875</v>
      </c>
      <c r="M111">
        <f t="shared" si="47"/>
        <v>-1.1180555555555556</v>
      </c>
      <c r="N111">
        <f t="shared" si="48"/>
        <v>0.6513888888888888</v>
      </c>
      <c r="O111">
        <f t="shared" si="49"/>
        <v>-1.6673611111111113</v>
      </c>
      <c r="P111" s="1" t="str">
        <f>VLOOKUP($A111, 'auction in'!$A$2:$C$201, 3, FALSE)</f>
        <v>ii</v>
      </c>
      <c r="Q111" s="3">
        <f>VLOOKUP($A111, 'auction in'!$A$2:$B$201, 2, FALSE)</f>
        <v>17</v>
      </c>
      <c r="R111" t="str">
        <f>trueraw!C110</f>
        <v>PG,SG</v>
      </c>
      <c r="S111" t="str">
        <f>trueraw!D110</f>
        <v>MIN</v>
      </c>
      <c r="T111">
        <f>trueraw!E110</f>
        <v>70</v>
      </c>
      <c r="U111">
        <f>trueraw!F110</f>
        <v>30.2</v>
      </c>
      <c r="V111">
        <v>1</v>
      </c>
      <c r="W111">
        <f t="shared" si="64"/>
        <v>0</v>
      </c>
      <c r="X111">
        <f t="shared" si="64"/>
        <v>0</v>
      </c>
      <c r="Y111">
        <f t="shared" si="64"/>
        <v>0</v>
      </c>
      <c r="Z111">
        <f t="shared" si="64"/>
        <v>0</v>
      </c>
      <c r="AA111">
        <f t="shared" si="64"/>
        <v>0</v>
      </c>
      <c r="AB111">
        <f t="shared" si="64"/>
        <v>0</v>
      </c>
      <c r="AC111">
        <f t="shared" si="64"/>
        <v>0</v>
      </c>
      <c r="AD111">
        <f t="shared" si="64"/>
        <v>0</v>
      </c>
      <c r="AE111">
        <f t="shared" si="64"/>
        <v>0</v>
      </c>
      <c r="AF111">
        <f t="shared" si="64"/>
        <v>0</v>
      </c>
      <c r="AG111">
        <f t="shared" si="64"/>
        <v>1</v>
      </c>
      <c r="AT111">
        <f t="shared" si="53"/>
        <v>0</v>
      </c>
      <c r="AU111">
        <f t="shared" si="54"/>
        <v>0</v>
      </c>
      <c r="AV111">
        <f t="shared" si="55"/>
        <v>0</v>
      </c>
      <c r="AW111">
        <f t="shared" si="56"/>
        <v>0</v>
      </c>
      <c r="AX111">
        <f t="shared" si="57"/>
        <v>0</v>
      </c>
      <c r="AY111">
        <f t="shared" si="58"/>
        <v>0</v>
      </c>
      <c r="AZ111">
        <f t="shared" si="59"/>
        <v>0</v>
      </c>
      <c r="BA111">
        <f t="shared" si="60"/>
        <v>0</v>
      </c>
      <c r="BB111">
        <f t="shared" si="61"/>
        <v>0</v>
      </c>
      <c r="BC111">
        <f t="shared" si="62"/>
        <v>0</v>
      </c>
      <c r="BD111">
        <f t="shared" si="63"/>
        <v>0.6513888888888888</v>
      </c>
    </row>
    <row r="112" spans="1:56" x14ac:dyDescent="0.3">
      <c r="A112" t="str">
        <f>trueraw!B111</f>
        <v>Russell Westbrook</v>
      </c>
      <c r="B112">
        <f>trueraw!G111*$V112*$T112/72</f>
        <v>0.16888888888888889</v>
      </c>
      <c r="C112">
        <f>trueraw!H111*$V112*$T112/72</f>
        <v>-1.71</v>
      </c>
      <c r="D112">
        <f>trueraw!I111*$V112*$T112/72</f>
        <v>-0.60166666666666657</v>
      </c>
      <c r="E112">
        <f>trueraw!J111*$V112*$T112/72</f>
        <v>1.0133333333333332</v>
      </c>
      <c r="F112">
        <f>trueraw!K111*$V112*$T112/72</f>
        <v>1.4777777777777776</v>
      </c>
      <c r="G112">
        <f>trueraw!L111*$V112*$T112/72</f>
        <v>2.9449999999999998</v>
      </c>
      <c r="H112">
        <f>trueraw!M111*$V112*$T112/72</f>
        <v>0.97111111111111115</v>
      </c>
      <c r="I112">
        <f>trueraw!N111*$V112*$T112/72</f>
        <v>-0.5066666666666666</v>
      </c>
      <c r="J112">
        <f>trueraw!O111*$V112*$T112/72</f>
        <v>-3.0822222222222222</v>
      </c>
      <c r="K112">
        <f t="shared" si="45"/>
        <v>2.3855555555555554</v>
      </c>
      <c r="L112">
        <f t="shared" si="46"/>
        <v>3.7577777777777772</v>
      </c>
      <c r="M112">
        <f t="shared" si="47"/>
        <v>-2.2694444444444448</v>
      </c>
      <c r="N112">
        <f t="shared" si="48"/>
        <v>0.67555555555555502</v>
      </c>
      <c r="O112">
        <f t="shared" si="49"/>
        <v>-2.0372222222222223</v>
      </c>
      <c r="P112" s="1" t="str">
        <f>VLOOKUP($A112, 'auction in'!$A$2:$C$201, 3, FALSE)</f>
        <v>other</v>
      </c>
      <c r="Q112" s="3">
        <f>VLOOKUP($A112, 'auction in'!$A$2:$B$201, 2, FALSE)</f>
        <v>26</v>
      </c>
      <c r="R112" t="str">
        <f>trueraw!C111</f>
        <v>PG</v>
      </c>
      <c r="S112" t="str">
        <f>trueraw!D111</f>
        <v>LAL</v>
      </c>
      <c r="T112">
        <f>trueraw!E111</f>
        <v>76</v>
      </c>
      <c r="U112">
        <f>trueraw!F111</f>
        <v>34.1</v>
      </c>
      <c r="V112">
        <v>1</v>
      </c>
      <c r="W112">
        <f t="shared" si="64"/>
        <v>0</v>
      </c>
      <c r="X112">
        <f t="shared" si="64"/>
        <v>0</v>
      </c>
      <c r="Y112">
        <f t="shared" si="64"/>
        <v>0</v>
      </c>
      <c r="Z112">
        <f t="shared" si="64"/>
        <v>0</v>
      </c>
      <c r="AA112">
        <f t="shared" si="64"/>
        <v>0</v>
      </c>
      <c r="AB112">
        <f t="shared" si="64"/>
        <v>0</v>
      </c>
      <c r="AC112">
        <f t="shared" si="64"/>
        <v>0</v>
      </c>
      <c r="AD112">
        <f t="shared" si="64"/>
        <v>0</v>
      </c>
      <c r="AE112">
        <f t="shared" si="64"/>
        <v>0</v>
      </c>
      <c r="AF112">
        <f t="shared" si="64"/>
        <v>1</v>
      </c>
      <c r="AG112">
        <f t="shared" si="64"/>
        <v>0</v>
      </c>
      <c r="AT112">
        <f t="shared" si="53"/>
        <v>0</v>
      </c>
      <c r="AU112">
        <f t="shared" si="54"/>
        <v>0</v>
      </c>
      <c r="AV112">
        <f t="shared" si="55"/>
        <v>0</v>
      </c>
      <c r="AW112">
        <f t="shared" si="56"/>
        <v>0</v>
      </c>
      <c r="AX112">
        <f t="shared" si="57"/>
        <v>0</v>
      </c>
      <c r="AY112">
        <f t="shared" si="58"/>
        <v>0</v>
      </c>
      <c r="AZ112">
        <f t="shared" si="59"/>
        <v>0</v>
      </c>
      <c r="BA112">
        <f t="shared" si="60"/>
        <v>0</v>
      </c>
      <c r="BB112">
        <f t="shared" si="61"/>
        <v>0</v>
      </c>
      <c r="BC112">
        <f t="shared" si="62"/>
        <v>0.67555555555555502</v>
      </c>
      <c r="BD112">
        <f t="shared" si="63"/>
        <v>0</v>
      </c>
    </row>
    <row r="113" spans="1:56" x14ac:dyDescent="0.3">
      <c r="A113" t="str">
        <f>trueraw!B112</f>
        <v>Mason Plumlee</v>
      </c>
      <c r="B113">
        <f>trueraw!G112*$V113*$T113/72</f>
        <v>2.0116666666666667</v>
      </c>
      <c r="C113">
        <f>trueraw!H112*$V113*$T113/72</f>
        <v>-1.4355555555555555</v>
      </c>
      <c r="D113">
        <f>trueraw!I112*$V113*$T113/72</f>
        <v>-1.6716666666666666</v>
      </c>
      <c r="E113">
        <f>trueraw!J112*$V113*$T113/72</f>
        <v>-0.47222222222222221</v>
      </c>
      <c r="F113">
        <f>trueraw!K112*$V113*$T113/72</f>
        <v>1.6433333333333333</v>
      </c>
      <c r="G113">
        <f>trueraw!L112*$V113*$T113/72</f>
        <v>0.37777777777777782</v>
      </c>
      <c r="H113">
        <f>trueraw!M112*$V113*$T113/72</f>
        <v>-0.2361111111111111</v>
      </c>
      <c r="I113">
        <f>trueraw!N112*$V113*$T113/72</f>
        <v>0.70833333333333337</v>
      </c>
      <c r="J113">
        <f>trueraw!O112*$V113*$T113/72</f>
        <v>-0.34</v>
      </c>
      <c r="K113">
        <f t="shared" si="45"/>
        <v>2.0211111111111113</v>
      </c>
      <c r="L113">
        <f t="shared" si="46"/>
        <v>0.92555555555555569</v>
      </c>
      <c r="M113">
        <f t="shared" si="47"/>
        <v>0.20777777777777784</v>
      </c>
      <c r="N113">
        <f t="shared" si="48"/>
        <v>0.58555555555555561</v>
      </c>
      <c r="O113">
        <f t="shared" si="49"/>
        <v>2.1155555555555559</v>
      </c>
      <c r="P113" s="1" t="str">
        <f>VLOOKUP($A113, 'auction in'!$A$2:$C$201, 3, FALSE)</f>
        <v>cock</v>
      </c>
      <c r="Q113" s="3">
        <f>VLOOKUP($A113, 'auction in'!$A$2:$B$201, 2, FALSE)</f>
        <v>1</v>
      </c>
      <c r="R113" t="str">
        <f>trueraw!C112</f>
        <v>PF,C</v>
      </c>
      <c r="S113" t="str">
        <f>trueraw!D112</f>
        <v>CHA</v>
      </c>
      <c r="T113">
        <f>trueraw!E112</f>
        <v>68</v>
      </c>
      <c r="U113">
        <f>trueraw!F112</f>
        <v>28.1</v>
      </c>
      <c r="V113">
        <v>1</v>
      </c>
      <c r="W113">
        <f t="shared" ref="W113:AG122" si="65">IF(EXACT($P113, W$2), 1, 0)</f>
        <v>0</v>
      </c>
      <c r="X113">
        <f t="shared" si="65"/>
        <v>0</v>
      </c>
      <c r="Y113">
        <f t="shared" si="65"/>
        <v>0</v>
      </c>
      <c r="Z113">
        <f t="shared" si="65"/>
        <v>0</v>
      </c>
      <c r="AA113">
        <f t="shared" si="65"/>
        <v>0</v>
      </c>
      <c r="AB113">
        <f t="shared" si="65"/>
        <v>0</v>
      </c>
      <c r="AC113">
        <f t="shared" si="65"/>
        <v>0</v>
      </c>
      <c r="AD113">
        <f t="shared" si="65"/>
        <v>1</v>
      </c>
      <c r="AE113">
        <f t="shared" si="65"/>
        <v>0</v>
      </c>
      <c r="AF113">
        <f t="shared" si="65"/>
        <v>0</v>
      </c>
      <c r="AG113">
        <f t="shared" si="65"/>
        <v>0</v>
      </c>
      <c r="AT113">
        <f t="shared" si="53"/>
        <v>0</v>
      </c>
      <c r="AU113">
        <f t="shared" si="54"/>
        <v>0</v>
      </c>
      <c r="AV113">
        <f t="shared" si="55"/>
        <v>0</v>
      </c>
      <c r="AW113">
        <f t="shared" si="56"/>
        <v>0</v>
      </c>
      <c r="AX113">
        <f t="shared" si="57"/>
        <v>0</v>
      </c>
      <c r="AY113">
        <f t="shared" si="58"/>
        <v>0</v>
      </c>
      <c r="AZ113">
        <f t="shared" si="59"/>
        <v>0</v>
      </c>
      <c r="BA113">
        <f t="shared" si="60"/>
        <v>0.58555555555555561</v>
      </c>
      <c r="BB113">
        <f t="shared" si="61"/>
        <v>0</v>
      </c>
      <c r="BC113">
        <f t="shared" si="62"/>
        <v>0</v>
      </c>
      <c r="BD113">
        <f t="shared" si="63"/>
        <v>0</v>
      </c>
    </row>
    <row r="114" spans="1:56" x14ac:dyDescent="0.3">
      <c r="A114" t="str">
        <f>trueraw!B113</f>
        <v>Ben Simmons</v>
      </c>
      <c r="B114">
        <f>trueraw!G113*$V114*$T114/72</f>
        <v>1.8227777777777778</v>
      </c>
      <c r="C114">
        <f>trueraw!H113*$V114*$T114/72</f>
        <v>-3.3716666666666666</v>
      </c>
      <c r="D114">
        <f>trueraw!I113*$V114*$T114/72</f>
        <v>-1.5677777777777777</v>
      </c>
      <c r="E114">
        <f>trueraw!J113*$V114*$T114/72</f>
        <v>0.16055555555555556</v>
      </c>
      <c r="F114">
        <f>trueraw!K113*$V114*$T114/72</f>
        <v>0.93499999999999994</v>
      </c>
      <c r="G114">
        <f>trueraw!L113*$V114*$T114/72</f>
        <v>2.1816666666666666</v>
      </c>
      <c r="H114">
        <f>trueraw!M113*$V114*$T114/72</f>
        <v>1.9266666666666667</v>
      </c>
      <c r="I114">
        <f>trueraw!N113*$V114*$T114/72</f>
        <v>0.13222222222222224</v>
      </c>
      <c r="J114">
        <f>trueraw!O113*$V114*$T114/72</f>
        <v>-1.6811111111111112</v>
      </c>
      <c r="K114">
        <f t="shared" si="45"/>
        <v>3.91</v>
      </c>
      <c r="L114">
        <f t="shared" si="46"/>
        <v>2.219444444444445</v>
      </c>
      <c r="M114">
        <f t="shared" si="47"/>
        <v>-1.6433333333333324</v>
      </c>
      <c r="N114">
        <f t="shared" si="48"/>
        <v>0.53833333333333377</v>
      </c>
      <c r="O114">
        <f t="shared" si="49"/>
        <v>-0.27861111111111114</v>
      </c>
      <c r="P114" s="1" t="str">
        <f>VLOOKUP($A114, 'auction in'!$A$2:$C$201, 3, FALSE)</f>
        <v>car</v>
      </c>
      <c r="Q114" s="3">
        <f>VLOOKUP($A114, 'auction in'!$A$2:$B$201, 2, FALSE)</f>
        <v>25</v>
      </c>
      <c r="R114" t="str">
        <f>trueraw!C113</f>
        <v>PG</v>
      </c>
      <c r="S114" t="str">
        <f>trueraw!D113</f>
        <v>PHI</v>
      </c>
      <c r="T114">
        <f>trueraw!E113</f>
        <v>68</v>
      </c>
      <c r="U114">
        <f>trueraw!F113</f>
        <v>32.5</v>
      </c>
      <c r="V114">
        <v>1</v>
      </c>
      <c r="W114">
        <f t="shared" si="65"/>
        <v>0</v>
      </c>
      <c r="X114">
        <f t="shared" si="65"/>
        <v>0</v>
      </c>
      <c r="Y114">
        <f t="shared" si="65"/>
        <v>0</v>
      </c>
      <c r="Z114">
        <f t="shared" si="65"/>
        <v>0</v>
      </c>
      <c r="AA114">
        <f t="shared" si="65"/>
        <v>0</v>
      </c>
      <c r="AB114">
        <f t="shared" si="65"/>
        <v>0</v>
      </c>
      <c r="AC114">
        <f t="shared" si="65"/>
        <v>1</v>
      </c>
      <c r="AD114">
        <f t="shared" si="65"/>
        <v>0</v>
      </c>
      <c r="AE114">
        <f t="shared" si="65"/>
        <v>0</v>
      </c>
      <c r="AF114">
        <f t="shared" si="65"/>
        <v>0</v>
      </c>
      <c r="AG114">
        <f t="shared" si="65"/>
        <v>0</v>
      </c>
      <c r="AT114">
        <f t="shared" si="53"/>
        <v>0</v>
      </c>
      <c r="AU114">
        <f t="shared" si="54"/>
        <v>0</v>
      </c>
      <c r="AV114">
        <f t="shared" si="55"/>
        <v>0</v>
      </c>
      <c r="AW114">
        <f t="shared" si="56"/>
        <v>0</v>
      </c>
      <c r="AX114">
        <f t="shared" si="57"/>
        <v>0</v>
      </c>
      <c r="AY114">
        <f t="shared" si="58"/>
        <v>0</v>
      </c>
      <c r="AZ114">
        <f t="shared" si="59"/>
        <v>0.53833333333333377</v>
      </c>
      <c r="BA114">
        <f t="shared" si="60"/>
        <v>0</v>
      </c>
      <c r="BB114">
        <f t="shared" si="61"/>
        <v>0</v>
      </c>
      <c r="BC114">
        <f t="shared" si="62"/>
        <v>0</v>
      </c>
      <c r="BD114">
        <f t="shared" si="63"/>
        <v>0</v>
      </c>
    </row>
    <row r="115" spans="1:56" x14ac:dyDescent="0.3">
      <c r="A115" t="str">
        <f>trueraw!B114</f>
        <v>Al Horford</v>
      </c>
      <c r="B115">
        <f>trueraw!G114*$V115*$T115/72</f>
        <v>-9.4444444444444445E-3</v>
      </c>
      <c r="C115">
        <f>trueraw!H114*$V115*$T115/72</f>
        <v>0.16055555555555556</v>
      </c>
      <c r="D115">
        <f>trueraw!I114*$V115*$T115/72</f>
        <v>-0.38722222222222219</v>
      </c>
      <c r="E115">
        <f>trueraw!J114*$V115*$T115/72</f>
        <v>-0.43444444444444447</v>
      </c>
      <c r="F115">
        <f>trueraw!K114*$V115*$T115/72</f>
        <v>0.20777777777777778</v>
      </c>
      <c r="G115">
        <f>trueraw!L114*$V115*$T115/72</f>
        <v>0.13222222222222224</v>
      </c>
      <c r="H115">
        <f>trueraw!M114*$V115*$T115/72</f>
        <v>-0.36833333333333335</v>
      </c>
      <c r="I115">
        <f>trueraw!N114*$V115*$T115/72</f>
        <v>0.40611111111111109</v>
      </c>
      <c r="J115">
        <f>trueraw!O114*$V115*$T115/72</f>
        <v>0.84055555555555561</v>
      </c>
      <c r="K115">
        <f t="shared" si="45"/>
        <v>0.38722222222222219</v>
      </c>
      <c r="L115">
        <f t="shared" si="46"/>
        <v>-0.2927777777777778</v>
      </c>
      <c r="M115">
        <f t="shared" si="47"/>
        <v>0.41555555555555562</v>
      </c>
      <c r="N115">
        <f t="shared" si="48"/>
        <v>0.54777777777777781</v>
      </c>
      <c r="O115">
        <f t="shared" si="49"/>
        <v>0.84055555555555572</v>
      </c>
      <c r="P115" s="1" t="str">
        <f>VLOOKUP($A115, 'auction in'!$A$2:$C$201, 3, FALSE)</f>
        <v>rob</v>
      </c>
      <c r="Q115" s="3">
        <f>VLOOKUP($A115, 'auction in'!$A$2:$B$201, 2, FALSE)</f>
        <v>3</v>
      </c>
      <c r="R115" t="str">
        <f>trueraw!C114</f>
        <v>PF,C</v>
      </c>
      <c r="S115" t="str">
        <f>trueraw!D114</f>
        <v>BOS</v>
      </c>
      <c r="T115">
        <f>trueraw!E114</f>
        <v>68</v>
      </c>
      <c r="U115">
        <f>trueraw!F114</f>
        <v>24.8</v>
      </c>
      <c r="V115">
        <v>1</v>
      </c>
      <c r="W115">
        <f t="shared" si="65"/>
        <v>0</v>
      </c>
      <c r="X115">
        <f t="shared" si="65"/>
        <v>1</v>
      </c>
      <c r="Y115">
        <f t="shared" si="65"/>
        <v>0</v>
      </c>
      <c r="Z115">
        <f t="shared" si="65"/>
        <v>0</v>
      </c>
      <c r="AA115">
        <f t="shared" si="65"/>
        <v>0</v>
      </c>
      <c r="AB115">
        <f t="shared" si="65"/>
        <v>0</v>
      </c>
      <c r="AC115">
        <f t="shared" si="65"/>
        <v>0</v>
      </c>
      <c r="AD115">
        <f t="shared" si="65"/>
        <v>0</v>
      </c>
      <c r="AE115">
        <f t="shared" si="65"/>
        <v>0</v>
      </c>
      <c r="AF115">
        <f t="shared" si="65"/>
        <v>0</v>
      </c>
      <c r="AG115">
        <f t="shared" si="65"/>
        <v>0</v>
      </c>
      <c r="AT115">
        <f t="shared" si="53"/>
        <v>0</v>
      </c>
      <c r="AU115">
        <f t="shared" si="54"/>
        <v>0.54777777777777781</v>
      </c>
      <c r="AV115">
        <f t="shared" si="55"/>
        <v>0</v>
      </c>
      <c r="AW115">
        <f t="shared" si="56"/>
        <v>0</v>
      </c>
      <c r="AX115">
        <f t="shared" si="57"/>
        <v>0</v>
      </c>
      <c r="AY115">
        <f t="shared" si="58"/>
        <v>0</v>
      </c>
      <c r="AZ115">
        <f t="shared" si="59"/>
        <v>0</v>
      </c>
      <c r="BA115">
        <f t="shared" si="60"/>
        <v>0</v>
      </c>
      <c r="BB115">
        <f t="shared" si="61"/>
        <v>0</v>
      </c>
      <c r="BC115">
        <f t="shared" si="62"/>
        <v>0</v>
      </c>
      <c r="BD115">
        <f t="shared" si="63"/>
        <v>0</v>
      </c>
    </row>
    <row r="116" spans="1:56" x14ac:dyDescent="0.3">
      <c r="A116" t="str">
        <f>trueraw!B115</f>
        <v>Mo Bamba</v>
      </c>
      <c r="B116">
        <f>trueraw!G115*$V116*$T116/72</f>
        <v>0.26444444444444448</v>
      </c>
      <c r="C116">
        <f>trueraw!H115*$V116*$T116/72</f>
        <v>-0.50055555555555553</v>
      </c>
      <c r="D116">
        <f>trueraw!I115*$V116*$T116/72</f>
        <v>-0.68944444444444442</v>
      </c>
      <c r="E116">
        <f>trueraw!J115*$V116*$T116/72</f>
        <v>-0.53833333333333333</v>
      </c>
      <c r="F116">
        <f>trueraw!K115*$V116*$T116/72</f>
        <v>0.83111111111111113</v>
      </c>
      <c r="G116">
        <f>trueraw!L115*$V116*$T116/72</f>
        <v>-0.89722222222222214</v>
      </c>
      <c r="H116">
        <f>trueraw!M115*$V116*$T116/72</f>
        <v>-1.3694444444444445</v>
      </c>
      <c r="I116">
        <f>trueraw!N115*$V116*$T116/72</f>
        <v>2.7577777777777777</v>
      </c>
      <c r="J116">
        <f>trueraw!O115*$V116*$T116/72</f>
        <v>0.67055555555555557</v>
      </c>
      <c r="K116">
        <f t="shared" si="45"/>
        <v>1.0294444444444446</v>
      </c>
      <c r="L116">
        <f t="shared" si="46"/>
        <v>-0.14166666666666661</v>
      </c>
      <c r="M116">
        <f t="shared" si="47"/>
        <v>1.4261111111111111</v>
      </c>
      <c r="N116">
        <f t="shared" si="48"/>
        <v>0.52888888888888896</v>
      </c>
      <c r="O116">
        <f t="shared" si="49"/>
        <v>3.5652777777777778</v>
      </c>
      <c r="P116" s="1" t="str">
        <f>VLOOKUP($A116, 'auction in'!$A$2:$C$201, 3, FALSE)</f>
        <v>_______</v>
      </c>
      <c r="Q116" s="3">
        <f>VLOOKUP($A116, 'auction in'!$A$2:$B$201, 2, FALSE)</f>
        <v>-0.5219716129456291</v>
      </c>
      <c r="R116" t="str">
        <f>trueraw!C115</f>
        <v>C</v>
      </c>
      <c r="S116" t="str">
        <f>trueraw!D115</f>
        <v>ORL</v>
      </c>
      <c r="T116">
        <f>trueraw!E115</f>
        <v>68</v>
      </c>
      <c r="U116">
        <f>trueraw!F115</f>
        <v>22.5</v>
      </c>
      <c r="V116">
        <v>1</v>
      </c>
      <c r="W116">
        <f t="shared" si="65"/>
        <v>1</v>
      </c>
      <c r="X116">
        <f t="shared" si="65"/>
        <v>0</v>
      </c>
      <c r="Y116">
        <f t="shared" si="65"/>
        <v>0</v>
      </c>
      <c r="Z116">
        <f t="shared" si="65"/>
        <v>0</v>
      </c>
      <c r="AA116">
        <f t="shared" si="65"/>
        <v>0</v>
      </c>
      <c r="AB116">
        <f t="shared" si="65"/>
        <v>0</v>
      </c>
      <c r="AC116">
        <f t="shared" si="65"/>
        <v>0</v>
      </c>
      <c r="AD116">
        <f t="shared" si="65"/>
        <v>0</v>
      </c>
      <c r="AE116">
        <f t="shared" si="65"/>
        <v>0</v>
      </c>
      <c r="AF116">
        <f t="shared" si="65"/>
        <v>0</v>
      </c>
      <c r="AG116">
        <f t="shared" si="65"/>
        <v>0</v>
      </c>
      <c r="AT116">
        <f t="shared" si="53"/>
        <v>0.52888888888888896</v>
      </c>
      <c r="AU116">
        <f t="shared" si="54"/>
        <v>0</v>
      </c>
      <c r="AV116">
        <f t="shared" si="55"/>
        <v>0</v>
      </c>
      <c r="AW116">
        <f t="shared" si="56"/>
        <v>0</v>
      </c>
      <c r="AX116">
        <f t="shared" si="57"/>
        <v>0</v>
      </c>
      <c r="AY116">
        <f t="shared" si="58"/>
        <v>0</v>
      </c>
      <c r="AZ116">
        <f t="shared" si="59"/>
        <v>0</v>
      </c>
      <c r="BA116">
        <f t="shared" si="60"/>
        <v>0</v>
      </c>
      <c r="BB116">
        <f t="shared" si="61"/>
        <v>0</v>
      </c>
      <c r="BC116">
        <f t="shared" si="62"/>
        <v>0</v>
      </c>
      <c r="BD116">
        <f t="shared" si="63"/>
        <v>0</v>
      </c>
    </row>
    <row r="117" spans="1:56" x14ac:dyDescent="0.3">
      <c r="A117" t="str">
        <f>trueraw!B116</f>
        <v>Jae'Sean Tate</v>
      </c>
      <c r="B117">
        <f>trueraw!G116*$V117*$T117/72</f>
        <v>0.90777777777777779</v>
      </c>
      <c r="C117">
        <f>trueraw!H116*$V117*$T117/72</f>
        <v>-0.62277777777777776</v>
      </c>
      <c r="D117">
        <f>trueraw!I116*$V117*$T117/72</f>
        <v>-0.81277777777777782</v>
      </c>
      <c r="E117">
        <f>trueraw!J116*$V117*$T117/72</f>
        <v>-0.2533333333333333</v>
      </c>
      <c r="F117">
        <f>trueraw!K116*$V117*$T117/72</f>
        <v>0.2638888888888889</v>
      </c>
      <c r="G117">
        <f>trueraw!L116*$V117*$T117/72</f>
        <v>-8.4444444444444447E-2</v>
      </c>
      <c r="H117">
        <f>trueraw!M116*$V117*$T117/72</f>
        <v>1.097777777777778</v>
      </c>
      <c r="I117">
        <f>trueraw!N116*$V117*$T117/72</f>
        <v>-5.2777777777777785E-2</v>
      </c>
      <c r="J117">
        <f>trueraw!O116*$V117*$T117/72</f>
        <v>0.12666666666666665</v>
      </c>
      <c r="K117">
        <f t="shared" si="45"/>
        <v>1.1927777777777777</v>
      </c>
      <c r="L117">
        <f t="shared" si="46"/>
        <v>0.44333333333333347</v>
      </c>
      <c r="M117">
        <f t="shared" si="47"/>
        <v>0.65444444444444461</v>
      </c>
      <c r="N117">
        <f t="shared" si="48"/>
        <v>0.57000000000000006</v>
      </c>
      <c r="O117">
        <f t="shared" si="49"/>
        <v>0.30611111111111111</v>
      </c>
      <c r="P117" s="1" t="e">
        <f>VLOOKUP($A117, 'auction in'!$A$2:$C$201, 3, FALSE)</f>
        <v>#N/A</v>
      </c>
      <c r="Q117" s="3" t="e">
        <f>VLOOKUP($A117, 'auction in'!$A$2:$B$201, 2, FALSE)</f>
        <v>#N/A</v>
      </c>
      <c r="R117" t="str">
        <f>trueraw!C116</f>
        <v>SF,PF</v>
      </c>
      <c r="S117" t="str">
        <f>trueraw!D116</f>
        <v>HOU</v>
      </c>
      <c r="T117">
        <f>trueraw!E116</f>
        <v>76</v>
      </c>
      <c r="U117">
        <f>trueraw!F116</f>
        <v>30.1</v>
      </c>
      <c r="V117">
        <v>1</v>
      </c>
      <c r="W117" t="e">
        <f t="shared" si="65"/>
        <v>#N/A</v>
      </c>
      <c r="X117" t="e">
        <f t="shared" si="65"/>
        <v>#N/A</v>
      </c>
      <c r="Y117" t="e">
        <f t="shared" si="65"/>
        <v>#N/A</v>
      </c>
      <c r="Z117" t="e">
        <f t="shared" si="65"/>
        <v>#N/A</v>
      </c>
      <c r="AA117" t="e">
        <f t="shared" si="65"/>
        <v>#N/A</v>
      </c>
      <c r="AB117" t="e">
        <f t="shared" si="65"/>
        <v>#N/A</v>
      </c>
      <c r="AC117" t="e">
        <f t="shared" si="65"/>
        <v>#N/A</v>
      </c>
      <c r="AD117" t="e">
        <f t="shared" si="65"/>
        <v>#N/A</v>
      </c>
      <c r="AE117" t="e">
        <f t="shared" si="65"/>
        <v>#N/A</v>
      </c>
      <c r="AF117" t="e">
        <f t="shared" si="65"/>
        <v>#N/A</v>
      </c>
      <c r="AG117" t="e">
        <f t="shared" si="65"/>
        <v>#N/A</v>
      </c>
      <c r="AT117" t="e">
        <f t="shared" si="53"/>
        <v>#N/A</v>
      </c>
      <c r="AU117" t="e">
        <f t="shared" si="54"/>
        <v>#N/A</v>
      </c>
      <c r="AV117" t="e">
        <f t="shared" si="55"/>
        <v>#N/A</v>
      </c>
      <c r="AW117" t="e">
        <f t="shared" si="56"/>
        <v>#N/A</v>
      </c>
      <c r="AX117" t="e">
        <f t="shared" si="57"/>
        <v>#N/A</v>
      </c>
      <c r="AY117" t="e">
        <f t="shared" si="58"/>
        <v>#N/A</v>
      </c>
      <c r="AZ117" t="e">
        <f t="shared" si="59"/>
        <v>#N/A</v>
      </c>
      <c r="BA117" t="e">
        <f t="shared" si="60"/>
        <v>#N/A</v>
      </c>
      <c r="BB117" t="e">
        <f t="shared" si="61"/>
        <v>#N/A</v>
      </c>
      <c r="BC117" t="e">
        <f t="shared" si="62"/>
        <v>#N/A</v>
      </c>
      <c r="BD117" t="e">
        <f t="shared" si="63"/>
        <v>#N/A</v>
      </c>
    </row>
    <row r="118" spans="1:56" x14ac:dyDescent="0.3">
      <c r="A118" t="str">
        <f>trueraw!B117</f>
        <v>Ivica Zubac</v>
      </c>
      <c r="B118">
        <f>trueraw!G117*$V118*$T118/72</f>
        <v>2.6223611111111111</v>
      </c>
      <c r="C118">
        <f>trueraw!H117*$V118*$T118/72</f>
        <v>0.12069444444444444</v>
      </c>
      <c r="D118">
        <f>trueraw!I117*$V118*$T118/72</f>
        <v>-1.9420833333333336</v>
      </c>
      <c r="E118">
        <f>trueraw!J117*$V118*$T118/72</f>
        <v>-0.6034722222222223</v>
      </c>
      <c r="F118">
        <f>trueraw!K117*$V118*$T118/72</f>
        <v>1.3166666666666667</v>
      </c>
      <c r="G118">
        <f>trueraw!L117*$V118*$T118/72</f>
        <v>-0.77902777777777776</v>
      </c>
      <c r="H118">
        <f>trueraw!M117*$V118*$T118/72</f>
        <v>-1.6897222222222221</v>
      </c>
      <c r="I118">
        <f>trueraw!N117*$V118*$T118/72</f>
        <v>1.0533333333333335</v>
      </c>
      <c r="J118">
        <f>trueraw!O117*$V118*$T118/72</f>
        <v>0.49375000000000008</v>
      </c>
      <c r="K118">
        <f t="shared" si="45"/>
        <v>0.47180555555555559</v>
      </c>
      <c r="L118">
        <f t="shared" si="46"/>
        <v>9.8749999999999782E-2</v>
      </c>
      <c r="M118">
        <f t="shared" si="47"/>
        <v>1.3715277777777777</v>
      </c>
      <c r="N118">
        <f t="shared" si="48"/>
        <v>0.5924999999999998</v>
      </c>
      <c r="O118">
        <f t="shared" si="49"/>
        <v>3.2422916666666661</v>
      </c>
      <c r="P118" s="1" t="str">
        <f>VLOOKUP($A118, 'auction in'!$A$2:$C$201, 3, FALSE)</f>
        <v>car</v>
      </c>
      <c r="Q118" s="3">
        <f>VLOOKUP($A118, 'auction in'!$A$2:$B$201, 2, FALSE)</f>
        <v>1</v>
      </c>
      <c r="R118" t="str">
        <f>trueraw!C117</f>
        <v>C</v>
      </c>
      <c r="S118" t="str">
        <f>trueraw!D117</f>
        <v>LAC</v>
      </c>
      <c r="T118">
        <f>trueraw!E117</f>
        <v>79</v>
      </c>
      <c r="U118">
        <f>trueraw!F117</f>
        <v>22.9</v>
      </c>
      <c r="V118">
        <v>1</v>
      </c>
      <c r="W118">
        <f t="shared" si="65"/>
        <v>0</v>
      </c>
      <c r="X118">
        <f t="shared" si="65"/>
        <v>0</v>
      </c>
      <c r="Y118">
        <f t="shared" si="65"/>
        <v>0</v>
      </c>
      <c r="Z118">
        <f t="shared" si="65"/>
        <v>0</v>
      </c>
      <c r="AA118">
        <f t="shared" si="65"/>
        <v>0</v>
      </c>
      <c r="AB118">
        <f t="shared" si="65"/>
        <v>0</v>
      </c>
      <c r="AC118">
        <f t="shared" si="65"/>
        <v>1</v>
      </c>
      <c r="AD118">
        <f t="shared" si="65"/>
        <v>0</v>
      </c>
      <c r="AE118">
        <f t="shared" si="65"/>
        <v>0</v>
      </c>
      <c r="AF118">
        <f t="shared" si="65"/>
        <v>0</v>
      </c>
      <c r="AG118">
        <f t="shared" si="65"/>
        <v>0</v>
      </c>
      <c r="AT118">
        <f t="shared" si="53"/>
        <v>0</v>
      </c>
      <c r="AU118">
        <f t="shared" si="54"/>
        <v>0</v>
      </c>
      <c r="AV118">
        <f t="shared" si="55"/>
        <v>0</v>
      </c>
      <c r="AW118">
        <f t="shared" si="56"/>
        <v>0</v>
      </c>
      <c r="AX118">
        <f t="shared" si="57"/>
        <v>0</v>
      </c>
      <c r="AY118">
        <f t="shared" si="58"/>
        <v>0</v>
      </c>
      <c r="AZ118">
        <f t="shared" si="59"/>
        <v>0.5924999999999998</v>
      </c>
      <c r="BA118">
        <f t="shared" si="60"/>
        <v>0</v>
      </c>
      <c r="BB118">
        <f t="shared" si="61"/>
        <v>0</v>
      </c>
      <c r="BC118">
        <f t="shared" si="62"/>
        <v>0</v>
      </c>
      <c r="BD118">
        <f t="shared" si="63"/>
        <v>0</v>
      </c>
    </row>
    <row r="119" spans="1:56" x14ac:dyDescent="0.3">
      <c r="A119" t="str">
        <f>trueraw!B118</f>
        <v>Jordan Poole</v>
      </c>
      <c r="B119">
        <f>trueraw!G118*$V119*$T119/72</f>
        <v>-0.50361111111111112</v>
      </c>
      <c r="C119">
        <f>trueraw!H118*$V119*$T119/72</f>
        <v>1.665</v>
      </c>
      <c r="D119">
        <f>trueraw!I118*$V119*$T119/72</f>
        <v>1.0175000000000001</v>
      </c>
      <c r="E119">
        <f>trueraw!J118*$V119*$T119/72</f>
        <v>0.48305555555555557</v>
      </c>
      <c r="F119">
        <f>trueraw!K118*$V119*$T119/72</f>
        <v>-1.0586111111111112</v>
      </c>
      <c r="G119">
        <f>trueraw!L118*$V119*$T119/72</f>
        <v>-9.2499999999999999E-2</v>
      </c>
      <c r="H119">
        <f>trueraw!M118*$V119*$T119/72</f>
        <v>-0.5755555555555556</v>
      </c>
      <c r="I119">
        <f>trueraw!N118*$V119*$T119/72</f>
        <v>-0.63722222222222225</v>
      </c>
      <c r="J119">
        <f>trueraw!O118*$V119*$T119/72</f>
        <v>0.23638888888888887</v>
      </c>
      <c r="K119">
        <f t="shared" si="45"/>
        <v>-1.1305555555555555</v>
      </c>
      <c r="L119">
        <f t="shared" si="46"/>
        <v>0.29805555555555541</v>
      </c>
      <c r="M119">
        <f t="shared" si="47"/>
        <v>0.62694444444444442</v>
      </c>
      <c r="N119">
        <f t="shared" si="48"/>
        <v>0.53444444444444428</v>
      </c>
      <c r="O119">
        <f t="shared" si="49"/>
        <v>-0.70402777777777781</v>
      </c>
      <c r="P119" s="1" t="e">
        <f>VLOOKUP($A119, 'auction in'!$A$2:$C$201, 3, FALSE)</f>
        <v>#N/A</v>
      </c>
      <c r="Q119" s="3" t="e">
        <f>VLOOKUP($A119, 'auction in'!$A$2:$B$201, 2, FALSE)</f>
        <v>#N/A</v>
      </c>
      <c r="R119" t="str">
        <f>trueraw!C118</f>
        <v>PG,SG</v>
      </c>
      <c r="S119" t="str">
        <f>trueraw!D118</f>
        <v>GSW</v>
      </c>
      <c r="T119">
        <f>trueraw!E118</f>
        <v>74</v>
      </c>
      <c r="U119">
        <f>trueraw!F118</f>
        <v>26.1</v>
      </c>
      <c r="V119">
        <v>1</v>
      </c>
      <c r="W119" t="e">
        <f t="shared" si="65"/>
        <v>#N/A</v>
      </c>
      <c r="X119" t="e">
        <f t="shared" si="65"/>
        <v>#N/A</v>
      </c>
      <c r="Y119" t="e">
        <f t="shared" si="65"/>
        <v>#N/A</v>
      </c>
      <c r="Z119" t="e">
        <f t="shared" si="65"/>
        <v>#N/A</v>
      </c>
      <c r="AA119" t="e">
        <f t="shared" si="65"/>
        <v>#N/A</v>
      </c>
      <c r="AB119" t="e">
        <f t="shared" si="65"/>
        <v>#N/A</v>
      </c>
      <c r="AC119" t="e">
        <f t="shared" si="65"/>
        <v>#N/A</v>
      </c>
      <c r="AD119" t="e">
        <f t="shared" si="65"/>
        <v>#N/A</v>
      </c>
      <c r="AE119" t="e">
        <f t="shared" si="65"/>
        <v>#N/A</v>
      </c>
      <c r="AF119" t="e">
        <f t="shared" si="65"/>
        <v>#N/A</v>
      </c>
      <c r="AG119" t="e">
        <f t="shared" si="65"/>
        <v>#N/A</v>
      </c>
      <c r="AT119" t="e">
        <f t="shared" si="53"/>
        <v>#N/A</v>
      </c>
      <c r="AU119" t="e">
        <f t="shared" si="54"/>
        <v>#N/A</v>
      </c>
      <c r="AV119" t="e">
        <f t="shared" si="55"/>
        <v>#N/A</v>
      </c>
      <c r="AW119" t="e">
        <f t="shared" si="56"/>
        <v>#N/A</v>
      </c>
      <c r="AX119" t="e">
        <f t="shared" si="57"/>
        <v>#N/A</v>
      </c>
      <c r="AY119" t="e">
        <f t="shared" si="58"/>
        <v>#N/A</v>
      </c>
      <c r="AZ119" t="e">
        <f t="shared" si="59"/>
        <v>#N/A</v>
      </c>
      <c r="BA119" t="e">
        <f t="shared" si="60"/>
        <v>#N/A</v>
      </c>
      <c r="BB119" t="e">
        <f t="shared" si="61"/>
        <v>#N/A</v>
      </c>
      <c r="BC119" t="e">
        <f t="shared" si="62"/>
        <v>#N/A</v>
      </c>
      <c r="BD119" t="e">
        <f t="shared" si="63"/>
        <v>#N/A</v>
      </c>
    </row>
    <row r="120" spans="1:56" x14ac:dyDescent="0.3">
      <c r="A120" t="str">
        <f>trueraw!B119</f>
        <v>Evan Mobley</v>
      </c>
      <c r="B120">
        <f>trueraw!G119*$V120*$T120/72</f>
        <v>0.29402777777777778</v>
      </c>
      <c r="C120">
        <f>trueraw!H119*$V120*$T120/72</f>
        <v>-0.91250000000000009</v>
      </c>
      <c r="D120">
        <f>trueraw!I119*$V120*$T120/72</f>
        <v>-1.1254166666666667</v>
      </c>
      <c r="E120">
        <f>trueraw!J119*$V120*$T120/72</f>
        <v>-0.1723611111111111</v>
      </c>
      <c r="F120">
        <f>trueraw!K119*$V120*$T120/72</f>
        <v>1.1254166666666667</v>
      </c>
      <c r="G120">
        <f>trueraw!L119*$V120*$T120/72</f>
        <v>-0.44611111111111107</v>
      </c>
      <c r="H120">
        <f>trueraw!M119*$V120*$T120/72</f>
        <v>-0.48666666666666664</v>
      </c>
      <c r="I120">
        <f>trueraw!N119*$V120*$T120/72</f>
        <v>2.7070833333333333</v>
      </c>
      <c r="J120">
        <f>trueraw!O119*$V120*$T120/72</f>
        <v>-0.56777777777777783</v>
      </c>
      <c r="K120">
        <f t="shared" si="45"/>
        <v>1.3281944444444445</v>
      </c>
      <c r="L120">
        <f t="shared" si="46"/>
        <v>0.98347222222222208</v>
      </c>
      <c r="M120">
        <f t="shared" si="47"/>
        <v>0.86180555555555527</v>
      </c>
      <c r="N120">
        <f t="shared" si="48"/>
        <v>0.41569444444444426</v>
      </c>
      <c r="O120">
        <f t="shared" si="49"/>
        <v>2.3471527777777776</v>
      </c>
      <c r="P120" s="1" t="e">
        <f>VLOOKUP($A120, 'auction in'!$A$2:$C$201, 3, FALSE)</f>
        <v>#N/A</v>
      </c>
      <c r="Q120" s="3" t="e">
        <f>VLOOKUP($A120, 'auction in'!$A$2:$B$201, 2, FALSE)</f>
        <v>#N/A</v>
      </c>
      <c r="R120" t="str">
        <f>trueraw!C119</f>
        <v>C</v>
      </c>
      <c r="S120" t="str">
        <f>trueraw!D119</f>
        <v>CLE</v>
      </c>
      <c r="T120">
        <f>trueraw!E119</f>
        <v>73</v>
      </c>
      <c r="U120">
        <f>trueraw!F119</f>
        <v>28.5</v>
      </c>
      <c r="V120">
        <v>1</v>
      </c>
      <c r="W120" t="e">
        <f t="shared" si="65"/>
        <v>#N/A</v>
      </c>
      <c r="X120" t="e">
        <f t="shared" si="65"/>
        <v>#N/A</v>
      </c>
      <c r="Y120" t="e">
        <f t="shared" si="65"/>
        <v>#N/A</v>
      </c>
      <c r="Z120" t="e">
        <f t="shared" si="65"/>
        <v>#N/A</v>
      </c>
      <c r="AA120" t="e">
        <f t="shared" si="65"/>
        <v>#N/A</v>
      </c>
      <c r="AB120" t="e">
        <f t="shared" si="65"/>
        <v>#N/A</v>
      </c>
      <c r="AC120" t="e">
        <f t="shared" si="65"/>
        <v>#N/A</v>
      </c>
      <c r="AD120" t="e">
        <f t="shared" si="65"/>
        <v>#N/A</v>
      </c>
      <c r="AE120" t="e">
        <f t="shared" si="65"/>
        <v>#N/A</v>
      </c>
      <c r="AF120" t="e">
        <f t="shared" si="65"/>
        <v>#N/A</v>
      </c>
      <c r="AG120" t="e">
        <f t="shared" si="65"/>
        <v>#N/A</v>
      </c>
      <c r="AT120" t="e">
        <f t="shared" si="53"/>
        <v>#N/A</v>
      </c>
      <c r="AU120" t="e">
        <f t="shared" si="54"/>
        <v>#N/A</v>
      </c>
      <c r="AV120" t="e">
        <f t="shared" si="55"/>
        <v>#N/A</v>
      </c>
      <c r="AW120" t="e">
        <f t="shared" si="56"/>
        <v>#N/A</v>
      </c>
      <c r="AX120" t="e">
        <f t="shared" si="57"/>
        <v>#N/A</v>
      </c>
      <c r="AY120" t="e">
        <f t="shared" si="58"/>
        <v>#N/A</v>
      </c>
      <c r="AZ120" t="e">
        <f t="shared" si="59"/>
        <v>#N/A</v>
      </c>
      <c r="BA120" t="e">
        <f t="shared" si="60"/>
        <v>#N/A</v>
      </c>
      <c r="BB120" t="e">
        <f t="shared" si="61"/>
        <v>#N/A</v>
      </c>
      <c r="BC120" t="e">
        <f t="shared" si="62"/>
        <v>#N/A</v>
      </c>
      <c r="BD120" t="e">
        <f t="shared" si="63"/>
        <v>#N/A</v>
      </c>
    </row>
    <row r="121" spans="1:56" x14ac:dyDescent="0.3">
      <c r="A121" t="str">
        <f>trueraw!B120</f>
        <v>De'Anthony Melton</v>
      </c>
      <c r="B121">
        <f>trueraw!G120*$V121*$T121/72</f>
        <v>-0.4375</v>
      </c>
      <c r="C121">
        <f>trueraw!H120*$V121*$T121/72</f>
        <v>6.8055555555555564E-2</v>
      </c>
      <c r="D121">
        <f>trueraw!I120*$V121*$T121/72</f>
        <v>0.29166666666666669</v>
      </c>
      <c r="E121">
        <f>trueraw!J120*$V121*$T121/72</f>
        <v>-0.44722222222222224</v>
      </c>
      <c r="F121">
        <f>trueraw!K120*$V121*$T121/72</f>
        <v>-0.5541666666666667</v>
      </c>
      <c r="G121">
        <f>trueraw!L120*$V121*$T121/72</f>
        <v>4.8611111111111112E-2</v>
      </c>
      <c r="H121">
        <f>trueraw!M120*$V121*$T121/72</f>
        <v>1.0111111111111111</v>
      </c>
      <c r="I121">
        <f>trueraw!N120*$V121*$T121/72</f>
        <v>0.31111111111111112</v>
      </c>
      <c r="J121">
        <f>trueraw!O120*$V121*$T121/72</f>
        <v>8.7499999999999994E-2</v>
      </c>
      <c r="K121">
        <f t="shared" si="45"/>
        <v>0.31111111111111112</v>
      </c>
      <c r="L121">
        <f t="shared" si="46"/>
        <v>0.29166666666666674</v>
      </c>
      <c r="M121">
        <f t="shared" si="47"/>
        <v>0.33055555555555549</v>
      </c>
      <c r="N121">
        <f t="shared" si="48"/>
        <v>0.37916666666666676</v>
      </c>
      <c r="O121">
        <f t="shared" si="49"/>
        <v>-0.52500000000000002</v>
      </c>
      <c r="P121" s="1" t="str">
        <f>VLOOKUP($A121, 'auction in'!$A$2:$C$201, 3, FALSE)</f>
        <v>_______</v>
      </c>
      <c r="Q121" s="3">
        <f>VLOOKUP($A121, 'auction in'!$A$2:$B$201, 2, FALSE)</f>
        <v>-9.9938755338050616</v>
      </c>
      <c r="R121" t="str">
        <f>trueraw!C120</f>
        <v>PG,SG</v>
      </c>
      <c r="S121" t="str">
        <f>trueraw!D120</f>
        <v>MEM</v>
      </c>
      <c r="T121">
        <f>trueraw!E120</f>
        <v>70</v>
      </c>
      <c r="U121">
        <f>trueraw!F120</f>
        <v>22.8</v>
      </c>
      <c r="V121">
        <v>1</v>
      </c>
      <c r="W121">
        <f t="shared" si="65"/>
        <v>1</v>
      </c>
      <c r="X121">
        <f t="shared" si="65"/>
        <v>0</v>
      </c>
      <c r="Y121">
        <f t="shared" si="65"/>
        <v>0</v>
      </c>
      <c r="Z121">
        <f t="shared" si="65"/>
        <v>0</v>
      </c>
      <c r="AA121">
        <f t="shared" si="65"/>
        <v>0</v>
      </c>
      <c r="AB121">
        <f t="shared" si="65"/>
        <v>0</v>
      </c>
      <c r="AC121">
        <f t="shared" si="65"/>
        <v>0</v>
      </c>
      <c r="AD121">
        <f t="shared" si="65"/>
        <v>0</v>
      </c>
      <c r="AE121">
        <f t="shared" si="65"/>
        <v>0</v>
      </c>
      <c r="AF121">
        <f t="shared" si="65"/>
        <v>0</v>
      </c>
      <c r="AG121">
        <f t="shared" si="65"/>
        <v>0</v>
      </c>
      <c r="AT121">
        <f t="shared" si="53"/>
        <v>0.37916666666666676</v>
      </c>
      <c r="AU121">
        <f t="shared" si="54"/>
        <v>0</v>
      </c>
      <c r="AV121">
        <f t="shared" si="55"/>
        <v>0</v>
      </c>
      <c r="AW121">
        <f t="shared" si="56"/>
        <v>0</v>
      </c>
      <c r="AX121">
        <f t="shared" si="57"/>
        <v>0</v>
      </c>
      <c r="AY121">
        <f t="shared" si="58"/>
        <v>0</v>
      </c>
      <c r="AZ121">
        <f t="shared" si="59"/>
        <v>0</v>
      </c>
      <c r="BA121">
        <f t="shared" si="60"/>
        <v>0</v>
      </c>
      <c r="BB121">
        <f t="shared" si="61"/>
        <v>0</v>
      </c>
      <c r="BC121">
        <f t="shared" si="62"/>
        <v>0</v>
      </c>
      <c r="BD121">
        <f t="shared" si="63"/>
        <v>0</v>
      </c>
    </row>
    <row r="122" spans="1:56" x14ac:dyDescent="0.3">
      <c r="A122" t="str">
        <f>trueraw!B121</f>
        <v>Thomas Bryant</v>
      </c>
      <c r="B122">
        <f>trueraw!G121*$V122*$T122/72</f>
        <v>1.6625000000000001</v>
      </c>
      <c r="C122">
        <f>trueraw!H121*$V122*$T122/72</f>
        <v>-0.5805555555555556</v>
      </c>
      <c r="D122">
        <f>trueraw!I121*$V122*$T122/72</f>
        <v>-0.47500000000000003</v>
      </c>
      <c r="E122">
        <f>trueraw!J121*$V122*$T122/72</f>
        <v>-2.6388888888888892E-2</v>
      </c>
      <c r="F122">
        <f>trueraw!K121*$V122*$T122/72</f>
        <v>0.14250000000000002</v>
      </c>
      <c r="G122">
        <f>trueraw!L121*$V122*$T122/72</f>
        <v>-0.39055555555555554</v>
      </c>
      <c r="H122">
        <f>trueraw!M121*$V122*$T122/72</f>
        <v>-0.75472222222222218</v>
      </c>
      <c r="I122">
        <f>trueraw!N121*$V122*$T122/72</f>
        <v>0.22694444444444445</v>
      </c>
      <c r="J122">
        <f>trueraw!O121*$V122*$T122/72</f>
        <v>0.3536111111111111</v>
      </c>
      <c r="K122">
        <f t="shared" si="45"/>
        <v>0.73888888888888915</v>
      </c>
      <c r="L122">
        <f t="shared" si="46"/>
        <v>-0.19527777777777794</v>
      </c>
      <c r="M122">
        <f t="shared" si="47"/>
        <v>0.54888888888888876</v>
      </c>
      <c r="N122">
        <f t="shared" si="48"/>
        <v>0.15833333333333316</v>
      </c>
      <c r="O122">
        <f t="shared" si="49"/>
        <v>1.8973611111111111</v>
      </c>
      <c r="P122" s="1" t="str">
        <f>VLOOKUP($A122, 'auction in'!$A$2:$C$201, 3, FALSE)</f>
        <v>death</v>
      </c>
      <c r="Q122" s="3">
        <f>VLOOKUP($A122, 'auction in'!$A$2:$B$201, 2, FALSE)</f>
        <v>2</v>
      </c>
      <c r="R122" t="str">
        <f>trueraw!C121</f>
        <v>C</v>
      </c>
      <c r="S122" t="str">
        <f>trueraw!D121</f>
        <v>WAS</v>
      </c>
      <c r="T122">
        <f>trueraw!E121</f>
        <v>38</v>
      </c>
      <c r="U122">
        <f>trueraw!F121</f>
        <v>25.2</v>
      </c>
      <c r="V122">
        <v>1</v>
      </c>
      <c r="W122">
        <f t="shared" si="65"/>
        <v>0</v>
      </c>
      <c r="X122">
        <f t="shared" si="65"/>
        <v>0</v>
      </c>
      <c r="Y122">
        <f t="shared" si="65"/>
        <v>0</v>
      </c>
      <c r="Z122">
        <f t="shared" si="65"/>
        <v>1</v>
      </c>
      <c r="AA122">
        <f t="shared" si="65"/>
        <v>0</v>
      </c>
      <c r="AB122">
        <f t="shared" si="65"/>
        <v>0</v>
      </c>
      <c r="AC122">
        <f t="shared" si="65"/>
        <v>0</v>
      </c>
      <c r="AD122">
        <f t="shared" si="65"/>
        <v>0</v>
      </c>
      <c r="AE122">
        <f t="shared" si="65"/>
        <v>0</v>
      </c>
      <c r="AF122">
        <f t="shared" si="65"/>
        <v>0</v>
      </c>
      <c r="AG122">
        <f t="shared" si="65"/>
        <v>0</v>
      </c>
      <c r="AT122">
        <f t="shared" si="53"/>
        <v>0</v>
      </c>
      <c r="AU122">
        <f t="shared" si="54"/>
        <v>0</v>
      </c>
      <c r="AV122">
        <f t="shared" si="55"/>
        <v>0</v>
      </c>
      <c r="AW122">
        <f t="shared" si="56"/>
        <v>0.15833333333333316</v>
      </c>
      <c r="AX122">
        <f t="shared" si="57"/>
        <v>0</v>
      </c>
      <c r="AY122">
        <f t="shared" si="58"/>
        <v>0</v>
      </c>
      <c r="AZ122">
        <f t="shared" si="59"/>
        <v>0</v>
      </c>
      <c r="BA122">
        <f t="shared" si="60"/>
        <v>0</v>
      </c>
      <c r="BB122">
        <f t="shared" si="61"/>
        <v>0</v>
      </c>
      <c r="BC122">
        <f t="shared" si="62"/>
        <v>0</v>
      </c>
      <c r="BD122">
        <f t="shared" si="63"/>
        <v>0</v>
      </c>
    </row>
    <row r="123" spans="1:56" x14ac:dyDescent="0.3">
      <c r="A123" t="str">
        <f>trueraw!B122</f>
        <v>Brandon Clarke</v>
      </c>
      <c r="B123">
        <f>trueraw!G122*$V123*$T123/72</f>
        <v>0.86527777777777781</v>
      </c>
      <c r="C123">
        <f>trueraw!H122*$V123*$T123/72</f>
        <v>-0.78750000000000009</v>
      </c>
      <c r="D123">
        <f>trueraw!I122*$V123*$T123/72</f>
        <v>-1.4097222222222223</v>
      </c>
      <c r="E123">
        <f>trueraw!J122*$V123*$T123/72</f>
        <v>-0.44722222222222224</v>
      </c>
      <c r="F123">
        <f>trueraw!K122*$V123*$T123/72</f>
        <v>0.29166666666666669</v>
      </c>
      <c r="G123">
        <f>trueraw!L122*$V123*$T123/72</f>
        <v>-0.59305555555555545</v>
      </c>
      <c r="H123">
        <f>trueraw!M122*$V123*$T123/72</f>
        <v>0.35</v>
      </c>
      <c r="I123">
        <f>trueraw!N122*$V123*$T123/72</f>
        <v>0.79722222222222217</v>
      </c>
      <c r="J123">
        <f>trueraw!O122*$V123*$T123/72</f>
        <v>1.1083333333333334</v>
      </c>
      <c r="K123">
        <f t="shared" si="45"/>
        <v>0.96250000000000013</v>
      </c>
      <c r="L123">
        <f t="shared" si="46"/>
        <v>-0.93333333333333346</v>
      </c>
      <c r="M123">
        <f t="shared" si="47"/>
        <v>0.76805555555555549</v>
      </c>
      <c r="N123">
        <f t="shared" si="48"/>
        <v>0.17499999999999993</v>
      </c>
      <c r="O123">
        <f t="shared" si="49"/>
        <v>1.4291666666666667</v>
      </c>
      <c r="P123" s="1" t="str">
        <f>VLOOKUP($A123, 'auction in'!$A$2:$C$201, 3, FALSE)</f>
        <v>weed</v>
      </c>
      <c r="Q123" s="3">
        <f>VLOOKUP($A123, 'auction in'!$A$2:$B$201, 2, FALSE)</f>
        <v>17</v>
      </c>
      <c r="R123" t="str">
        <f>trueraw!C122</f>
        <v>SF,PF</v>
      </c>
      <c r="S123" t="str">
        <f>trueraw!D122</f>
        <v>MEM</v>
      </c>
      <c r="T123">
        <f>trueraw!E122</f>
        <v>70</v>
      </c>
      <c r="U123">
        <f>trueraw!F122</f>
        <v>24</v>
      </c>
      <c r="V123">
        <v>1</v>
      </c>
      <c r="W123">
        <f t="shared" ref="W123:AG130" si="66">IF(EXACT($P123, W$2), 1, 0)</f>
        <v>0</v>
      </c>
      <c r="X123">
        <f t="shared" si="66"/>
        <v>0</v>
      </c>
      <c r="Y123">
        <f t="shared" si="66"/>
        <v>0</v>
      </c>
      <c r="Z123">
        <f t="shared" si="66"/>
        <v>0</v>
      </c>
      <c r="AA123">
        <f t="shared" si="66"/>
        <v>0</v>
      </c>
      <c r="AB123">
        <f t="shared" si="66"/>
        <v>1</v>
      </c>
      <c r="AC123">
        <f t="shared" si="66"/>
        <v>0</v>
      </c>
      <c r="AD123">
        <f t="shared" si="66"/>
        <v>0</v>
      </c>
      <c r="AE123">
        <f t="shared" si="66"/>
        <v>0</v>
      </c>
      <c r="AF123">
        <f t="shared" si="66"/>
        <v>0</v>
      </c>
      <c r="AG123">
        <f t="shared" si="66"/>
        <v>0</v>
      </c>
      <c r="AT123">
        <f t="shared" si="53"/>
        <v>0</v>
      </c>
      <c r="AU123">
        <f t="shared" si="54"/>
        <v>0</v>
      </c>
      <c r="AV123">
        <f t="shared" si="55"/>
        <v>0</v>
      </c>
      <c r="AW123">
        <f t="shared" si="56"/>
        <v>0</v>
      </c>
      <c r="AX123">
        <f t="shared" si="57"/>
        <v>0</v>
      </c>
      <c r="AY123">
        <f t="shared" si="58"/>
        <v>0.17499999999999993</v>
      </c>
      <c r="AZ123">
        <f t="shared" si="59"/>
        <v>0</v>
      </c>
      <c r="BA123">
        <f t="shared" si="60"/>
        <v>0</v>
      </c>
      <c r="BB123">
        <f t="shared" si="61"/>
        <v>0</v>
      </c>
      <c r="BC123">
        <f t="shared" si="62"/>
        <v>0</v>
      </c>
      <c r="BD123">
        <f t="shared" si="63"/>
        <v>0</v>
      </c>
    </row>
    <row r="124" spans="1:56" x14ac:dyDescent="0.3">
      <c r="A124" t="str">
        <f>trueraw!B123</f>
        <v>Andrew Wiggins</v>
      </c>
      <c r="B124">
        <f>trueraw!G123*$V124*$T124/72</f>
        <v>0.27444444444444449</v>
      </c>
      <c r="C124">
        <f>trueraw!H123*$V124*$T124/72</f>
        <v>-0.71499999999999997</v>
      </c>
      <c r="D124">
        <f>trueraw!I123*$V124*$T124/72</f>
        <v>0.11555555555555556</v>
      </c>
      <c r="E124">
        <f>trueraw!J123*$V124*$T124/72</f>
        <v>0.39722222222222225</v>
      </c>
      <c r="F124">
        <f>trueraw!K123*$V124*$T124/72</f>
        <v>-0.13722222222222225</v>
      </c>
      <c r="G124">
        <f>trueraw!L123*$V124*$T124/72</f>
        <v>-0.21666666666666667</v>
      </c>
      <c r="H124">
        <f>trueraw!M123*$V124*$T124/72</f>
        <v>-0.14444444444444446</v>
      </c>
      <c r="I124">
        <f>trueraw!N123*$V124*$T124/72</f>
        <v>0.59222222222222221</v>
      </c>
      <c r="J124">
        <f>trueraw!O123*$V124*$T124/72</f>
        <v>-7.2222222222222229E-2</v>
      </c>
      <c r="K124">
        <f t="shared" si="45"/>
        <v>0.80888888888888888</v>
      </c>
      <c r="L124">
        <f t="shared" si="46"/>
        <v>0.16611111111111121</v>
      </c>
      <c r="M124">
        <f t="shared" si="47"/>
        <v>0.31055555555555558</v>
      </c>
      <c r="N124">
        <f t="shared" si="48"/>
        <v>9.388888888888898E-2</v>
      </c>
      <c r="O124">
        <f t="shared" si="49"/>
        <v>0.97138888888888908</v>
      </c>
      <c r="P124" s="1" t="str">
        <f>VLOOKUP($A124, 'auction in'!$A$2:$C$201, 3, FALSE)</f>
        <v>_______</v>
      </c>
      <c r="Q124" s="3">
        <f>VLOOKUP($A124, 'auction in'!$A$2:$B$201, 2, FALSE)</f>
        <v>-6.594991431146263</v>
      </c>
      <c r="R124" t="str">
        <f>trueraw!C123</f>
        <v>SG,SF</v>
      </c>
      <c r="S124" t="str">
        <f>trueraw!D123</f>
        <v>GSW</v>
      </c>
      <c r="T124">
        <f>trueraw!E123</f>
        <v>52</v>
      </c>
      <c r="U124">
        <f>trueraw!F123</f>
        <v>30.1</v>
      </c>
      <c r="V124">
        <v>1</v>
      </c>
      <c r="W124">
        <f t="shared" si="66"/>
        <v>1</v>
      </c>
      <c r="X124">
        <f t="shared" si="66"/>
        <v>0</v>
      </c>
      <c r="Y124">
        <f t="shared" si="66"/>
        <v>0</v>
      </c>
      <c r="Z124">
        <f t="shared" si="66"/>
        <v>0</v>
      </c>
      <c r="AA124">
        <f t="shared" si="66"/>
        <v>0</v>
      </c>
      <c r="AB124">
        <f t="shared" si="66"/>
        <v>0</v>
      </c>
      <c r="AC124">
        <f t="shared" si="66"/>
        <v>0</v>
      </c>
      <c r="AD124">
        <f t="shared" si="66"/>
        <v>0</v>
      </c>
      <c r="AE124">
        <f t="shared" si="66"/>
        <v>0</v>
      </c>
      <c r="AF124">
        <f t="shared" si="66"/>
        <v>0</v>
      </c>
      <c r="AG124">
        <f t="shared" si="66"/>
        <v>0</v>
      </c>
      <c r="AT124">
        <f t="shared" si="53"/>
        <v>9.388888888888898E-2</v>
      </c>
      <c r="AU124">
        <f t="shared" si="54"/>
        <v>0</v>
      </c>
      <c r="AV124">
        <f t="shared" si="55"/>
        <v>0</v>
      </c>
      <c r="AW124">
        <f t="shared" si="56"/>
        <v>0</v>
      </c>
      <c r="AX124">
        <f t="shared" si="57"/>
        <v>0</v>
      </c>
      <c r="AY124">
        <f t="shared" si="58"/>
        <v>0</v>
      </c>
      <c r="AZ124">
        <f t="shared" si="59"/>
        <v>0</v>
      </c>
      <c r="BA124">
        <f t="shared" si="60"/>
        <v>0</v>
      </c>
      <c r="BB124">
        <f t="shared" si="61"/>
        <v>0</v>
      </c>
      <c r="BC124">
        <f t="shared" si="62"/>
        <v>0</v>
      </c>
      <c r="BD124">
        <f t="shared" si="63"/>
        <v>0</v>
      </c>
    </row>
    <row r="125" spans="1:56" x14ac:dyDescent="0.3">
      <c r="A125" t="str">
        <f>trueraw!B124</f>
        <v>Kevin Porter Jr.</v>
      </c>
      <c r="B125">
        <f>trueraw!G124*$V125*$T125/72</f>
        <v>-0.7583333333333333</v>
      </c>
      <c r="C125">
        <f>trueraw!H124*$V125*$T125/72</f>
        <v>-0.41805555555555551</v>
      </c>
      <c r="D125">
        <f>trueraw!I124*$V125*$T125/72</f>
        <v>0.4861111111111111</v>
      </c>
      <c r="E125">
        <f>trueraw!J124*$V125*$T125/72</f>
        <v>0.72916666666666663</v>
      </c>
      <c r="F125">
        <f>trueraw!K124*$V125*$T125/72</f>
        <v>-0.29166666666666669</v>
      </c>
      <c r="G125">
        <f>trueraw!L124*$V125*$T125/72</f>
        <v>1.9444444444444444</v>
      </c>
      <c r="H125">
        <f>trueraw!M124*$V125*$T125/72</f>
        <v>0.84583333333333333</v>
      </c>
      <c r="I125">
        <f>trueraw!N124*$V125*$T125/72</f>
        <v>-0.35972222222222222</v>
      </c>
      <c r="J125">
        <f>trueraw!O124*$V125*$T125/72</f>
        <v>-2.0708333333333333</v>
      </c>
      <c r="K125">
        <f t="shared" si="45"/>
        <v>0.52499999999999991</v>
      </c>
      <c r="L125">
        <f t="shared" si="46"/>
        <v>2.177777777777778</v>
      </c>
      <c r="M125">
        <f t="shared" si="47"/>
        <v>-1.8374999999999999</v>
      </c>
      <c r="N125">
        <f t="shared" si="48"/>
        <v>0.10694444444444473</v>
      </c>
      <c r="O125">
        <f t="shared" si="49"/>
        <v>-2.629861111111111</v>
      </c>
      <c r="P125" s="1" t="str">
        <f>VLOOKUP($A125, 'auction in'!$A$2:$C$201, 3, FALSE)</f>
        <v>_______</v>
      </c>
      <c r="Q125" s="3">
        <f>VLOOKUP($A125, 'auction in'!$A$2:$B$201, 2, FALSE)</f>
        <v>-4.6493207611168677</v>
      </c>
      <c r="R125" t="str">
        <f>trueraw!C124</f>
        <v>SG,SF</v>
      </c>
      <c r="S125" t="str">
        <f>trueraw!D124</f>
        <v>HOU</v>
      </c>
      <c r="T125">
        <f>trueraw!E124</f>
        <v>70</v>
      </c>
      <c r="U125">
        <f>trueraw!F124</f>
        <v>33.1</v>
      </c>
      <c r="V125">
        <v>1</v>
      </c>
      <c r="W125">
        <f t="shared" si="66"/>
        <v>1</v>
      </c>
      <c r="X125">
        <f t="shared" si="66"/>
        <v>0</v>
      </c>
      <c r="Y125">
        <f t="shared" si="66"/>
        <v>0</v>
      </c>
      <c r="Z125">
        <f t="shared" si="66"/>
        <v>0</v>
      </c>
      <c r="AA125">
        <f t="shared" si="66"/>
        <v>0</v>
      </c>
      <c r="AB125">
        <f t="shared" si="66"/>
        <v>0</v>
      </c>
      <c r="AC125">
        <f t="shared" si="66"/>
        <v>0</v>
      </c>
      <c r="AD125">
        <f t="shared" si="66"/>
        <v>0</v>
      </c>
      <c r="AE125">
        <f t="shared" si="66"/>
        <v>0</v>
      </c>
      <c r="AF125">
        <f t="shared" si="66"/>
        <v>0</v>
      </c>
      <c r="AG125">
        <f t="shared" si="66"/>
        <v>0</v>
      </c>
      <c r="AT125">
        <f t="shared" si="53"/>
        <v>0.10694444444444473</v>
      </c>
      <c r="AU125">
        <f t="shared" si="54"/>
        <v>0</v>
      </c>
      <c r="AV125">
        <f t="shared" si="55"/>
        <v>0</v>
      </c>
      <c r="AW125">
        <f t="shared" si="56"/>
        <v>0</v>
      </c>
      <c r="AX125">
        <f t="shared" si="57"/>
        <v>0</v>
      </c>
      <c r="AY125">
        <f t="shared" si="58"/>
        <v>0</v>
      </c>
      <c r="AZ125">
        <f t="shared" si="59"/>
        <v>0</v>
      </c>
      <c r="BA125">
        <f t="shared" si="60"/>
        <v>0</v>
      </c>
      <c r="BB125">
        <f t="shared" si="61"/>
        <v>0</v>
      </c>
      <c r="BC125">
        <f t="shared" si="62"/>
        <v>0</v>
      </c>
      <c r="BD125">
        <f t="shared" si="63"/>
        <v>0</v>
      </c>
    </row>
    <row r="126" spans="1:56" x14ac:dyDescent="0.3">
      <c r="A126" t="str">
        <f>trueraw!B125</f>
        <v>Danilo Gallinari</v>
      </c>
      <c r="B126">
        <f>trueraw!G125*$V126*$T126/72</f>
        <v>-0.4694444444444445</v>
      </c>
      <c r="C126">
        <f>trueraw!H125*$V126*$T126/72</f>
        <v>2.0131944444444443</v>
      </c>
      <c r="D126">
        <f>trueraw!I125*$V126*$T126/72</f>
        <v>0.23472222222222225</v>
      </c>
      <c r="E126">
        <f>trueraw!J125*$V126*$T126/72</f>
        <v>-9.9305555555555564E-2</v>
      </c>
      <c r="F126">
        <f>trueraw!K125*$V126*$T126/72</f>
        <v>-0.34305555555555556</v>
      </c>
      <c r="G126">
        <f>trueraw!L125*$V126*$T126/72</f>
        <v>-0.63194444444444442</v>
      </c>
      <c r="H126">
        <f>trueraw!M125*$V126*$T126/72</f>
        <v>-0.7583333333333333</v>
      </c>
      <c r="I126">
        <f>trueraw!N125*$V126*$T126/72</f>
        <v>-0.72222222222222221</v>
      </c>
      <c r="J126">
        <f>trueraw!O125*$V126*$T126/72</f>
        <v>0.8666666666666667</v>
      </c>
      <c r="K126">
        <f t="shared" si="45"/>
        <v>-1.9229166666666666</v>
      </c>
      <c r="L126">
        <f t="shared" si="46"/>
        <v>-0.77638888888888913</v>
      </c>
      <c r="M126">
        <f t="shared" si="47"/>
        <v>0.72222222222222188</v>
      </c>
      <c r="N126">
        <f t="shared" si="48"/>
        <v>9.0277777777777568E-2</v>
      </c>
      <c r="O126">
        <f t="shared" si="49"/>
        <v>-0.48298611111111112</v>
      </c>
      <c r="P126" s="1" t="str">
        <f>VLOOKUP($A126, 'auction in'!$A$2:$C$201, 3, FALSE)</f>
        <v>_______</v>
      </c>
      <c r="Q126" s="3">
        <f>VLOOKUP($A126, 'auction in'!$A$2:$B$201, 2, FALSE)</f>
        <v>3.8422053368295117</v>
      </c>
      <c r="R126" t="str">
        <f>trueraw!C125</f>
        <v>SF,PF</v>
      </c>
      <c r="S126" t="str">
        <f>trueraw!D125</f>
        <v>ATL</v>
      </c>
      <c r="T126">
        <f>trueraw!E125</f>
        <v>65</v>
      </c>
      <c r="U126">
        <f>trueraw!F125</f>
        <v>22.6</v>
      </c>
      <c r="V126">
        <v>1</v>
      </c>
      <c r="W126">
        <f t="shared" si="66"/>
        <v>1</v>
      </c>
      <c r="X126">
        <f t="shared" si="66"/>
        <v>0</v>
      </c>
      <c r="Y126">
        <f t="shared" si="66"/>
        <v>0</v>
      </c>
      <c r="Z126">
        <f t="shared" si="66"/>
        <v>0</v>
      </c>
      <c r="AA126">
        <f t="shared" si="66"/>
        <v>0</v>
      </c>
      <c r="AB126">
        <f t="shared" si="66"/>
        <v>0</v>
      </c>
      <c r="AC126">
        <f t="shared" si="66"/>
        <v>0</v>
      </c>
      <c r="AD126">
        <f t="shared" si="66"/>
        <v>0</v>
      </c>
      <c r="AE126">
        <f t="shared" si="66"/>
        <v>0</v>
      </c>
      <c r="AF126">
        <f t="shared" si="66"/>
        <v>0</v>
      </c>
      <c r="AG126">
        <f t="shared" si="66"/>
        <v>0</v>
      </c>
      <c r="AT126">
        <f t="shared" si="53"/>
        <v>9.0277777777777568E-2</v>
      </c>
      <c r="AU126">
        <f t="shared" si="54"/>
        <v>0</v>
      </c>
      <c r="AV126">
        <f t="shared" si="55"/>
        <v>0</v>
      </c>
      <c r="AW126">
        <f t="shared" si="56"/>
        <v>0</v>
      </c>
      <c r="AX126">
        <f t="shared" si="57"/>
        <v>0</v>
      </c>
      <c r="AY126">
        <f t="shared" si="58"/>
        <v>0</v>
      </c>
      <c r="AZ126">
        <f t="shared" si="59"/>
        <v>0</v>
      </c>
      <c r="BA126">
        <f t="shared" si="60"/>
        <v>0</v>
      </c>
      <c r="BB126">
        <f t="shared" si="61"/>
        <v>0</v>
      </c>
      <c r="BC126">
        <f t="shared" si="62"/>
        <v>0</v>
      </c>
      <c r="BD126">
        <f t="shared" si="63"/>
        <v>0</v>
      </c>
    </row>
    <row r="127" spans="1:56" x14ac:dyDescent="0.3">
      <c r="A127" t="str">
        <f>trueraw!B126</f>
        <v>Wendell Carter Jr.</v>
      </c>
      <c r="B127">
        <f>trueraw!G126*$V127*$T127/72</f>
        <v>0.82819444444444446</v>
      </c>
      <c r="C127">
        <f>trueraw!H126*$V127*$T127/72</f>
        <v>-0.81888888888888889</v>
      </c>
      <c r="D127">
        <f>trueraw!I126*$V127*$T127/72</f>
        <v>-1.3120833333333333</v>
      </c>
      <c r="E127">
        <f>trueraw!J126*$V127*$T127/72</f>
        <v>-0.11166666666666665</v>
      </c>
      <c r="F127">
        <f>trueraw!K126*$V127*$T127/72</f>
        <v>1.6284722222222223</v>
      </c>
      <c r="G127">
        <f>trueraw!L126*$V127*$T127/72</f>
        <v>-0.31638888888888889</v>
      </c>
      <c r="H127">
        <f>trueraw!M126*$V127*$T127/72</f>
        <v>-0.54902777777777778</v>
      </c>
      <c r="I127">
        <f>trueraw!N126*$V127*$T127/72</f>
        <v>0.72583333333333344</v>
      </c>
      <c r="J127">
        <f>trueraw!O126*$V127*$T127/72</f>
        <v>0</v>
      </c>
      <c r="K127">
        <f t="shared" si="45"/>
        <v>0.89333333333333365</v>
      </c>
      <c r="L127">
        <f t="shared" si="46"/>
        <v>7.4444444444444868E-2</v>
      </c>
      <c r="M127">
        <f t="shared" si="47"/>
        <v>0.39083333333333381</v>
      </c>
      <c r="N127">
        <f t="shared" si="48"/>
        <v>7.4444444444444868E-2</v>
      </c>
      <c r="O127">
        <f t="shared" si="49"/>
        <v>1.8145833333333337</v>
      </c>
      <c r="P127" s="1" t="str">
        <f>VLOOKUP($A127, 'auction in'!$A$2:$C$201, 3, FALSE)</f>
        <v>_______</v>
      </c>
      <c r="Q127" s="3">
        <f>VLOOKUP($A127, 'auction in'!$A$2:$B$201, 2, FALSE)</f>
        <v>9.548686722770551</v>
      </c>
      <c r="R127" t="str">
        <f>trueraw!C126</f>
        <v>C</v>
      </c>
      <c r="S127" t="str">
        <f>trueraw!D126</f>
        <v>ORL</v>
      </c>
      <c r="T127">
        <f>trueraw!E126</f>
        <v>67</v>
      </c>
      <c r="U127">
        <f>trueraw!F126</f>
        <v>28.8</v>
      </c>
      <c r="V127">
        <v>1</v>
      </c>
      <c r="W127">
        <f t="shared" si="66"/>
        <v>1</v>
      </c>
      <c r="X127">
        <f t="shared" si="66"/>
        <v>0</v>
      </c>
      <c r="Y127">
        <f t="shared" si="66"/>
        <v>0</v>
      </c>
      <c r="Z127">
        <f t="shared" si="66"/>
        <v>0</v>
      </c>
      <c r="AA127">
        <f t="shared" si="66"/>
        <v>0</v>
      </c>
      <c r="AB127">
        <f t="shared" si="66"/>
        <v>0</v>
      </c>
      <c r="AC127">
        <f t="shared" si="66"/>
        <v>0</v>
      </c>
      <c r="AD127">
        <f t="shared" si="66"/>
        <v>0</v>
      </c>
      <c r="AE127">
        <f t="shared" si="66"/>
        <v>0</v>
      </c>
      <c r="AF127">
        <f t="shared" si="66"/>
        <v>0</v>
      </c>
      <c r="AG127">
        <f t="shared" si="66"/>
        <v>0</v>
      </c>
      <c r="AT127">
        <f t="shared" si="53"/>
        <v>7.4444444444444868E-2</v>
      </c>
      <c r="AU127">
        <f t="shared" si="54"/>
        <v>0</v>
      </c>
      <c r="AV127">
        <f t="shared" si="55"/>
        <v>0</v>
      </c>
      <c r="AW127">
        <f t="shared" si="56"/>
        <v>0</v>
      </c>
      <c r="AX127">
        <f t="shared" si="57"/>
        <v>0</v>
      </c>
      <c r="AY127">
        <f t="shared" si="58"/>
        <v>0</v>
      </c>
      <c r="AZ127">
        <f t="shared" si="59"/>
        <v>0</v>
      </c>
      <c r="BA127">
        <f t="shared" si="60"/>
        <v>0</v>
      </c>
      <c r="BB127">
        <f t="shared" si="61"/>
        <v>0</v>
      </c>
      <c r="BC127">
        <f t="shared" si="62"/>
        <v>0</v>
      </c>
      <c r="BD127">
        <f t="shared" si="63"/>
        <v>0</v>
      </c>
    </row>
    <row r="128" spans="1:56" x14ac:dyDescent="0.3">
      <c r="A128" t="str">
        <f>trueraw!B127</f>
        <v>Montrezl Harrell</v>
      </c>
      <c r="B128">
        <f>trueraw!G127*$V128*$T128/72</f>
        <v>2.342222222222222</v>
      </c>
      <c r="C128">
        <f>trueraw!H127*$V128*$T128/72</f>
        <v>-1.2655555555555555</v>
      </c>
      <c r="D128">
        <f>trueraw!I127*$V128*$T128/72</f>
        <v>-1.6716666666666666</v>
      </c>
      <c r="E128">
        <f>trueraw!J127*$V128*$T128/72</f>
        <v>7.5555555555555556E-2</v>
      </c>
      <c r="F128">
        <f>trueraw!K127*$V128*$T128/72</f>
        <v>0.74611111111111106</v>
      </c>
      <c r="G128">
        <f>trueraw!L127*$V128*$T128/72</f>
        <v>-0.77444444444444438</v>
      </c>
      <c r="H128">
        <f>trueraw!M127*$V128*$T128/72</f>
        <v>-0.29277777777777775</v>
      </c>
      <c r="I128">
        <f>trueraw!N127*$V128*$T128/72</f>
        <v>0.47222222222222221</v>
      </c>
      <c r="J128">
        <f>trueraw!O127*$V128*$T128/72</f>
        <v>0.40611111111111109</v>
      </c>
      <c r="K128">
        <f t="shared" si="45"/>
        <v>1.3033333333333332</v>
      </c>
      <c r="L128">
        <f t="shared" si="46"/>
        <v>-0.36833333333333351</v>
      </c>
      <c r="M128">
        <f t="shared" si="47"/>
        <v>0.81222222222222207</v>
      </c>
      <c r="N128">
        <f t="shared" si="48"/>
        <v>3.7777777777777577E-2</v>
      </c>
      <c r="O128">
        <f t="shared" si="49"/>
        <v>2.3327777777777774</v>
      </c>
      <c r="P128" s="1" t="str">
        <f>VLOOKUP($A128, 'auction in'!$A$2:$C$201, 3, FALSE)</f>
        <v>choi</v>
      </c>
      <c r="Q128" s="3">
        <f>VLOOKUP($A128, 'auction in'!$A$2:$B$201, 2, FALSE)</f>
        <v>3</v>
      </c>
      <c r="R128" t="str">
        <f>trueraw!C127</f>
        <v>PF,C</v>
      </c>
      <c r="S128" t="str">
        <f>trueraw!D127</f>
        <v>WAS</v>
      </c>
      <c r="T128">
        <f>trueraw!E127</f>
        <v>68</v>
      </c>
      <c r="U128">
        <f>trueraw!F127</f>
        <v>25</v>
      </c>
      <c r="V128">
        <v>1</v>
      </c>
      <c r="W128">
        <f t="shared" si="66"/>
        <v>0</v>
      </c>
      <c r="X128">
        <f t="shared" si="66"/>
        <v>0</v>
      </c>
      <c r="Y128">
        <f t="shared" si="66"/>
        <v>0</v>
      </c>
      <c r="Z128">
        <f t="shared" si="66"/>
        <v>0</v>
      </c>
      <c r="AA128">
        <f t="shared" si="66"/>
        <v>1</v>
      </c>
      <c r="AB128">
        <f t="shared" si="66"/>
        <v>0</v>
      </c>
      <c r="AC128">
        <f t="shared" si="66"/>
        <v>0</v>
      </c>
      <c r="AD128">
        <f t="shared" si="66"/>
        <v>0</v>
      </c>
      <c r="AE128">
        <f t="shared" si="66"/>
        <v>0</v>
      </c>
      <c r="AF128">
        <f t="shared" si="66"/>
        <v>0</v>
      </c>
      <c r="AG128">
        <f t="shared" si="66"/>
        <v>0</v>
      </c>
      <c r="AT128">
        <f t="shared" si="53"/>
        <v>0</v>
      </c>
      <c r="AU128">
        <f t="shared" si="54"/>
        <v>0</v>
      </c>
      <c r="AV128">
        <f t="shared" si="55"/>
        <v>0</v>
      </c>
      <c r="AW128">
        <f t="shared" si="56"/>
        <v>0</v>
      </c>
      <c r="AX128">
        <f t="shared" si="57"/>
        <v>3.7777777777777577E-2</v>
      </c>
      <c r="AY128">
        <f t="shared" si="58"/>
        <v>0</v>
      </c>
      <c r="AZ128">
        <f t="shared" si="59"/>
        <v>0</v>
      </c>
      <c r="BA128">
        <f t="shared" si="60"/>
        <v>0</v>
      </c>
      <c r="BB128">
        <f t="shared" si="61"/>
        <v>0</v>
      </c>
      <c r="BC128">
        <f t="shared" si="62"/>
        <v>0</v>
      </c>
      <c r="BD128">
        <f t="shared" si="63"/>
        <v>0</v>
      </c>
    </row>
    <row r="129" spans="1:56" x14ac:dyDescent="0.3">
      <c r="A129" t="str">
        <f>trueraw!B128</f>
        <v>Larry Nance Jr.</v>
      </c>
      <c r="B129">
        <f>trueraw!G128*$V129*$T129/72</f>
        <v>0.21722222222222223</v>
      </c>
      <c r="C129">
        <f>trueraw!H128*$V129*$T129/72</f>
        <v>-0.68</v>
      </c>
      <c r="D129">
        <f>trueraw!I128*$V129*$T129/72</f>
        <v>-0.61388888888888893</v>
      </c>
      <c r="E129">
        <f>trueraw!J128*$V129*$T129/72</f>
        <v>-0.77444444444444438</v>
      </c>
      <c r="F129">
        <f>trueraw!K128*$V129*$T129/72</f>
        <v>0.36833333333333335</v>
      </c>
      <c r="G129">
        <f>trueraw!L128*$V129*$T129/72</f>
        <v>-1.8888888888888889E-2</v>
      </c>
      <c r="H129">
        <f>trueraw!M128*$V129*$T129/72</f>
        <v>1.5866666666666667</v>
      </c>
      <c r="I129">
        <f>trueraw!N128*$V129*$T129/72</f>
        <v>-0.2361111111111111</v>
      </c>
      <c r="J129">
        <f>trueraw!O128*$V129*$T129/72</f>
        <v>0.17944444444444443</v>
      </c>
      <c r="K129">
        <f t="shared" si="45"/>
        <v>0.70833333333333348</v>
      </c>
      <c r="L129">
        <f t="shared" si="46"/>
        <v>-0.15111111111111092</v>
      </c>
      <c r="M129">
        <f t="shared" si="47"/>
        <v>4.7222222222222499E-2</v>
      </c>
      <c r="N129">
        <f t="shared" si="48"/>
        <v>2.8333333333333516E-2</v>
      </c>
      <c r="O129">
        <f t="shared" si="49"/>
        <v>-0.47222222222222221</v>
      </c>
      <c r="P129" s="1" t="str">
        <f>VLOOKUP($A129, 'auction in'!$A$2:$C$201, 3, FALSE)</f>
        <v>_______</v>
      </c>
      <c r="Q129" s="3">
        <f>VLOOKUP($A129, 'auction in'!$A$2:$B$201, 2, FALSE)</f>
        <v>2.4376521164635681</v>
      </c>
      <c r="R129" t="str">
        <f>trueraw!C128</f>
        <v>PF,C</v>
      </c>
      <c r="S129" t="str">
        <f>trueraw!D128</f>
        <v>POR</v>
      </c>
      <c r="T129">
        <f>trueraw!E128</f>
        <v>68</v>
      </c>
      <c r="U129">
        <f>trueraw!F128</f>
        <v>27.1</v>
      </c>
      <c r="V129">
        <v>1</v>
      </c>
      <c r="W129">
        <f t="shared" si="66"/>
        <v>1</v>
      </c>
      <c r="X129">
        <f t="shared" si="66"/>
        <v>0</v>
      </c>
      <c r="Y129">
        <f t="shared" si="66"/>
        <v>0</v>
      </c>
      <c r="Z129">
        <f t="shared" si="66"/>
        <v>0</v>
      </c>
      <c r="AA129">
        <f t="shared" si="66"/>
        <v>0</v>
      </c>
      <c r="AB129">
        <f t="shared" si="66"/>
        <v>0</v>
      </c>
      <c r="AC129">
        <f t="shared" si="66"/>
        <v>0</v>
      </c>
      <c r="AD129">
        <f t="shared" si="66"/>
        <v>0</v>
      </c>
      <c r="AE129">
        <f t="shared" si="66"/>
        <v>0</v>
      </c>
      <c r="AF129">
        <f t="shared" si="66"/>
        <v>0</v>
      </c>
      <c r="AG129">
        <f t="shared" si="66"/>
        <v>0</v>
      </c>
      <c r="AT129">
        <f t="shared" si="53"/>
        <v>2.8333333333333516E-2</v>
      </c>
      <c r="AU129">
        <f t="shared" si="54"/>
        <v>0</v>
      </c>
      <c r="AV129">
        <f t="shared" si="55"/>
        <v>0</v>
      </c>
      <c r="AW129">
        <f t="shared" si="56"/>
        <v>0</v>
      </c>
      <c r="AX129">
        <f t="shared" si="57"/>
        <v>0</v>
      </c>
      <c r="AY129">
        <f t="shared" si="58"/>
        <v>0</v>
      </c>
      <c r="AZ129">
        <f t="shared" si="59"/>
        <v>0</v>
      </c>
      <c r="BA129">
        <f t="shared" si="60"/>
        <v>0</v>
      </c>
      <c r="BB129">
        <f t="shared" si="61"/>
        <v>0</v>
      </c>
      <c r="BC129">
        <f t="shared" si="62"/>
        <v>0</v>
      </c>
      <c r="BD129">
        <f t="shared" si="63"/>
        <v>0</v>
      </c>
    </row>
    <row r="130" spans="1:56" x14ac:dyDescent="0.3">
      <c r="A130" t="str">
        <f>trueraw!B129</f>
        <v>Devonte' Graham</v>
      </c>
      <c r="B130">
        <f>trueraw!G129*$V130*$T130/72</f>
        <v>-2.0319444444444441</v>
      </c>
      <c r="C130">
        <f>trueraw!H129*$V130*$T130/72</f>
        <v>0.56388888888888877</v>
      </c>
      <c r="D130">
        <f>trueraw!I129*$V130*$T130/72</f>
        <v>1.6138888888888887</v>
      </c>
      <c r="E130">
        <f>trueraw!J129*$V130*$T130/72</f>
        <v>0.23333333333333334</v>
      </c>
      <c r="F130">
        <f>trueraw!K129*$V130*$T130/72</f>
        <v>-0.89444444444444449</v>
      </c>
      <c r="G130">
        <f>trueraw!L129*$V130*$T130/72</f>
        <v>1.3805555555555555</v>
      </c>
      <c r="H130">
        <f>trueraw!M129*$V130*$T130/72</f>
        <v>5.8333333333333334E-2</v>
      </c>
      <c r="I130">
        <f>trueraw!N129*$V130*$T130/72</f>
        <v>-0.97222222222222221</v>
      </c>
      <c r="J130">
        <f>trueraw!O129*$V130*$T130/72</f>
        <v>5.8333333333333334E-2</v>
      </c>
      <c r="K130">
        <f t="shared" si="45"/>
        <v>-0.55416666666666692</v>
      </c>
      <c r="L130">
        <f t="shared" si="46"/>
        <v>-4.8611111111111271E-2</v>
      </c>
      <c r="M130">
        <f t="shared" si="47"/>
        <v>-1.3708333333333336</v>
      </c>
      <c r="N130">
        <f t="shared" si="48"/>
        <v>9.7222222222220628E-3</v>
      </c>
      <c r="O130">
        <f t="shared" si="49"/>
        <v>-2.1097222222222225</v>
      </c>
      <c r="P130" s="1" t="str">
        <f>VLOOKUP($A130, 'auction in'!$A$2:$C$201, 3, FALSE)</f>
        <v>_______</v>
      </c>
      <c r="Q130" s="3">
        <f>VLOOKUP($A130, 'auction in'!$A$2:$B$201, 2, FALSE)</f>
        <v>-1.2114117453056172</v>
      </c>
      <c r="R130" t="str">
        <f>trueraw!C129</f>
        <v>PG,SG</v>
      </c>
      <c r="S130" t="str">
        <f>trueraw!D129</f>
        <v>NOP</v>
      </c>
      <c r="T130">
        <f>trueraw!E129</f>
        <v>70</v>
      </c>
      <c r="U130">
        <f>trueraw!F129</f>
        <v>30</v>
      </c>
      <c r="V130">
        <v>1</v>
      </c>
      <c r="W130">
        <f t="shared" si="66"/>
        <v>1</v>
      </c>
      <c r="X130">
        <f t="shared" si="66"/>
        <v>0</v>
      </c>
      <c r="Y130">
        <f t="shared" si="66"/>
        <v>0</v>
      </c>
      <c r="Z130">
        <f t="shared" si="66"/>
        <v>0</v>
      </c>
      <c r="AA130">
        <f t="shared" si="66"/>
        <v>0</v>
      </c>
      <c r="AB130">
        <f t="shared" si="66"/>
        <v>0</v>
      </c>
      <c r="AC130">
        <f t="shared" si="66"/>
        <v>0</v>
      </c>
      <c r="AD130">
        <f t="shared" si="66"/>
        <v>0</v>
      </c>
      <c r="AE130">
        <f t="shared" si="66"/>
        <v>0</v>
      </c>
      <c r="AF130">
        <f t="shared" si="66"/>
        <v>0</v>
      </c>
      <c r="AG130">
        <f t="shared" si="66"/>
        <v>0</v>
      </c>
      <c r="AT130">
        <f t="shared" si="53"/>
        <v>9.7222222222220628E-3</v>
      </c>
      <c r="AU130">
        <f t="shared" si="54"/>
        <v>0</v>
      </c>
      <c r="AV130">
        <f t="shared" si="55"/>
        <v>0</v>
      </c>
      <c r="AW130">
        <f t="shared" si="56"/>
        <v>0</v>
      </c>
      <c r="AX130">
        <f t="shared" si="57"/>
        <v>0</v>
      </c>
      <c r="AY130">
        <f t="shared" si="58"/>
        <v>0</v>
      </c>
      <c r="AZ130">
        <f t="shared" si="59"/>
        <v>0</v>
      </c>
      <c r="BA130">
        <f t="shared" si="60"/>
        <v>0</v>
      </c>
      <c r="BB130">
        <f t="shared" si="61"/>
        <v>0</v>
      </c>
      <c r="BC130">
        <f t="shared" si="62"/>
        <v>0</v>
      </c>
      <c r="BD130">
        <f t="shared" si="63"/>
        <v>0</v>
      </c>
    </row>
    <row r="131" spans="1:56" x14ac:dyDescent="0.3">
      <c r="P131" s="3"/>
      <c r="Q131" s="3"/>
      <c r="AT131">
        <f t="shared" ref="AT131:AT162" si="67">IF(EXACT($P131, W$2), $N131, 0)</f>
        <v>0</v>
      </c>
      <c r="AU131">
        <f t="shared" ref="AU131:AU162" si="68">IF(EXACT($P131, X$2), $N131, 0)</f>
        <v>0</v>
      </c>
      <c r="AV131">
        <f t="shared" ref="AV131:AV162" si="69">IF(EXACT($P131, Y$2), $N131, 0)</f>
        <v>0</v>
      </c>
      <c r="AW131">
        <f t="shared" ref="AW131:AW162" si="70">IF(EXACT($P131, Z$2), $N131, 0)</f>
        <v>0</v>
      </c>
      <c r="AX131">
        <f t="shared" ref="AX131:AX162" si="71">IF(EXACT($P131, AA$2), $N131, 0)</f>
        <v>0</v>
      </c>
      <c r="AY131">
        <f t="shared" ref="AY131:AY162" si="72">IF(EXACT($P131, AB$2), $N131, 0)</f>
        <v>0</v>
      </c>
      <c r="AZ131">
        <f t="shared" ref="AZ131:AZ162" si="73">IF(EXACT($P131, AC$2), $N131, 0)</f>
        <v>0</v>
      </c>
      <c r="BA131">
        <f t="shared" ref="BA131:BA162" si="74">IF(EXACT($P131, AD$2), $N131, 0)</f>
        <v>0</v>
      </c>
      <c r="BB131">
        <f t="shared" ref="BB131:BB162" si="75">IF(EXACT($P131, AE$2), $N131, 0)</f>
        <v>0</v>
      </c>
      <c r="BC131">
        <f t="shared" ref="BC131:BC162" si="76">IF(EXACT($P131, AF$2), $N131, 0)</f>
        <v>0</v>
      </c>
      <c r="BD131">
        <f t="shared" ref="BD131:BD162" si="77">IF(EXACT($P131, AG$2), $N131, 0)</f>
        <v>0</v>
      </c>
    </row>
    <row r="132" spans="1:56" x14ac:dyDescent="0.3">
      <c r="P132" s="3"/>
      <c r="Q132" s="3"/>
      <c r="AT132">
        <f t="shared" si="67"/>
        <v>0</v>
      </c>
      <c r="AU132">
        <f t="shared" si="68"/>
        <v>0</v>
      </c>
      <c r="AV132">
        <f t="shared" si="69"/>
        <v>0</v>
      </c>
      <c r="AW132">
        <f t="shared" si="70"/>
        <v>0</v>
      </c>
      <c r="AX132">
        <f t="shared" si="71"/>
        <v>0</v>
      </c>
      <c r="AY132">
        <f t="shared" si="72"/>
        <v>0</v>
      </c>
      <c r="AZ132">
        <f t="shared" si="73"/>
        <v>0</v>
      </c>
      <c r="BA132">
        <f t="shared" si="74"/>
        <v>0</v>
      </c>
      <c r="BB132">
        <f t="shared" si="75"/>
        <v>0</v>
      </c>
      <c r="BC132">
        <f t="shared" si="76"/>
        <v>0</v>
      </c>
      <c r="BD132">
        <f t="shared" si="77"/>
        <v>0</v>
      </c>
    </row>
    <row r="133" spans="1:56" x14ac:dyDescent="0.3">
      <c r="P133" s="3"/>
      <c r="Q133" s="3"/>
      <c r="AT133">
        <f t="shared" si="67"/>
        <v>0</v>
      </c>
      <c r="AU133">
        <f t="shared" si="68"/>
        <v>0</v>
      </c>
      <c r="AV133">
        <f t="shared" si="69"/>
        <v>0</v>
      </c>
      <c r="AW133">
        <f t="shared" si="70"/>
        <v>0</v>
      </c>
      <c r="AX133">
        <f t="shared" si="71"/>
        <v>0</v>
      </c>
      <c r="AY133">
        <f t="shared" si="72"/>
        <v>0</v>
      </c>
      <c r="AZ133">
        <f t="shared" si="73"/>
        <v>0</v>
      </c>
      <c r="BA133">
        <f t="shared" si="74"/>
        <v>0</v>
      </c>
      <c r="BB133">
        <f t="shared" si="75"/>
        <v>0</v>
      </c>
      <c r="BC133">
        <f t="shared" si="76"/>
        <v>0</v>
      </c>
      <c r="BD133">
        <f t="shared" si="77"/>
        <v>0</v>
      </c>
    </row>
    <row r="134" spans="1:56" x14ac:dyDescent="0.3">
      <c r="P134" s="3"/>
      <c r="Q134" s="3"/>
      <c r="AT134">
        <f t="shared" si="67"/>
        <v>0</v>
      </c>
      <c r="AU134">
        <f t="shared" si="68"/>
        <v>0</v>
      </c>
      <c r="AV134">
        <f t="shared" si="69"/>
        <v>0</v>
      </c>
      <c r="AW134">
        <f t="shared" si="70"/>
        <v>0</v>
      </c>
      <c r="AX134">
        <f t="shared" si="71"/>
        <v>0</v>
      </c>
      <c r="AY134">
        <f t="shared" si="72"/>
        <v>0</v>
      </c>
      <c r="AZ134">
        <f t="shared" si="73"/>
        <v>0</v>
      </c>
      <c r="BA134">
        <f t="shared" si="74"/>
        <v>0</v>
      </c>
      <c r="BB134">
        <f t="shared" si="75"/>
        <v>0</v>
      </c>
      <c r="BC134">
        <f t="shared" si="76"/>
        <v>0</v>
      </c>
      <c r="BD134">
        <f t="shared" si="77"/>
        <v>0</v>
      </c>
    </row>
    <row r="135" spans="1:56" x14ac:dyDescent="0.3">
      <c r="P135" s="3"/>
      <c r="Q135" s="3"/>
      <c r="AT135">
        <f t="shared" si="67"/>
        <v>0</v>
      </c>
      <c r="AU135">
        <f t="shared" si="68"/>
        <v>0</v>
      </c>
      <c r="AV135">
        <f t="shared" si="69"/>
        <v>0</v>
      </c>
      <c r="AW135">
        <f t="shared" si="70"/>
        <v>0</v>
      </c>
      <c r="AX135">
        <f t="shared" si="71"/>
        <v>0</v>
      </c>
      <c r="AY135">
        <f t="shared" si="72"/>
        <v>0</v>
      </c>
      <c r="AZ135">
        <f t="shared" si="73"/>
        <v>0</v>
      </c>
      <c r="BA135">
        <f t="shared" si="74"/>
        <v>0</v>
      </c>
      <c r="BB135">
        <f t="shared" si="75"/>
        <v>0</v>
      </c>
      <c r="BC135">
        <f t="shared" si="76"/>
        <v>0</v>
      </c>
      <c r="BD135">
        <f t="shared" si="77"/>
        <v>0</v>
      </c>
    </row>
    <row r="136" spans="1:56" x14ac:dyDescent="0.3">
      <c r="P136" s="3"/>
      <c r="Q136" s="3"/>
      <c r="AT136">
        <f t="shared" si="67"/>
        <v>0</v>
      </c>
      <c r="AU136">
        <f t="shared" si="68"/>
        <v>0</v>
      </c>
      <c r="AV136">
        <f t="shared" si="69"/>
        <v>0</v>
      </c>
      <c r="AW136">
        <f t="shared" si="70"/>
        <v>0</v>
      </c>
      <c r="AX136">
        <f t="shared" si="71"/>
        <v>0</v>
      </c>
      <c r="AY136">
        <f t="shared" si="72"/>
        <v>0</v>
      </c>
      <c r="AZ136">
        <f t="shared" si="73"/>
        <v>0</v>
      </c>
      <c r="BA136">
        <f t="shared" si="74"/>
        <v>0</v>
      </c>
      <c r="BB136">
        <f t="shared" si="75"/>
        <v>0</v>
      </c>
      <c r="BC136">
        <f t="shared" si="76"/>
        <v>0</v>
      </c>
      <c r="BD136">
        <f t="shared" si="77"/>
        <v>0</v>
      </c>
    </row>
    <row r="137" spans="1:56" x14ac:dyDescent="0.3">
      <c r="P137" s="3"/>
      <c r="Q137" s="3"/>
      <c r="AT137">
        <f t="shared" si="67"/>
        <v>0</v>
      </c>
      <c r="AU137">
        <f t="shared" si="68"/>
        <v>0</v>
      </c>
      <c r="AV137">
        <f t="shared" si="69"/>
        <v>0</v>
      </c>
      <c r="AW137">
        <f t="shared" si="70"/>
        <v>0</v>
      </c>
      <c r="AX137">
        <f t="shared" si="71"/>
        <v>0</v>
      </c>
      <c r="AY137">
        <f t="shared" si="72"/>
        <v>0</v>
      </c>
      <c r="AZ137">
        <f t="shared" si="73"/>
        <v>0</v>
      </c>
      <c r="BA137">
        <f t="shared" si="74"/>
        <v>0</v>
      </c>
      <c r="BB137">
        <f t="shared" si="75"/>
        <v>0</v>
      </c>
      <c r="BC137">
        <f t="shared" si="76"/>
        <v>0</v>
      </c>
      <c r="BD137">
        <f t="shared" si="77"/>
        <v>0</v>
      </c>
    </row>
    <row r="138" spans="1:56" x14ac:dyDescent="0.3">
      <c r="P138" s="3"/>
      <c r="Q138" s="3"/>
      <c r="AT138">
        <f t="shared" si="67"/>
        <v>0</v>
      </c>
      <c r="AU138">
        <f t="shared" si="68"/>
        <v>0</v>
      </c>
      <c r="AV138">
        <f t="shared" si="69"/>
        <v>0</v>
      </c>
      <c r="AW138">
        <f t="shared" si="70"/>
        <v>0</v>
      </c>
      <c r="AX138">
        <f t="shared" si="71"/>
        <v>0</v>
      </c>
      <c r="AY138">
        <f t="shared" si="72"/>
        <v>0</v>
      </c>
      <c r="AZ138">
        <f t="shared" si="73"/>
        <v>0</v>
      </c>
      <c r="BA138">
        <f t="shared" si="74"/>
        <v>0</v>
      </c>
      <c r="BB138">
        <f t="shared" si="75"/>
        <v>0</v>
      </c>
      <c r="BC138">
        <f t="shared" si="76"/>
        <v>0</v>
      </c>
      <c r="BD138">
        <f t="shared" si="77"/>
        <v>0</v>
      </c>
    </row>
    <row r="139" spans="1:56" x14ac:dyDescent="0.3">
      <c r="P139" s="3"/>
      <c r="Q139" s="3"/>
      <c r="AT139">
        <f t="shared" si="67"/>
        <v>0</v>
      </c>
      <c r="AU139">
        <f t="shared" si="68"/>
        <v>0</v>
      </c>
      <c r="AV139">
        <f t="shared" si="69"/>
        <v>0</v>
      </c>
      <c r="AW139">
        <f t="shared" si="70"/>
        <v>0</v>
      </c>
      <c r="AX139">
        <f t="shared" si="71"/>
        <v>0</v>
      </c>
      <c r="AY139">
        <f t="shared" si="72"/>
        <v>0</v>
      </c>
      <c r="AZ139">
        <f t="shared" si="73"/>
        <v>0</v>
      </c>
      <c r="BA139">
        <f t="shared" si="74"/>
        <v>0</v>
      </c>
      <c r="BB139">
        <f t="shared" si="75"/>
        <v>0</v>
      </c>
      <c r="BC139">
        <f t="shared" si="76"/>
        <v>0</v>
      </c>
      <c r="BD139">
        <f t="shared" si="77"/>
        <v>0</v>
      </c>
    </row>
    <row r="140" spans="1:56" x14ac:dyDescent="0.3">
      <c r="P140" s="3"/>
      <c r="Q140" s="3"/>
      <c r="AT140">
        <f t="shared" si="67"/>
        <v>0</v>
      </c>
      <c r="AU140">
        <f t="shared" si="68"/>
        <v>0</v>
      </c>
      <c r="AV140">
        <f t="shared" si="69"/>
        <v>0</v>
      </c>
      <c r="AW140">
        <f t="shared" si="70"/>
        <v>0</v>
      </c>
      <c r="AX140">
        <f t="shared" si="71"/>
        <v>0</v>
      </c>
      <c r="AY140">
        <f t="shared" si="72"/>
        <v>0</v>
      </c>
      <c r="AZ140">
        <f t="shared" si="73"/>
        <v>0</v>
      </c>
      <c r="BA140">
        <f t="shared" si="74"/>
        <v>0</v>
      </c>
      <c r="BB140">
        <f t="shared" si="75"/>
        <v>0</v>
      </c>
      <c r="BC140">
        <f t="shared" si="76"/>
        <v>0</v>
      </c>
      <c r="BD140">
        <f t="shared" si="77"/>
        <v>0</v>
      </c>
    </row>
    <row r="141" spans="1:56" x14ac:dyDescent="0.3">
      <c r="P141" s="3"/>
      <c r="Q141" s="3"/>
      <c r="AT141">
        <f t="shared" si="67"/>
        <v>0</v>
      </c>
      <c r="AU141">
        <f t="shared" si="68"/>
        <v>0</v>
      </c>
      <c r="AV141">
        <f t="shared" si="69"/>
        <v>0</v>
      </c>
      <c r="AW141">
        <f t="shared" si="70"/>
        <v>0</v>
      </c>
      <c r="AX141">
        <f t="shared" si="71"/>
        <v>0</v>
      </c>
      <c r="AY141">
        <f t="shared" si="72"/>
        <v>0</v>
      </c>
      <c r="AZ141">
        <f t="shared" si="73"/>
        <v>0</v>
      </c>
      <c r="BA141">
        <f t="shared" si="74"/>
        <v>0</v>
      </c>
      <c r="BB141">
        <f t="shared" si="75"/>
        <v>0</v>
      </c>
      <c r="BC141">
        <f t="shared" si="76"/>
        <v>0</v>
      </c>
      <c r="BD141">
        <f t="shared" si="77"/>
        <v>0</v>
      </c>
    </row>
    <row r="142" spans="1:56" x14ac:dyDescent="0.3">
      <c r="P142" s="3"/>
      <c r="Q142" s="3"/>
      <c r="AT142">
        <f t="shared" si="67"/>
        <v>0</v>
      </c>
      <c r="AU142">
        <f t="shared" si="68"/>
        <v>0</v>
      </c>
      <c r="AV142">
        <f t="shared" si="69"/>
        <v>0</v>
      </c>
      <c r="AW142">
        <f t="shared" si="70"/>
        <v>0</v>
      </c>
      <c r="AX142">
        <f t="shared" si="71"/>
        <v>0</v>
      </c>
      <c r="AY142">
        <f t="shared" si="72"/>
        <v>0</v>
      </c>
      <c r="AZ142">
        <f t="shared" si="73"/>
        <v>0</v>
      </c>
      <c r="BA142">
        <f t="shared" si="74"/>
        <v>0</v>
      </c>
      <c r="BB142">
        <f t="shared" si="75"/>
        <v>0</v>
      </c>
      <c r="BC142">
        <f t="shared" si="76"/>
        <v>0</v>
      </c>
      <c r="BD142">
        <f t="shared" si="77"/>
        <v>0</v>
      </c>
    </row>
    <row r="143" spans="1:56" x14ac:dyDescent="0.3">
      <c r="P143" s="3"/>
      <c r="Q143" s="3"/>
      <c r="AT143">
        <f t="shared" si="67"/>
        <v>0</v>
      </c>
      <c r="AU143">
        <f t="shared" si="68"/>
        <v>0</v>
      </c>
      <c r="AV143">
        <f t="shared" si="69"/>
        <v>0</v>
      </c>
      <c r="AW143">
        <f t="shared" si="70"/>
        <v>0</v>
      </c>
      <c r="AX143">
        <f t="shared" si="71"/>
        <v>0</v>
      </c>
      <c r="AY143">
        <f t="shared" si="72"/>
        <v>0</v>
      </c>
      <c r="AZ143">
        <f t="shared" si="73"/>
        <v>0</v>
      </c>
      <c r="BA143">
        <f t="shared" si="74"/>
        <v>0</v>
      </c>
      <c r="BB143">
        <f t="shared" si="75"/>
        <v>0</v>
      </c>
      <c r="BC143">
        <f t="shared" si="76"/>
        <v>0</v>
      </c>
      <c r="BD143">
        <f t="shared" si="77"/>
        <v>0</v>
      </c>
    </row>
    <row r="144" spans="1:56" x14ac:dyDescent="0.3">
      <c r="P144" s="3"/>
      <c r="Q144" s="3"/>
      <c r="AT144">
        <f t="shared" si="67"/>
        <v>0</v>
      </c>
      <c r="AU144">
        <f t="shared" si="68"/>
        <v>0</v>
      </c>
      <c r="AV144">
        <f t="shared" si="69"/>
        <v>0</v>
      </c>
      <c r="AW144">
        <f t="shared" si="70"/>
        <v>0</v>
      </c>
      <c r="AX144">
        <f t="shared" si="71"/>
        <v>0</v>
      </c>
      <c r="AY144">
        <f t="shared" si="72"/>
        <v>0</v>
      </c>
      <c r="AZ144">
        <f t="shared" si="73"/>
        <v>0</v>
      </c>
      <c r="BA144">
        <f t="shared" si="74"/>
        <v>0</v>
      </c>
      <c r="BB144">
        <f t="shared" si="75"/>
        <v>0</v>
      </c>
      <c r="BC144">
        <f t="shared" si="76"/>
        <v>0</v>
      </c>
      <c r="BD144">
        <f t="shared" si="77"/>
        <v>0</v>
      </c>
    </row>
    <row r="145" spans="16:56" x14ac:dyDescent="0.3">
      <c r="P145" s="3"/>
      <c r="Q145" s="3"/>
      <c r="AT145">
        <f t="shared" si="67"/>
        <v>0</v>
      </c>
      <c r="AU145">
        <f t="shared" si="68"/>
        <v>0</v>
      </c>
      <c r="AV145">
        <f t="shared" si="69"/>
        <v>0</v>
      </c>
      <c r="AW145">
        <f t="shared" si="70"/>
        <v>0</v>
      </c>
      <c r="AX145">
        <f t="shared" si="71"/>
        <v>0</v>
      </c>
      <c r="AY145">
        <f t="shared" si="72"/>
        <v>0</v>
      </c>
      <c r="AZ145">
        <f t="shared" si="73"/>
        <v>0</v>
      </c>
      <c r="BA145">
        <f t="shared" si="74"/>
        <v>0</v>
      </c>
      <c r="BB145">
        <f t="shared" si="75"/>
        <v>0</v>
      </c>
      <c r="BC145">
        <f t="shared" si="76"/>
        <v>0</v>
      </c>
      <c r="BD145">
        <f t="shared" si="77"/>
        <v>0</v>
      </c>
    </row>
    <row r="146" spans="16:56" x14ac:dyDescent="0.3">
      <c r="P146" s="3"/>
      <c r="Q146" s="3"/>
      <c r="AT146">
        <f t="shared" si="67"/>
        <v>0</v>
      </c>
      <c r="AU146">
        <f t="shared" si="68"/>
        <v>0</v>
      </c>
      <c r="AV146">
        <f t="shared" si="69"/>
        <v>0</v>
      </c>
      <c r="AW146">
        <f t="shared" si="70"/>
        <v>0</v>
      </c>
      <c r="AX146">
        <f t="shared" si="71"/>
        <v>0</v>
      </c>
      <c r="AY146">
        <f t="shared" si="72"/>
        <v>0</v>
      </c>
      <c r="AZ146">
        <f t="shared" si="73"/>
        <v>0</v>
      </c>
      <c r="BA146">
        <f t="shared" si="74"/>
        <v>0</v>
      </c>
      <c r="BB146">
        <f t="shared" si="75"/>
        <v>0</v>
      </c>
      <c r="BC146">
        <f t="shared" si="76"/>
        <v>0</v>
      </c>
      <c r="BD146">
        <f t="shared" si="77"/>
        <v>0</v>
      </c>
    </row>
    <row r="147" spans="16:56" x14ac:dyDescent="0.3">
      <c r="P147" s="3"/>
      <c r="Q147" s="3"/>
      <c r="AT147">
        <f t="shared" si="67"/>
        <v>0</v>
      </c>
      <c r="AU147">
        <f t="shared" si="68"/>
        <v>0</v>
      </c>
      <c r="AV147">
        <f t="shared" si="69"/>
        <v>0</v>
      </c>
      <c r="AW147">
        <f t="shared" si="70"/>
        <v>0</v>
      </c>
      <c r="AX147">
        <f t="shared" si="71"/>
        <v>0</v>
      </c>
      <c r="AY147">
        <f t="shared" si="72"/>
        <v>0</v>
      </c>
      <c r="AZ147">
        <f t="shared" si="73"/>
        <v>0</v>
      </c>
      <c r="BA147">
        <f t="shared" si="74"/>
        <v>0</v>
      </c>
      <c r="BB147">
        <f t="shared" si="75"/>
        <v>0</v>
      </c>
      <c r="BC147">
        <f t="shared" si="76"/>
        <v>0</v>
      </c>
      <c r="BD147">
        <f t="shared" si="77"/>
        <v>0</v>
      </c>
    </row>
    <row r="148" spans="16:56" x14ac:dyDescent="0.3">
      <c r="P148" s="3"/>
      <c r="Q148" s="3"/>
      <c r="AT148">
        <f t="shared" si="67"/>
        <v>0</v>
      </c>
      <c r="AU148">
        <f t="shared" si="68"/>
        <v>0</v>
      </c>
      <c r="AV148">
        <f t="shared" si="69"/>
        <v>0</v>
      </c>
      <c r="AW148">
        <f t="shared" si="70"/>
        <v>0</v>
      </c>
      <c r="AX148">
        <f t="shared" si="71"/>
        <v>0</v>
      </c>
      <c r="AY148">
        <f t="shared" si="72"/>
        <v>0</v>
      </c>
      <c r="AZ148">
        <f t="shared" si="73"/>
        <v>0</v>
      </c>
      <c r="BA148">
        <f t="shared" si="74"/>
        <v>0</v>
      </c>
      <c r="BB148">
        <f t="shared" si="75"/>
        <v>0</v>
      </c>
      <c r="BC148">
        <f t="shared" si="76"/>
        <v>0</v>
      </c>
      <c r="BD148">
        <f t="shared" si="77"/>
        <v>0</v>
      </c>
    </row>
    <row r="149" spans="16:56" x14ac:dyDescent="0.3">
      <c r="P149" s="3"/>
      <c r="Q149" s="3"/>
      <c r="AT149">
        <f t="shared" si="67"/>
        <v>0</v>
      </c>
      <c r="AU149">
        <f t="shared" si="68"/>
        <v>0</v>
      </c>
      <c r="AV149">
        <f t="shared" si="69"/>
        <v>0</v>
      </c>
      <c r="AW149">
        <f t="shared" si="70"/>
        <v>0</v>
      </c>
      <c r="AX149">
        <f t="shared" si="71"/>
        <v>0</v>
      </c>
      <c r="AY149">
        <f t="shared" si="72"/>
        <v>0</v>
      </c>
      <c r="AZ149">
        <f t="shared" si="73"/>
        <v>0</v>
      </c>
      <c r="BA149">
        <f t="shared" si="74"/>
        <v>0</v>
      </c>
      <c r="BB149">
        <f t="shared" si="75"/>
        <v>0</v>
      </c>
      <c r="BC149">
        <f t="shared" si="76"/>
        <v>0</v>
      </c>
      <c r="BD149">
        <f t="shared" si="77"/>
        <v>0</v>
      </c>
    </row>
    <row r="150" spans="16:56" x14ac:dyDescent="0.3">
      <c r="P150" s="3"/>
      <c r="Q150" s="3"/>
      <c r="AT150">
        <f t="shared" si="67"/>
        <v>0</v>
      </c>
      <c r="AU150">
        <f t="shared" si="68"/>
        <v>0</v>
      </c>
      <c r="AV150">
        <f t="shared" si="69"/>
        <v>0</v>
      </c>
      <c r="AW150">
        <f t="shared" si="70"/>
        <v>0</v>
      </c>
      <c r="AX150">
        <f t="shared" si="71"/>
        <v>0</v>
      </c>
      <c r="AY150">
        <f t="shared" si="72"/>
        <v>0</v>
      </c>
      <c r="AZ150">
        <f t="shared" si="73"/>
        <v>0</v>
      </c>
      <c r="BA150">
        <f t="shared" si="74"/>
        <v>0</v>
      </c>
      <c r="BB150">
        <f t="shared" si="75"/>
        <v>0</v>
      </c>
      <c r="BC150">
        <f t="shared" si="76"/>
        <v>0</v>
      </c>
      <c r="BD150">
        <f t="shared" si="77"/>
        <v>0</v>
      </c>
    </row>
    <row r="151" spans="16:56" x14ac:dyDescent="0.3">
      <c r="P151" s="3"/>
      <c r="Q151" s="3"/>
      <c r="AT151">
        <f t="shared" si="67"/>
        <v>0</v>
      </c>
      <c r="AU151">
        <f t="shared" si="68"/>
        <v>0</v>
      </c>
      <c r="AV151">
        <f t="shared" si="69"/>
        <v>0</v>
      </c>
      <c r="AW151">
        <f t="shared" si="70"/>
        <v>0</v>
      </c>
      <c r="AX151">
        <f t="shared" si="71"/>
        <v>0</v>
      </c>
      <c r="AY151">
        <f t="shared" si="72"/>
        <v>0</v>
      </c>
      <c r="AZ151">
        <f t="shared" si="73"/>
        <v>0</v>
      </c>
      <c r="BA151">
        <f t="shared" si="74"/>
        <v>0</v>
      </c>
      <c r="BB151">
        <f t="shared" si="75"/>
        <v>0</v>
      </c>
      <c r="BC151">
        <f t="shared" si="76"/>
        <v>0</v>
      </c>
      <c r="BD151">
        <f t="shared" si="77"/>
        <v>0</v>
      </c>
    </row>
    <row r="152" spans="16:56" x14ac:dyDescent="0.3">
      <c r="P152" s="3"/>
      <c r="Q152" s="3"/>
      <c r="AT152">
        <f t="shared" si="67"/>
        <v>0</v>
      </c>
      <c r="AU152">
        <f t="shared" si="68"/>
        <v>0</v>
      </c>
      <c r="AV152">
        <f t="shared" si="69"/>
        <v>0</v>
      </c>
      <c r="AW152">
        <f t="shared" si="70"/>
        <v>0</v>
      </c>
      <c r="AX152">
        <f t="shared" si="71"/>
        <v>0</v>
      </c>
      <c r="AY152">
        <f t="shared" si="72"/>
        <v>0</v>
      </c>
      <c r="AZ152">
        <f t="shared" si="73"/>
        <v>0</v>
      </c>
      <c r="BA152">
        <f t="shared" si="74"/>
        <v>0</v>
      </c>
      <c r="BB152">
        <f t="shared" si="75"/>
        <v>0</v>
      </c>
      <c r="BC152">
        <f t="shared" si="76"/>
        <v>0</v>
      </c>
      <c r="BD152">
        <f t="shared" si="77"/>
        <v>0</v>
      </c>
    </row>
    <row r="153" spans="16:56" x14ac:dyDescent="0.3">
      <c r="P153" s="3"/>
      <c r="Q153" s="3"/>
      <c r="AT153">
        <f t="shared" si="67"/>
        <v>0</v>
      </c>
      <c r="AU153">
        <f t="shared" si="68"/>
        <v>0</v>
      </c>
      <c r="AV153">
        <f t="shared" si="69"/>
        <v>0</v>
      </c>
      <c r="AW153">
        <f t="shared" si="70"/>
        <v>0</v>
      </c>
      <c r="AX153">
        <f t="shared" si="71"/>
        <v>0</v>
      </c>
      <c r="AY153">
        <f t="shared" si="72"/>
        <v>0</v>
      </c>
      <c r="AZ153">
        <f t="shared" si="73"/>
        <v>0</v>
      </c>
      <c r="BA153">
        <f t="shared" si="74"/>
        <v>0</v>
      </c>
      <c r="BB153">
        <f t="shared" si="75"/>
        <v>0</v>
      </c>
      <c r="BC153">
        <f t="shared" si="76"/>
        <v>0</v>
      </c>
      <c r="BD153">
        <f t="shared" si="77"/>
        <v>0</v>
      </c>
    </row>
    <row r="154" spans="16:56" x14ac:dyDescent="0.3">
      <c r="P154" s="3"/>
      <c r="Q154" s="3"/>
      <c r="AT154">
        <f t="shared" si="67"/>
        <v>0</v>
      </c>
      <c r="AU154">
        <f t="shared" si="68"/>
        <v>0</v>
      </c>
      <c r="AV154">
        <f t="shared" si="69"/>
        <v>0</v>
      </c>
      <c r="AW154">
        <f t="shared" si="70"/>
        <v>0</v>
      </c>
      <c r="AX154">
        <f t="shared" si="71"/>
        <v>0</v>
      </c>
      <c r="AY154">
        <f t="shared" si="72"/>
        <v>0</v>
      </c>
      <c r="AZ154">
        <f t="shared" si="73"/>
        <v>0</v>
      </c>
      <c r="BA154">
        <f t="shared" si="74"/>
        <v>0</v>
      </c>
      <c r="BB154">
        <f t="shared" si="75"/>
        <v>0</v>
      </c>
      <c r="BC154">
        <f t="shared" si="76"/>
        <v>0</v>
      </c>
      <c r="BD154">
        <f t="shared" si="77"/>
        <v>0</v>
      </c>
    </row>
    <row r="155" spans="16:56" x14ac:dyDescent="0.3">
      <c r="P155" s="3"/>
      <c r="Q155" s="3"/>
      <c r="AT155">
        <f t="shared" si="67"/>
        <v>0</v>
      </c>
      <c r="AU155">
        <f t="shared" si="68"/>
        <v>0</v>
      </c>
      <c r="AV155">
        <f t="shared" si="69"/>
        <v>0</v>
      </c>
      <c r="AW155">
        <f t="shared" si="70"/>
        <v>0</v>
      </c>
      <c r="AX155">
        <f t="shared" si="71"/>
        <v>0</v>
      </c>
      <c r="AY155">
        <f t="shared" si="72"/>
        <v>0</v>
      </c>
      <c r="AZ155">
        <f t="shared" si="73"/>
        <v>0</v>
      </c>
      <c r="BA155">
        <f t="shared" si="74"/>
        <v>0</v>
      </c>
      <c r="BB155">
        <f t="shared" si="75"/>
        <v>0</v>
      </c>
      <c r="BC155">
        <f t="shared" si="76"/>
        <v>0</v>
      </c>
      <c r="BD155">
        <f t="shared" si="77"/>
        <v>0</v>
      </c>
    </row>
    <row r="156" spans="16:56" x14ac:dyDescent="0.3">
      <c r="P156" s="3"/>
      <c r="Q156" s="3"/>
      <c r="AT156">
        <f t="shared" si="67"/>
        <v>0</v>
      </c>
      <c r="AU156">
        <f t="shared" si="68"/>
        <v>0</v>
      </c>
      <c r="AV156">
        <f t="shared" si="69"/>
        <v>0</v>
      </c>
      <c r="AW156">
        <f t="shared" si="70"/>
        <v>0</v>
      </c>
      <c r="AX156">
        <f t="shared" si="71"/>
        <v>0</v>
      </c>
      <c r="AY156">
        <f t="shared" si="72"/>
        <v>0</v>
      </c>
      <c r="AZ156">
        <f t="shared" si="73"/>
        <v>0</v>
      </c>
      <c r="BA156">
        <f t="shared" si="74"/>
        <v>0</v>
      </c>
      <c r="BB156">
        <f t="shared" si="75"/>
        <v>0</v>
      </c>
      <c r="BC156">
        <f t="shared" si="76"/>
        <v>0</v>
      </c>
      <c r="BD156">
        <f t="shared" si="77"/>
        <v>0</v>
      </c>
    </row>
    <row r="157" spans="16:56" x14ac:dyDescent="0.3">
      <c r="P157" s="3"/>
      <c r="Q157" s="3"/>
      <c r="AT157">
        <f t="shared" si="67"/>
        <v>0</v>
      </c>
      <c r="AU157">
        <f t="shared" si="68"/>
        <v>0</v>
      </c>
      <c r="AV157">
        <f t="shared" si="69"/>
        <v>0</v>
      </c>
      <c r="AW157">
        <f t="shared" si="70"/>
        <v>0</v>
      </c>
      <c r="AX157">
        <f t="shared" si="71"/>
        <v>0</v>
      </c>
      <c r="AY157">
        <f t="shared" si="72"/>
        <v>0</v>
      </c>
      <c r="AZ157">
        <f t="shared" si="73"/>
        <v>0</v>
      </c>
      <c r="BA157">
        <f t="shared" si="74"/>
        <v>0</v>
      </c>
      <c r="BB157">
        <f t="shared" si="75"/>
        <v>0</v>
      </c>
      <c r="BC157">
        <f t="shared" si="76"/>
        <v>0</v>
      </c>
      <c r="BD157">
        <f t="shared" si="77"/>
        <v>0</v>
      </c>
    </row>
    <row r="158" spans="16:56" x14ac:dyDescent="0.3">
      <c r="P158" s="3"/>
      <c r="Q158" s="3"/>
      <c r="AT158">
        <f t="shared" si="67"/>
        <v>0</v>
      </c>
      <c r="AU158">
        <f t="shared" si="68"/>
        <v>0</v>
      </c>
      <c r="AV158">
        <f t="shared" si="69"/>
        <v>0</v>
      </c>
      <c r="AW158">
        <f t="shared" si="70"/>
        <v>0</v>
      </c>
      <c r="AX158">
        <f t="shared" si="71"/>
        <v>0</v>
      </c>
      <c r="AY158">
        <f t="shared" si="72"/>
        <v>0</v>
      </c>
      <c r="AZ158">
        <f t="shared" si="73"/>
        <v>0</v>
      </c>
      <c r="BA158">
        <f t="shared" si="74"/>
        <v>0</v>
      </c>
      <c r="BB158">
        <f t="shared" si="75"/>
        <v>0</v>
      </c>
      <c r="BC158">
        <f t="shared" si="76"/>
        <v>0</v>
      </c>
      <c r="BD158">
        <f t="shared" si="77"/>
        <v>0</v>
      </c>
    </row>
    <row r="159" spans="16:56" x14ac:dyDescent="0.3">
      <c r="P159" s="3"/>
      <c r="Q159" s="3"/>
      <c r="AT159">
        <f t="shared" si="67"/>
        <v>0</v>
      </c>
      <c r="AU159">
        <f t="shared" si="68"/>
        <v>0</v>
      </c>
      <c r="AV159">
        <f t="shared" si="69"/>
        <v>0</v>
      </c>
      <c r="AW159">
        <f t="shared" si="70"/>
        <v>0</v>
      </c>
      <c r="AX159">
        <f t="shared" si="71"/>
        <v>0</v>
      </c>
      <c r="AY159">
        <f t="shared" si="72"/>
        <v>0</v>
      </c>
      <c r="AZ159">
        <f t="shared" si="73"/>
        <v>0</v>
      </c>
      <c r="BA159">
        <f t="shared" si="74"/>
        <v>0</v>
      </c>
      <c r="BB159">
        <f t="shared" si="75"/>
        <v>0</v>
      </c>
      <c r="BC159">
        <f t="shared" si="76"/>
        <v>0</v>
      </c>
      <c r="BD159">
        <f t="shared" si="77"/>
        <v>0</v>
      </c>
    </row>
    <row r="160" spans="16:56" x14ac:dyDescent="0.3">
      <c r="P160" s="3"/>
      <c r="Q160" s="3"/>
      <c r="AT160">
        <f t="shared" si="67"/>
        <v>0</v>
      </c>
      <c r="AU160">
        <f t="shared" si="68"/>
        <v>0</v>
      </c>
      <c r="AV160">
        <f t="shared" si="69"/>
        <v>0</v>
      </c>
      <c r="AW160">
        <f t="shared" si="70"/>
        <v>0</v>
      </c>
      <c r="AX160">
        <f t="shared" si="71"/>
        <v>0</v>
      </c>
      <c r="AY160">
        <f t="shared" si="72"/>
        <v>0</v>
      </c>
      <c r="AZ160">
        <f t="shared" si="73"/>
        <v>0</v>
      </c>
      <c r="BA160">
        <f t="shared" si="74"/>
        <v>0</v>
      </c>
      <c r="BB160">
        <f t="shared" si="75"/>
        <v>0</v>
      </c>
      <c r="BC160">
        <f t="shared" si="76"/>
        <v>0</v>
      </c>
      <c r="BD160">
        <f t="shared" si="77"/>
        <v>0</v>
      </c>
    </row>
    <row r="161" spans="16:56" x14ac:dyDescent="0.3">
      <c r="P161" s="3"/>
      <c r="Q161" s="3"/>
      <c r="AT161">
        <f t="shared" si="67"/>
        <v>0</v>
      </c>
      <c r="AU161">
        <f t="shared" si="68"/>
        <v>0</v>
      </c>
      <c r="AV161">
        <f t="shared" si="69"/>
        <v>0</v>
      </c>
      <c r="AW161">
        <f t="shared" si="70"/>
        <v>0</v>
      </c>
      <c r="AX161">
        <f t="shared" si="71"/>
        <v>0</v>
      </c>
      <c r="AY161">
        <f t="shared" si="72"/>
        <v>0</v>
      </c>
      <c r="AZ161">
        <f t="shared" si="73"/>
        <v>0</v>
      </c>
      <c r="BA161">
        <f t="shared" si="74"/>
        <v>0</v>
      </c>
      <c r="BB161">
        <f t="shared" si="75"/>
        <v>0</v>
      </c>
      <c r="BC161">
        <f t="shared" si="76"/>
        <v>0</v>
      </c>
      <c r="BD161">
        <f t="shared" si="77"/>
        <v>0</v>
      </c>
    </row>
    <row r="162" spans="16:56" x14ac:dyDescent="0.3">
      <c r="P162" s="3"/>
      <c r="Q162" s="3"/>
      <c r="AT162">
        <f t="shared" si="67"/>
        <v>0</v>
      </c>
      <c r="AU162">
        <f t="shared" si="68"/>
        <v>0</v>
      </c>
      <c r="AV162">
        <f t="shared" si="69"/>
        <v>0</v>
      </c>
      <c r="AW162">
        <f t="shared" si="70"/>
        <v>0</v>
      </c>
      <c r="AX162">
        <f t="shared" si="71"/>
        <v>0</v>
      </c>
      <c r="AY162">
        <f t="shared" si="72"/>
        <v>0</v>
      </c>
      <c r="AZ162">
        <f t="shared" si="73"/>
        <v>0</v>
      </c>
      <c r="BA162">
        <f t="shared" si="74"/>
        <v>0</v>
      </c>
      <c r="BB162">
        <f t="shared" si="75"/>
        <v>0</v>
      </c>
      <c r="BC162">
        <f t="shared" si="76"/>
        <v>0</v>
      </c>
      <c r="BD162">
        <f t="shared" si="77"/>
        <v>0</v>
      </c>
    </row>
    <row r="163" spans="16:56" x14ac:dyDescent="0.3">
      <c r="P163" s="3"/>
      <c r="Q163" s="3"/>
      <c r="AT163">
        <f t="shared" ref="AT163:AT194" si="78">IF(EXACT($P163, W$2), $N163, 0)</f>
        <v>0</v>
      </c>
      <c r="AU163">
        <f t="shared" ref="AU163:AU194" si="79">IF(EXACT($P163, X$2), $N163, 0)</f>
        <v>0</v>
      </c>
      <c r="AV163">
        <f t="shared" ref="AV163:AV194" si="80">IF(EXACT($P163, Y$2), $N163, 0)</f>
        <v>0</v>
      </c>
      <c r="AW163">
        <f t="shared" ref="AW163:AW194" si="81">IF(EXACT($P163, Z$2), $N163, 0)</f>
        <v>0</v>
      </c>
      <c r="AX163">
        <f t="shared" ref="AX163:AX194" si="82">IF(EXACT($P163, AA$2), $N163, 0)</f>
        <v>0</v>
      </c>
      <c r="AY163">
        <f t="shared" ref="AY163:AY194" si="83">IF(EXACT($P163, AB$2), $N163, 0)</f>
        <v>0</v>
      </c>
      <c r="AZ163">
        <f t="shared" ref="AZ163:AZ194" si="84">IF(EXACT($P163, AC$2), $N163, 0)</f>
        <v>0</v>
      </c>
      <c r="BA163">
        <f t="shared" ref="BA163:BA194" si="85">IF(EXACT($P163, AD$2), $N163, 0)</f>
        <v>0</v>
      </c>
      <c r="BB163">
        <f t="shared" ref="BB163:BB194" si="86">IF(EXACT($P163, AE$2), $N163, 0)</f>
        <v>0</v>
      </c>
      <c r="BC163">
        <f t="shared" ref="BC163:BC194" si="87">IF(EXACT($P163, AF$2), $N163, 0)</f>
        <v>0</v>
      </c>
      <c r="BD163">
        <f t="shared" ref="BD163:BD194" si="88">IF(EXACT($P163, AG$2), $N163, 0)</f>
        <v>0</v>
      </c>
    </row>
    <row r="164" spans="16:56" x14ac:dyDescent="0.3">
      <c r="P164" s="3"/>
      <c r="Q164" s="3"/>
      <c r="AT164">
        <f t="shared" si="78"/>
        <v>0</v>
      </c>
      <c r="AU164">
        <f t="shared" si="79"/>
        <v>0</v>
      </c>
      <c r="AV164">
        <f t="shared" si="80"/>
        <v>0</v>
      </c>
      <c r="AW164">
        <f t="shared" si="81"/>
        <v>0</v>
      </c>
      <c r="AX164">
        <f t="shared" si="82"/>
        <v>0</v>
      </c>
      <c r="AY164">
        <f t="shared" si="83"/>
        <v>0</v>
      </c>
      <c r="AZ164">
        <f t="shared" si="84"/>
        <v>0</v>
      </c>
      <c r="BA164">
        <f t="shared" si="85"/>
        <v>0</v>
      </c>
      <c r="BB164">
        <f t="shared" si="86"/>
        <v>0</v>
      </c>
      <c r="BC164">
        <f t="shared" si="87"/>
        <v>0</v>
      </c>
      <c r="BD164">
        <f t="shared" si="88"/>
        <v>0</v>
      </c>
    </row>
    <row r="165" spans="16:56" x14ac:dyDescent="0.3">
      <c r="P165" s="3"/>
      <c r="Q165" s="3"/>
      <c r="AT165">
        <f t="shared" si="78"/>
        <v>0</v>
      </c>
      <c r="AU165">
        <f t="shared" si="79"/>
        <v>0</v>
      </c>
      <c r="AV165">
        <f t="shared" si="80"/>
        <v>0</v>
      </c>
      <c r="AW165">
        <f t="shared" si="81"/>
        <v>0</v>
      </c>
      <c r="AX165">
        <f t="shared" si="82"/>
        <v>0</v>
      </c>
      <c r="AY165">
        <f t="shared" si="83"/>
        <v>0</v>
      </c>
      <c r="AZ165">
        <f t="shared" si="84"/>
        <v>0</v>
      </c>
      <c r="BA165">
        <f t="shared" si="85"/>
        <v>0</v>
      </c>
      <c r="BB165">
        <f t="shared" si="86"/>
        <v>0</v>
      </c>
      <c r="BC165">
        <f t="shared" si="87"/>
        <v>0</v>
      </c>
      <c r="BD165">
        <f t="shared" si="88"/>
        <v>0</v>
      </c>
    </row>
    <row r="166" spans="16:56" x14ac:dyDescent="0.3">
      <c r="P166" s="3"/>
      <c r="Q166" s="3"/>
      <c r="AT166">
        <f t="shared" si="78"/>
        <v>0</v>
      </c>
      <c r="AU166">
        <f t="shared" si="79"/>
        <v>0</v>
      </c>
      <c r="AV166">
        <f t="shared" si="80"/>
        <v>0</v>
      </c>
      <c r="AW166">
        <f t="shared" si="81"/>
        <v>0</v>
      </c>
      <c r="AX166">
        <f t="shared" si="82"/>
        <v>0</v>
      </c>
      <c r="AY166">
        <f t="shared" si="83"/>
        <v>0</v>
      </c>
      <c r="AZ166">
        <f t="shared" si="84"/>
        <v>0</v>
      </c>
      <c r="BA166">
        <f t="shared" si="85"/>
        <v>0</v>
      </c>
      <c r="BB166">
        <f t="shared" si="86"/>
        <v>0</v>
      </c>
      <c r="BC166">
        <f t="shared" si="87"/>
        <v>0</v>
      </c>
      <c r="BD166">
        <f t="shared" si="88"/>
        <v>0</v>
      </c>
    </row>
    <row r="167" spans="16:56" x14ac:dyDescent="0.3">
      <c r="P167" s="3"/>
      <c r="Q167" s="3"/>
      <c r="AT167">
        <f t="shared" si="78"/>
        <v>0</v>
      </c>
      <c r="AU167">
        <f t="shared" si="79"/>
        <v>0</v>
      </c>
      <c r="AV167">
        <f t="shared" si="80"/>
        <v>0</v>
      </c>
      <c r="AW167">
        <f t="shared" si="81"/>
        <v>0</v>
      </c>
      <c r="AX167">
        <f t="shared" si="82"/>
        <v>0</v>
      </c>
      <c r="AY167">
        <f t="shared" si="83"/>
        <v>0</v>
      </c>
      <c r="AZ167">
        <f t="shared" si="84"/>
        <v>0</v>
      </c>
      <c r="BA167">
        <f t="shared" si="85"/>
        <v>0</v>
      </c>
      <c r="BB167">
        <f t="shared" si="86"/>
        <v>0</v>
      </c>
      <c r="BC167">
        <f t="shared" si="87"/>
        <v>0</v>
      </c>
      <c r="BD167">
        <f t="shared" si="88"/>
        <v>0</v>
      </c>
    </row>
    <row r="168" spans="16:56" x14ac:dyDescent="0.3">
      <c r="P168" s="3"/>
      <c r="Q168" s="3"/>
      <c r="AT168">
        <f t="shared" si="78"/>
        <v>0</v>
      </c>
      <c r="AU168">
        <f t="shared" si="79"/>
        <v>0</v>
      </c>
      <c r="AV168">
        <f t="shared" si="80"/>
        <v>0</v>
      </c>
      <c r="AW168">
        <f t="shared" si="81"/>
        <v>0</v>
      </c>
      <c r="AX168">
        <f t="shared" si="82"/>
        <v>0</v>
      </c>
      <c r="AY168">
        <f t="shared" si="83"/>
        <v>0</v>
      </c>
      <c r="AZ168">
        <f t="shared" si="84"/>
        <v>0</v>
      </c>
      <c r="BA168">
        <f t="shared" si="85"/>
        <v>0</v>
      </c>
      <c r="BB168">
        <f t="shared" si="86"/>
        <v>0</v>
      </c>
      <c r="BC168">
        <f t="shared" si="87"/>
        <v>0</v>
      </c>
      <c r="BD168">
        <f t="shared" si="88"/>
        <v>0</v>
      </c>
    </row>
    <row r="169" spans="16:56" x14ac:dyDescent="0.3">
      <c r="P169" s="3"/>
      <c r="Q169" s="3"/>
      <c r="AT169">
        <f t="shared" si="78"/>
        <v>0</v>
      </c>
      <c r="AU169">
        <f t="shared" si="79"/>
        <v>0</v>
      </c>
      <c r="AV169">
        <f t="shared" si="80"/>
        <v>0</v>
      </c>
      <c r="AW169">
        <f t="shared" si="81"/>
        <v>0</v>
      </c>
      <c r="AX169">
        <f t="shared" si="82"/>
        <v>0</v>
      </c>
      <c r="AY169">
        <f t="shared" si="83"/>
        <v>0</v>
      </c>
      <c r="AZ169">
        <f t="shared" si="84"/>
        <v>0</v>
      </c>
      <c r="BA169">
        <f t="shared" si="85"/>
        <v>0</v>
      </c>
      <c r="BB169">
        <f t="shared" si="86"/>
        <v>0</v>
      </c>
      <c r="BC169">
        <f t="shared" si="87"/>
        <v>0</v>
      </c>
      <c r="BD169">
        <f t="shared" si="88"/>
        <v>0</v>
      </c>
    </row>
    <row r="170" spans="16:56" x14ac:dyDescent="0.3">
      <c r="P170" s="3"/>
      <c r="Q170" s="3"/>
      <c r="AT170">
        <f t="shared" si="78"/>
        <v>0</v>
      </c>
      <c r="AU170">
        <f t="shared" si="79"/>
        <v>0</v>
      </c>
      <c r="AV170">
        <f t="shared" si="80"/>
        <v>0</v>
      </c>
      <c r="AW170">
        <f t="shared" si="81"/>
        <v>0</v>
      </c>
      <c r="AX170">
        <f t="shared" si="82"/>
        <v>0</v>
      </c>
      <c r="AY170">
        <f t="shared" si="83"/>
        <v>0</v>
      </c>
      <c r="AZ170">
        <f t="shared" si="84"/>
        <v>0</v>
      </c>
      <c r="BA170">
        <f t="shared" si="85"/>
        <v>0</v>
      </c>
      <c r="BB170">
        <f t="shared" si="86"/>
        <v>0</v>
      </c>
      <c r="BC170">
        <f t="shared" si="87"/>
        <v>0</v>
      </c>
      <c r="BD170">
        <f t="shared" si="88"/>
        <v>0</v>
      </c>
    </row>
    <row r="171" spans="16:56" x14ac:dyDescent="0.3">
      <c r="P171" s="3"/>
      <c r="Q171" s="3"/>
      <c r="AT171">
        <f t="shared" si="78"/>
        <v>0</v>
      </c>
      <c r="AU171">
        <f t="shared" si="79"/>
        <v>0</v>
      </c>
      <c r="AV171">
        <f t="shared" si="80"/>
        <v>0</v>
      </c>
      <c r="AW171">
        <f t="shared" si="81"/>
        <v>0</v>
      </c>
      <c r="AX171">
        <f t="shared" si="82"/>
        <v>0</v>
      </c>
      <c r="AY171">
        <f t="shared" si="83"/>
        <v>0</v>
      </c>
      <c r="AZ171">
        <f t="shared" si="84"/>
        <v>0</v>
      </c>
      <c r="BA171">
        <f t="shared" si="85"/>
        <v>0</v>
      </c>
      <c r="BB171">
        <f t="shared" si="86"/>
        <v>0</v>
      </c>
      <c r="BC171">
        <f t="shared" si="87"/>
        <v>0</v>
      </c>
      <c r="BD171">
        <f t="shared" si="88"/>
        <v>0</v>
      </c>
    </row>
    <row r="172" spans="16:56" x14ac:dyDescent="0.3">
      <c r="P172" s="3"/>
      <c r="Q172" s="3"/>
      <c r="AT172">
        <f t="shared" si="78"/>
        <v>0</v>
      </c>
      <c r="AU172">
        <f t="shared" si="79"/>
        <v>0</v>
      </c>
      <c r="AV172">
        <f t="shared" si="80"/>
        <v>0</v>
      </c>
      <c r="AW172">
        <f t="shared" si="81"/>
        <v>0</v>
      </c>
      <c r="AX172">
        <f t="shared" si="82"/>
        <v>0</v>
      </c>
      <c r="AY172">
        <f t="shared" si="83"/>
        <v>0</v>
      </c>
      <c r="AZ172">
        <f t="shared" si="84"/>
        <v>0</v>
      </c>
      <c r="BA172">
        <f t="shared" si="85"/>
        <v>0</v>
      </c>
      <c r="BB172">
        <f t="shared" si="86"/>
        <v>0</v>
      </c>
      <c r="BC172">
        <f t="shared" si="87"/>
        <v>0</v>
      </c>
      <c r="BD172">
        <f t="shared" si="88"/>
        <v>0</v>
      </c>
    </row>
    <row r="173" spans="16:56" x14ac:dyDescent="0.3">
      <c r="P173" s="3"/>
      <c r="Q173" s="3"/>
      <c r="AT173">
        <f t="shared" si="78"/>
        <v>0</v>
      </c>
      <c r="AU173">
        <f t="shared" si="79"/>
        <v>0</v>
      </c>
      <c r="AV173">
        <f t="shared" si="80"/>
        <v>0</v>
      </c>
      <c r="AW173">
        <f t="shared" si="81"/>
        <v>0</v>
      </c>
      <c r="AX173">
        <f t="shared" si="82"/>
        <v>0</v>
      </c>
      <c r="AY173">
        <f t="shared" si="83"/>
        <v>0</v>
      </c>
      <c r="AZ173">
        <f t="shared" si="84"/>
        <v>0</v>
      </c>
      <c r="BA173">
        <f t="shared" si="85"/>
        <v>0</v>
      </c>
      <c r="BB173">
        <f t="shared" si="86"/>
        <v>0</v>
      </c>
      <c r="BC173">
        <f t="shared" si="87"/>
        <v>0</v>
      </c>
      <c r="BD173">
        <f t="shared" si="88"/>
        <v>0</v>
      </c>
    </row>
    <row r="174" spans="16:56" x14ac:dyDescent="0.3">
      <c r="P174" s="3"/>
      <c r="Q174" s="3"/>
      <c r="AT174">
        <f t="shared" si="78"/>
        <v>0</v>
      </c>
      <c r="AU174">
        <f t="shared" si="79"/>
        <v>0</v>
      </c>
      <c r="AV174">
        <f t="shared" si="80"/>
        <v>0</v>
      </c>
      <c r="AW174">
        <f t="shared" si="81"/>
        <v>0</v>
      </c>
      <c r="AX174">
        <f t="shared" si="82"/>
        <v>0</v>
      </c>
      <c r="AY174">
        <f t="shared" si="83"/>
        <v>0</v>
      </c>
      <c r="AZ174">
        <f t="shared" si="84"/>
        <v>0</v>
      </c>
      <c r="BA174">
        <f t="shared" si="85"/>
        <v>0</v>
      </c>
      <c r="BB174">
        <f t="shared" si="86"/>
        <v>0</v>
      </c>
      <c r="BC174">
        <f t="shared" si="87"/>
        <v>0</v>
      </c>
      <c r="BD174">
        <f t="shared" si="88"/>
        <v>0</v>
      </c>
    </row>
    <row r="175" spans="16:56" x14ac:dyDescent="0.3">
      <c r="P175" s="3"/>
      <c r="Q175" s="3"/>
      <c r="AT175">
        <f t="shared" si="78"/>
        <v>0</v>
      </c>
      <c r="AU175">
        <f t="shared" si="79"/>
        <v>0</v>
      </c>
      <c r="AV175">
        <f t="shared" si="80"/>
        <v>0</v>
      </c>
      <c r="AW175">
        <f t="shared" si="81"/>
        <v>0</v>
      </c>
      <c r="AX175">
        <f t="shared" si="82"/>
        <v>0</v>
      </c>
      <c r="AY175">
        <f t="shared" si="83"/>
        <v>0</v>
      </c>
      <c r="AZ175">
        <f t="shared" si="84"/>
        <v>0</v>
      </c>
      <c r="BA175">
        <f t="shared" si="85"/>
        <v>0</v>
      </c>
      <c r="BB175">
        <f t="shared" si="86"/>
        <v>0</v>
      </c>
      <c r="BC175">
        <f t="shared" si="87"/>
        <v>0</v>
      </c>
      <c r="BD175">
        <f t="shared" si="88"/>
        <v>0</v>
      </c>
    </row>
    <row r="176" spans="16:56" x14ac:dyDescent="0.3">
      <c r="P176" s="3"/>
      <c r="Q176" s="3"/>
      <c r="AT176">
        <f t="shared" si="78"/>
        <v>0</v>
      </c>
      <c r="AU176">
        <f t="shared" si="79"/>
        <v>0</v>
      </c>
      <c r="AV176">
        <f t="shared" si="80"/>
        <v>0</v>
      </c>
      <c r="AW176">
        <f t="shared" si="81"/>
        <v>0</v>
      </c>
      <c r="AX176">
        <f t="shared" si="82"/>
        <v>0</v>
      </c>
      <c r="AY176">
        <f t="shared" si="83"/>
        <v>0</v>
      </c>
      <c r="AZ176">
        <f t="shared" si="84"/>
        <v>0</v>
      </c>
      <c r="BA176">
        <f t="shared" si="85"/>
        <v>0</v>
      </c>
      <c r="BB176">
        <f t="shared" si="86"/>
        <v>0</v>
      </c>
      <c r="BC176">
        <f t="shared" si="87"/>
        <v>0</v>
      </c>
      <c r="BD176">
        <f t="shared" si="88"/>
        <v>0</v>
      </c>
    </row>
    <row r="177" spans="16:56" x14ac:dyDescent="0.3">
      <c r="P177" s="3"/>
      <c r="Q177" s="3"/>
      <c r="AT177">
        <f t="shared" si="78"/>
        <v>0</v>
      </c>
      <c r="AU177">
        <f t="shared" si="79"/>
        <v>0</v>
      </c>
      <c r="AV177">
        <f t="shared" si="80"/>
        <v>0</v>
      </c>
      <c r="AW177">
        <f t="shared" si="81"/>
        <v>0</v>
      </c>
      <c r="AX177">
        <f t="shared" si="82"/>
        <v>0</v>
      </c>
      <c r="AY177">
        <f t="shared" si="83"/>
        <v>0</v>
      </c>
      <c r="AZ177">
        <f t="shared" si="84"/>
        <v>0</v>
      </c>
      <c r="BA177">
        <f t="shared" si="85"/>
        <v>0</v>
      </c>
      <c r="BB177">
        <f t="shared" si="86"/>
        <v>0</v>
      </c>
      <c r="BC177">
        <f t="shared" si="87"/>
        <v>0</v>
      </c>
      <c r="BD177">
        <f t="shared" si="88"/>
        <v>0</v>
      </c>
    </row>
    <row r="178" spans="16:56" x14ac:dyDescent="0.3">
      <c r="P178" s="3"/>
      <c r="Q178" s="3"/>
      <c r="AT178">
        <f t="shared" si="78"/>
        <v>0</v>
      </c>
      <c r="AU178">
        <f t="shared" si="79"/>
        <v>0</v>
      </c>
      <c r="AV178">
        <f t="shared" si="80"/>
        <v>0</v>
      </c>
      <c r="AW178">
        <f t="shared" si="81"/>
        <v>0</v>
      </c>
      <c r="AX178">
        <f t="shared" si="82"/>
        <v>0</v>
      </c>
      <c r="AY178">
        <f t="shared" si="83"/>
        <v>0</v>
      </c>
      <c r="AZ178">
        <f t="shared" si="84"/>
        <v>0</v>
      </c>
      <c r="BA178">
        <f t="shared" si="85"/>
        <v>0</v>
      </c>
      <c r="BB178">
        <f t="shared" si="86"/>
        <v>0</v>
      </c>
      <c r="BC178">
        <f t="shared" si="87"/>
        <v>0</v>
      </c>
      <c r="BD178">
        <f t="shared" si="88"/>
        <v>0</v>
      </c>
    </row>
    <row r="179" spans="16:56" x14ac:dyDescent="0.3">
      <c r="P179" s="3"/>
      <c r="Q179" s="3"/>
      <c r="AT179">
        <f t="shared" si="78"/>
        <v>0</v>
      </c>
      <c r="AU179">
        <f t="shared" si="79"/>
        <v>0</v>
      </c>
      <c r="AV179">
        <f t="shared" si="80"/>
        <v>0</v>
      </c>
      <c r="AW179">
        <f t="shared" si="81"/>
        <v>0</v>
      </c>
      <c r="AX179">
        <f t="shared" si="82"/>
        <v>0</v>
      </c>
      <c r="AY179">
        <f t="shared" si="83"/>
        <v>0</v>
      </c>
      <c r="AZ179">
        <f t="shared" si="84"/>
        <v>0</v>
      </c>
      <c r="BA179">
        <f t="shared" si="85"/>
        <v>0</v>
      </c>
      <c r="BB179">
        <f t="shared" si="86"/>
        <v>0</v>
      </c>
      <c r="BC179">
        <f t="shared" si="87"/>
        <v>0</v>
      </c>
      <c r="BD179">
        <f t="shared" si="88"/>
        <v>0</v>
      </c>
    </row>
    <row r="180" spans="16:56" x14ac:dyDescent="0.3">
      <c r="P180" s="3"/>
      <c r="Q180" s="3"/>
      <c r="AT180">
        <f t="shared" si="78"/>
        <v>0</v>
      </c>
      <c r="AU180">
        <f t="shared" si="79"/>
        <v>0</v>
      </c>
      <c r="AV180">
        <f t="shared" si="80"/>
        <v>0</v>
      </c>
      <c r="AW180">
        <f t="shared" si="81"/>
        <v>0</v>
      </c>
      <c r="AX180">
        <f t="shared" si="82"/>
        <v>0</v>
      </c>
      <c r="AY180">
        <f t="shared" si="83"/>
        <v>0</v>
      </c>
      <c r="AZ180">
        <f t="shared" si="84"/>
        <v>0</v>
      </c>
      <c r="BA180">
        <f t="shared" si="85"/>
        <v>0</v>
      </c>
      <c r="BB180">
        <f t="shared" si="86"/>
        <v>0</v>
      </c>
      <c r="BC180">
        <f t="shared" si="87"/>
        <v>0</v>
      </c>
      <c r="BD180">
        <f t="shared" si="88"/>
        <v>0</v>
      </c>
    </row>
    <row r="181" spans="16:56" x14ac:dyDescent="0.3">
      <c r="P181" s="3"/>
      <c r="Q181" s="3"/>
      <c r="AT181">
        <f t="shared" si="78"/>
        <v>0</v>
      </c>
      <c r="AU181">
        <f t="shared" si="79"/>
        <v>0</v>
      </c>
      <c r="AV181">
        <f t="shared" si="80"/>
        <v>0</v>
      </c>
      <c r="AW181">
        <f t="shared" si="81"/>
        <v>0</v>
      </c>
      <c r="AX181">
        <f t="shared" si="82"/>
        <v>0</v>
      </c>
      <c r="AY181">
        <f t="shared" si="83"/>
        <v>0</v>
      </c>
      <c r="AZ181">
        <f t="shared" si="84"/>
        <v>0</v>
      </c>
      <c r="BA181">
        <f t="shared" si="85"/>
        <v>0</v>
      </c>
      <c r="BB181">
        <f t="shared" si="86"/>
        <v>0</v>
      </c>
      <c r="BC181">
        <f t="shared" si="87"/>
        <v>0</v>
      </c>
      <c r="BD181">
        <f t="shared" si="88"/>
        <v>0</v>
      </c>
    </row>
    <row r="182" spans="16:56" x14ac:dyDescent="0.3">
      <c r="P182" s="3"/>
      <c r="Q182" s="3"/>
      <c r="AT182">
        <f t="shared" si="78"/>
        <v>0</v>
      </c>
      <c r="AU182">
        <f t="shared" si="79"/>
        <v>0</v>
      </c>
      <c r="AV182">
        <f t="shared" si="80"/>
        <v>0</v>
      </c>
      <c r="AW182">
        <f t="shared" si="81"/>
        <v>0</v>
      </c>
      <c r="AX182">
        <f t="shared" si="82"/>
        <v>0</v>
      </c>
      <c r="AY182">
        <f t="shared" si="83"/>
        <v>0</v>
      </c>
      <c r="AZ182">
        <f t="shared" si="84"/>
        <v>0</v>
      </c>
      <c r="BA182">
        <f t="shared" si="85"/>
        <v>0</v>
      </c>
      <c r="BB182">
        <f t="shared" si="86"/>
        <v>0</v>
      </c>
      <c r="BC182">
        <f t="shared" si="87"/>
        <v>0</v>
      </c>
      <c r="BD182">
        <f t="shared" si="88"/>
        <v>0</v>
      </c>
    </row>
    <row r="183" spans="16:56" x14ac:dyDescent="0.3">
      <c r="P183" s="3"/>
      <c r="Q183" s="3"/>
      <c r="AT183">
        <f t="shared" si="78"/>
        <v>0</v>
      </c>
      <c r="AU183">
        <f t="shared" si="79"/>
        <v>0</v>
      </c>
      <c r="AV183">
        <f t="shared" si="80"/>
        <v>0</v>
      </c>
      <c r="AW183">
        <f t="shared" si="81"/>
        <v>0</v>
      </c>
      <c r="AX183">
        <f t="shared" si="82"/>
        <v>0</v>
      </c>
      <c r="AY183">
        <f t="shared" si="83"/>
        <v>0</v>
      </c>
      <c r="AZ183">
        <f t="shared" si="84"/>
        <v>0</v>
      </c>
      <c r="BA183">
        <f t="shared" si="85"/>
        <v>0</v>
      </c>
      <c r="BB183">
        <f t="shared" si="86"/>
        <v>0</v>
      </c>
      <c r="BC183">
        <f t="shared" si="87"/>
        <v>0</v>
      </c>
      <c r="BD183">
        <f t="shared" si="88"/>
        <v>0</v>
      </c>
    </row>
    <row r="184" spans="16:56" x14ac:dyDescent="0.3">
      <c r="P184" s="3"/>
      <c r="Q184" s="3"/>
      <c r="AT184">
        <f t="shared" si="78"/>
        <v>0</v>
      </c>
      <c r="AU184">
        <f t="shared" si="79"/>
        <v>0</v>
      </c>
      <c r="AV184">
        <f t="shared" si="80"/>
        <v>0</v>
      </c>
      <c r="AW184">
        <f t="shared" si="81"/>
        <v>0</v>
      </c>
      <c r="AX184">
        <f t="shared" si="82"/>
        <v>0</v>
      </c>
      <c r="AY184">
        <f t="shared" si="83"/>
        <v>0</v>
      </c>
      <c r="AZ184">
        <f t="shared" si="84"/>
        <v>0</v>
      </c>
      <c r="BA184">
        <f t="shared" si="85"/>
        <v>0</v>
      </c>
      <c r="BB184">
        <f t="shared" si="86"/>
        <v>0</v>
      </c>
      <c r="BC184">
        <f t="shared" si="87"/>
        <v>0</v>
      </c>
      <c r="BD184">
        <f t="shared" si="88"/>
        <v>0</v>
      </c>
    </row>
    <row r="185" spans="16:56" x14ac:dyDescent="0.3">
      <c r="P185" s="3"/>
      <c r="Q185" s="3"/>
      <c r="AT185">
        <f t="shared" si="78"/>
        <v>0</v>
      </c>
      <c r="AU185">
        <f t="shared" si="79"/>
        <v>0</v>
      </c>
      <c r="AV185">
        <f t="shared" si="80"/>
        <v>0</v>
      </c>
      <c r="AW185">
        <f t="shared" si="81"/>
        <v>0</v>
      </c>
      <c r="AX185">
        <f t="shared" si="82"/>
        <v>0</v>
      </c>
      <c r="AY185">
        <f t="shared" si="83"/>
        <v>0</v>
      </c>
      <c r="AZ185">
        <f t="shared" si="84"/>
        <v>0</v>
      </c>
      <c r="BA185">
        <f t="shared" si="85"/>
        <v>0</v>
      </c>
      <c r="BB185">
        <f t="shared" si="86"/>
        <v>0</v>
      </c>
      <c r="BC185">
        <f t="shared" si="87"/>
        <v>0</v>
      </c>
      <c r="BD185">
        <f t="shared" si="88"/>
        <v>0</v>
      </c>
    </row>
    <row r="186" spans="16:56" x14ac:dyDescent="0.3">
      <c r="P186" s="3"/>
      <c r="Q186" s="3"/>
      <c r="AT186">
        <f t="shared" si="78"/>
        <v>0</v>
      </c>
      <c r="AU186">
        <f t="shared" si="79"/>
        <v>0</v>
      </c>
      <c r="AV186">
        <f t="shared" si="80"/>
        <v>0</v>
      </c>
      <c r="AW186">
        <f t="shared" si="81"/>
        <v>0</v>
      </c>
      <c r="AX186">
        <f t="shared" si="82"/>
        <v>0</v>
      </c>
      <c r="AY186">
        <f t="shared" si="83"/>
        <v>0</v>
      </c>
      <c r="AZ186">
        <f t="shared" si="84"/>
        <v>0</v>
      </c>
      <c r="BA186">
        <f t="shared" si="85"/>
        <v>0</v>
      </c>
      <c r="BB186">
        <f t="shared" si="86"/>
        <v>0</v>
      </c>
      <c r="BC186">
        <f t="shared" si="87"/>
        <v>0</v>
      </c>
      <c r="BD186">
        <f t="shared" si="88"/>
        <v>0</v>
      </c>
    </row>
    <row r="187" spans="16:56" x14ac:dyDescent="0.3">
      <c r="P187" s="3"/>
      <c r="Q187" s="3"/>
      <c r="AT187">
        <f t="shared" si="78"/>
        <v>0</v>
      </c>
      <c r="AU187">
        <f t="shared" si="79"/>
        <v>0</v>
      </c>
      <c r="AV187">
        <f t="shared" si="80"/>
        <v>0</v>
      </c>
      <c r="AW187">
        <f t="shared" si="81"/>
        <v>0</v>
      </c>
      <c r="AX187">
        <f t="shared" si="82"/>
        <v>0</v>
      </c>
      <c r="AY187">
        <f t="shared" si="83"/>
        <v>0</v>
      </c>
      <c r="AZ187">
        <f t="shared" si="84"/>
        <v>0</v>
      </c>
      <c r="BA187">
        <f t="shared" si="85"/>
        <v>0</v>
      </c>
      <c r="BB187">
        <f t="shared" si="86"/>
        <v>0</v>
      </c>
      <c r="BC187">
        <f t="shared" si="87"/>
        <v>0</v>
      </c>
      <c r="BD187">
        <f t="shared" si="88"/>
        <v>0</v>
      </c>
    </row>
    <row r="188" spans="16:56" x14ac:dyDescent="0.3">
      <c r="P188" s="3"/>
      <c r="Q188" s="3"/>
      <c r="AT188">
        <f t="shared" si="78"/>
        <v>0</v>
      </c>
      <c r="AU188">
        <f t="shared" si="79"/>
        <v>0</v>
      </c>
      <c r="AV188">
        <f t="shared" si="80"/>
        <v>0</v>
      </c>
      <c r="AW188">
        <f t="shared" si="81"/>
        <v>0</v>
      </c>
      <c r="AX188">
        <f t="shared" si="82"/>
        <v>0</v>
      </c>
      <c r="AY188">
        <f t="shared" si="83"/>
        <v>0</v>
      </c>
      <c r="AZ188">
        <f t="shared" si="84"/>
        <v>0</v>
      </c>
      <c r="BA188">
        <f t="shared" si="85"/>
        <v>0</v>
      </c>
      <c r="BB188">
        <f t="shared" si="86"/>
        <v>0</v>
      </c>
      <c r="BC188">
        <f t="shared" si="87"/>
        <v>0</v>
      </c>
      <c r="BD188">
        <f t="shared" si="88"/>
        <v>0</v>
      </c>
    </row>
    <row r="189" spans="16:56" x14ac:dyDescent="0.3">
      <c r="P189" s="3"/>
      <c r="Q189" s="3"/>
      <c r="AT189">
        <f t="shared" si="78"/>
        <v>0</v>
      </c>
      <c r="AU189">
        <f t="shared" si="79"/>
        <v>0</v>
      </c>
      <c r="AV189">
        <f t="shared" si="80"/>
        <v>0</v>
      </c>
      <c r="AW189">
        <f t="shared" si="81"/>
        <v>0</v>
      </c>
      <c r="AX189">
        <f t="shared" si="82"/>
        <v>0</v>
      </c>
      <c r="AY189">
        <f t="shared" si="83"/>
        <v>0</v>
      </c>
      <c r="AZ189">
        <f t="shared" si="84"/>
        <v>0</v>
      </c>
      <c r="BA189">
        <f t="shared" si="85"/>
        <v>0</v>
      </c>
      <c r="BB189">
        <f t="shared" si="86"/>
        <v>0</v>
      </c>
      <c r="BC189">
        <f t="shared" si="87"/>
        <v>0</v>
      </c>
      <c r="BD189">
        <f t="shared" si="88"/>
        <v>0</v>
      </c>
    </row>
    <row r="190" spans="16:56" x14ac:dyDescent="0.3">
      <c r="P190" s="3"/>
      <c r="Q190" s="3"/>
      <c r="AT190">
        <f t="shared" si="78"/>
        <v>0</v>
      </c>
      <c r="AU190">
        <f t="shared" si="79"/>
        <v>0</v>
      </c>
      <c r="AV190">
        <f t="shared" si="80"/>
        <v>0</v>
      </c>
      <c r="AW190">
        <f t="shared" si="81"/>
        <v>0</v>
      </c>
      <c r="AX190">
        <f t="shared" si="82"/>
        <v>0</v>
      </c>
      <c r="AY190">
        <f t="shared" si="83"/>
        <v>0</v>
      </c>
      <c r="AZ190">
        <f t="shared" si="84"/>
        <v>0</v>
      </c>
      <c r="BA190">
        <f t="shared" si="85"/>
        <v>0</v>
      </c>
      <c r="BB190">
        <f t="shared" si="86"/>
        <v>0</v>
      </c>
      <c r="BC190">
        <f t="shared" si="87"/>
        <v>0</v>
      </c>
      <c r="BD190">
        <f t="shared" si="88"/>
        <v>0</v>
      </c>
    </row>
    <row r="191" spans="16:56" x14ac:dyDescent="0.3">
      <c r="P191" s="3"/>
      <c r="Q191" s="3"/>
      <c r="AT191">
        <f t="shared" si="78"/>
        <v>0</v>
      </c>
      <c r="AU191">
        <f t="shared" si="79"/>
        <v>0</v>
      </c>
      <c r="AV191">
        <f t="shared" si="80"/>
        <v>0</v>
      </c>
      <c r="AW191">
        <f t="shared" si="81"/>
        <v>0</v>
      </c>
      <c r="AX191">
        <f t="shared" si="82"/>
        <v>0</v>
      </c>
      <c r="AY191">
        <f t="shared" si="83"/>
        <v>0</v>
      </c>
      <c r="AZ191">
        <f t="shared" si="84"/>
        <v>0</v>
      </c>
      <c r="BA191">
        <f t="shared" si="85"/>
        <v>0</v>
      </c>
      <c r="BB191">
        <f t="shared" si="86"/>
        <v>0</v>
      </c>
      <c r="BC191">
        <f t="shared" si="87"/>
        <v>0</v>
      </c>
      <c r="BD191">
        <f t="shared" si="88"/>
        <v>0</v>
      </c>
    </row>
    <row r="192" spans="16:56" x14ac:dyDescent="0.3">
      <c r="P192" s="3"/>
      <c r="Q192" s="3"/>
      <c r="AT192">
        <f t="shared" si="78"/>
        <v>0</v>
      </c>
      <c r="AU192">
        <f t="shared" si="79"/>
        <v>0</v>
      </c>
      <c r="AV192">
        <f t="shared" si="80"/>
        <v>0</v>
      </c>
      <c r="AW192">
        <f t="shared" si="81"/>
        <v>0</v>
      </c>
      <c r="AX192">
        <f t="shared" si="82"/>
        <v>0</v>
      </c>
      <c r="AY192">
        <f t="shared" si="83"/>
        <v>0</v>
      </c>
      <c r="AZ192">
        <f t="shared" si="84"/>
        <v>0</v>
      </c>
      <c r="BA192">
        <f t="shared" si="85"/>
        <v>0</v>
      </c>
      <c r="BB192">
        <f t="shared" si="86"/>
        <v>0</v>
      </c>
      <c r="BC192">
        <f t="shared" si="87"/>
        <v>0</v>
      </c>
      <c r="BD192">
        <f t="shared" si="88"/>
        <v>0</v>
      </c>
    </row>
    <row r="193" spans="16:56" x14ac:dyDescent="0.3">
      <c r="P193" s="3"/>
      <c r="Q193" s="3"/>
      <c r="AT193">
        <f t="shared" si="78"/>
        <v>0</v>
      </c>
      <c r="AU193">
        <f t="shared" si="79"/>
        <v>0</v>
      </c>
      <c r="AV193">
        <f t="shared" si="80"/>
        <v>0</v>
      </c>
      <c r="AW193">
        <f t="shared" si="81"/>
        <v>0</v>
      </c>
      <c r="AX193">
        <f t="shared" si="82"/>
        <v>0</v>
      </c>
      <c r="AY193">
        <f t="shared" si="83"/>
        <v>0</v>
      </c>
      <c r="AZ193">
        <f t="shared" si="84"/>
        <v>0</v>
      </c>
      <c r="BA193">
        <f t="shared" si="85"/>
        <v>0</v>
      </c>
      <c r="BB193">
        <f t="shared" si="86"/>
        <v>0</v>
      </c>
      <c r="BC193">
        <f t="shared" si="87"/>
        <v>0</v>
      </c>
      <c r="BD193">
        <f t="shared" si="88"/>
        <v>0</v>
      </c>
    </row>
    <row r="194" spans="16:56" x14ac:dyDescent="0.3">
      <c r="P194" s="3"/>
      <c r="Q194" s="3"/>
      <c r="AT194">
        <f t="shared" si="78"/>
        <v>0</v>
      </c>
      <c r="AU194">
        <f t="shared" si="79"/>
        <v>0</v>
      </c>
      <c r="AV194">
        <f t="shared" si="80"/>
        <v>0</v>
      </c>
      <c r="AW194">
        <f t="shared" si="81"/>
        <v>0</v>
      </c>
      <c r="AX194">
        <f t="shared" si="82"/>
        <v>0</v>
      </c>
      <c r="AY194">
        <f t="shared" si="83"/>
        <v>0</v>
      </c>
      <c r="AZ194">
        <f t="shared" si="84"/>
        <v>0</v>
      </c>
      <c r="BA194">
        <f t="shared" si="85"/>
        <v>0</v>
      </c>
      <c r="BB194">
        <f t="shared" si="86"/>
        <v>0</v>
      </c>
      <c r="BC194">
        <f t="shared" si="87"/>
        <v>0</v>
      </c>
      <c r="BD194">
        <f t="shared" si="88"/>
        <v>0</v>
      </c>
    </row>
    <row r="195" spans="16:56" x14ac:dyDescent="0.3">
      <c r="P195" s="3"/>
      <c r="Q195" s="3"/>
      <c r="AT195">
        <f t="shared" ref="AT195:AT202" si="89">IF(EXACT($P195, W$2), $N195, 0)</f>
        <v>0</v>
      </c>
      <c r="AU195">
        <f t="shared" ref="AU195:AU202" si="90">IF(EXACT($P195, X$2), $N195, 0)</f>
        <v>0</v>
      </c>
      <c r="AV195">
        <f t="shared" ref="AV195:AV202" si="91">IF(EXACT($P195, Y$2), $N195, 0)</f>
        <v>0</v>
      </c>
      <c r="AW195">
        <f t="shared" ref="AW195:AW202" si="92">IF(EXACT($P195, Z$2), $N195, 0)</f>
        <v>0</v>
      </c>
      <c r="AX195">
        <f t="shared" ref="AX195:AX202" si="93">IF(EXACT($P195, AA$2), $N195, 0)</f>
        <v>0</v>
      </c>
      <c r="AY195">
        <f t="shared" ref="AY195:AY202" si="94">IF(EXACT($P195, AB$2), $N195, 0)</f>
        <v>0</v>
      </c>
      <c r="AZ195">
        <f t="shared" ref="AZ195:AZ202" si="95">IF(EXACT($P195, AC$2), $N195, 0)</f>
        <v>0</v>
      </c>
      <c r="BA195">
        <f t="shared" ref="BA195:BA202" si="96">IF(EXACT($P195, AD$2), $N195, 0)</f>
        <v>0</v>
      </c>
      <c r="BB195">
        <f t="shared" ref="BB195:BB202" si="97">IF(EXACT($P195, AE$2), $N195, 0)</f>
        <v>0</v>
      </c>
      <c r="BC195">
        <f t="shared" ref="BC195:BC202" si="98">IF(EXACT($P195, AF$2), $N195, 0)</f>
        <v>0</v>
      </c>
      <c r="BD195">
        <f t="shared" ref="BD195:BD202" si="99">IF(EXACT($P195, AG$2), $N195, 0)</f>
        <v>0</v>
      </c>
    </row>
    <row r="196" spans="16:56" x14ac:dyDescent="0.3">
      <c r="P196" s="3"/>
      <c r="Q196" s="3"/>
      <c r="AT196">
        <f t="shared" si="89"/>
        <v>0</v>
      </c>
      <c r="AU196">
        <f t="shared" si="90"/>
        <v>0</v>
      </c>
      <c r="AV196">
        <f t="shared" si="91"/>
        <v>0</v>
      </c>
      <c r="AW196">
        <f t="shared" si="92"/>
        <v>0</v>
      </c>
      <c r="AX196">
        <f t="shared" si="93"/>
        <v>0</v>
      </c>
      <c r="AY196">
        <f t="shared" si="94"/>
        <v>0</v>
      </c>
      <c r="AZ196">
        <f t="shared" si="95"/>
        <v>0</v>
      </c>
      <c r="BA196">
        <f t="shared" si="96"/>
        <v>0</v>
      </c>
      <c r="BB196">
        <f t="shared" si="97"/>
        <v>0</v>
      </c>
      <c r="BC196">
        <f t="shared" si="98"/>
        <v>0</v>
      </c>
      <c r="BD196">
        <f t="shared" si="99"/>
        <v>0</v>
      </c>
    </row>
    <row r="197" spans="16:56" x14ac:dyDescent="0.3">
      <c r="P197" s="3"/>
      <c r="Q197" s="3"/>
      <c r="AT197">
        <f t="shared" si="89"/>
        <v>0</v>
      </c>
      <c r="AU197">
        <f t="shared" si="90"/>
        <v>0</v>
      </c>
      <c r="AV197">
        <f t="shared" si="91"/>
        <v>0</v>
      </c>
      <c r="AW197">
        <f t="shared" si="92"/>
        <v>0</v>
      </c>
      <c r="AX197">
        <f t="shared" si="93"/>
        <v>0</v>
      </c>
      <c r="AY197">
        <f t="shared" si="94"/>
        <v>0</v>
      </c>
      <c r="AZ197">
        <f t="shared" si="95"/>
        <v>0</v>
      </c>
      <c r="BA197">
        <f t="shared" si="96"/>
        <v>0</v>
      </c>
      <c r="BB197">
        <f t="shared" si="97"/>
        <v>0</v>
      </c>
      <c r="BC197">
        <f t="shared" si="98"/>
        <v>0</v>
      </c>
      <c r="BD197">
        <f t="shared" si="99"/>
        <v>0</v>
      </c>
    </row>
    <row r="198" spans="16:56" x14ac:dyDescent="0.3">
      <c r="P198" s="3"/>
      <c r="Q198" s="3"/>
      <c r="AT198">
        <f t="shared" si="89"/>
        <v>0</v>
      </c>
      <c r="AU198">
        <f t="shared" si="90"/>
        <v>0</v>
      </c>
      <c r="AV198">
        <f t="shared" si="91"/>
        <v>0</v>
      </c>
      <c r="AW198">
        <f t="shared" si="92"/>
        <v>0</v>
      </c>
      <c r="AX198">
        <f t="shared" si="93"/>
        <v>0</v>
      </c>
      <c r="AY198">
        <f t="shared" si="94"/>
        <v>0</v>
      </c>
      <c r="AZ198">
        <f t="shared" si="95"/>
        <v>0</v>
      </c>
      <c r="BA198">
        <f t="shared" si="96"/>
        <v>0</v>
      </c>
      <c r="BB198">
        <f t="shared" si="97"/>
        <v>0</v>
      </c>
      <c r="BC198">
        <f t="shared" si="98"/>
        <v>0</v>
      </c>
      <c r="BD198">
        <f t="shared" si="99"/>
        <v>0</v>
      </c>
    </row>
    <row r="199" spans="16:56" x14ac:dyDescent="0.3">
      <c r="P199" s="3"/>
      <c r="Q199" s="3"/>
      <c r="AT199">
        <f t="shared" si="89"/>
        <v>0</v>
      </c>
      <c r="AU199">
        <f t="shared" si="90"/>
        <v>0</v>
      </c>
      <c r="AV199">
        <f t="shared" si="91"/>
        <v>0</v>
      </c>
      <c r="AW199">
        <f t="shared" si="92"/>
        <v>0</v>
      </c>
      <c r="AX199">
        <f t="shared" si="93"/>
        <v>0</v>
      </c>
      <c r="AY199">
        <f t="shared" si="94"/>
        <v>0</v>
      </c>
      <c r="AZ199">
        <f t="shared" si="95"/>
        <v>0</v>
      </c>
      <c r="BA199">
        <f t="shared" si="96"/>
        <v>0</v>
      </c>
      <c r="BB199">
        <f t="shared" si="97"/>
        <v>0</v>
      </c>
      <c r="BC199">
        <f t="shared" si="98"/>
        <v>0</v>
      </c>
      <c r="BD199">
        <f t="shared" si="99"/>
        <v>0</v>
      </c>
    </row>
    <row r="200" spans="16:56" x14ac:dyDescent="0.3">
      <c r="P200" s="3"/>
      <c r="Q200" s="3"/>
      <c r="AT200">
        <f t="shared" si="89"/>
        <v>0</v>
      </c>
      <c r="AU200">
        <f t="shared" si="90"/>
        <v>0</v>
      </c>
      <c r="AV200">
        <f t="shared" si="91"/>
        <v>0</v>
      </c>
      <c r="AW200">
        <f t="shared" si="92"/>
        <v>0</v>
      </c>
      <c r="AX200">
        <f t="shared" si="93"/>
        <v>0</v>
      </c>
      <c r="AY200">
        <f t="shared" si="94"/>
        <v>0</v>
      </c>
      <c r="AZ200">
        <f t="shared" si="95"/>
        <v>0</v>
      </c>
      <c r="BA200">
        <f t="shared" si="96"/>
        <v>0</v>
      </c>
      <c r="BB200">
        <f t="shared" si="97"/>
        <v>0</v>
      </c>
      <c r="BC200">
        <f t="shared" si="98"/>
        <v>0</v>
      </c>
      <c r="BD200">
        <f t="shared" si="99"/>
        <v>0</v>
      </c>
    </row>
    <row r="201" spans="16:56" x14ac:dyDescent="0.3">
      <c r="P201" s="3"/>
      <c r="Q201" s="3"/>
      <c r="AT201">
        <f t="shared" si="89"/>
        <v>0</v>
      </c>
      <c r="AU201">
        <f t="shared" si="90"/>
        <v>0</v>
      </c>
      <c r="AV201">
        <f t="shared" si="91"/>
        <v>0</v>
      </c>
      <c r="AW201">
        <f t="shared" si="92"/>
        <v>0</v>
      </c>
      <c r="AX201">
        <f t="shared" si="93"/>
        <v>0</v>
      </c>
      <c r="AY201">
        <f t="shared" si="94"/>
        <v>0</v>
      </c>
      <c r="AZ201">
        <f t="shared" si="95"/>
        <v>0</v>
      </c>
      <c r="BA201">
        <f t="shared" si="96"/>
        <v>0</v>
      </c>
      <c r="BB201">
        <f t="shared" si="97"/>
        <v>0</v>
      </c>
      <c r="BC201">
        <f t="shared" si="98"/>
        <v>0</v>
      </c>
      <c r="BD201">
        <f t="shared" si="99"/>
        <v>0</v>
      </c>
    </row>
    <row r="202" spans="16:56" x14ac:dyDescent="0.3">
      <c r="P202" s="3"/>
      <c r="Q202" s="3"/>
      <c r="AT202">
        <f t="shared" si="89"/>
        <v>0</v>
      </c>
      <c r="AU202">
        <f t="shared" si="90"/>
        <v>0</v>
      </c>
      <c r="AV202">
        <f t="shared" si="91"/>
        <v>0</v>
      </c>
      <c r="AW202">
        <f t="shared" si="92"/>
        <v>0</v>
      </c>
      <c r="AX202">
        <f t="shared" si="93"/>
        <v>0</v>
      </c>
      <c r="AY202">
        <f t="shared" si="94"/>
        <v>0</v>
      </c>
      <c r="AZ202">
        <f t="shared" si="95"/>
        <v>0</v>
      </c>
      <c r="BA202">
        <f t="shared" si="96"/>
        <v>0</v>
      </c>
      <c r="BB202">
        <f t="shared" si="97"/>
        <v>0</v>
      </c>
      <c r="BC202">
        <f t="shared" si="98"/>
        <v>0</v>
      </c>
      <c r="BD202">
        <f t="shared" si="99"/>
        <v>0</v>
      </c>
    </row>
    <row r="203" spans="16:56" x14ac:dyDescent="0.3">
      <c r="P203" s="3"/>
    </row>
    <row r="204" spans="16:56" x14ac:dyDescent="0.3">
      <c r="P204" s="3"/>
    </row>
    <row r="205" spans="16:56" x14ac:dyDescent="0.3">
      <c r="P205" s="3"/>
    </row>
    <row r="206" spans="16:56" x14ac:dyDescent="0.3">
      <c r="P206" s="3"/>
    </row>
    <row r="207" spans="16:56" x14ac:dyDescent="0.3">
      <c r="P207" s="3"/>
    </row>
    <row r="208" spans="16:56" x14ac:dyDescent="0.3">
      <c r="P208" s="3"/>
    </row>
  </sheetData>
  <conditionalFormatting sqref="W3:AG201 J202 W202:AF202 AG3:AG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1 J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Y3:AG201 AH223:AN240 AG3:AG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AG1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P3:P130" xr:uid="{2F9D7CEC-A508-484B-B370-1DCABEB324C6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DY22"/>
  <sheetViews>
    <sheetView workbookViewId="0"/>
    <sheetView workbookViewId="1"/>
    <sheetView workbookViewId="2"/>
  </sheetViews>
  <sheetFormatPr defaultRowHeight="14.4" x14ac:dyDescent="0.3"/>
  <sheetData>
    <row r="1" spans="1:129" x14ac:dyDescent="0.3">
      <c r="A1" t="str">
        <f>raw!P2</f>
        <v>GM</v>
      </c>
      <c r="B1" t="str">
        <f>raw!P3</f>
        <v>choi</v>
      </c>
      <c r="C1" t="str">
        <f>raw!P4</f>
        <v>death</v>
      </c>
      <c r="D1" t="str">
        <f>raw!P5</f>
        <v>cock</v>
      </c>
      <c r="E1" t="str">
        <f>raw!P6</f>
        <v>car</v>
      </c>
      <c r="F1" t="str">
        <f>raw!P7</f>
        <v>rob</v>
      </c>
      <c r="G1" t="str">
        <f>raw!P8</f>
        <v>cock</v>
      </c>
      <c r="H1" t="str">
        <f>raw!P9</f>
        <v>ii</v>
      </c>
      <c r="I1" t="str">
        <f>raw!P10</f>
        <v>death</v>
      </c>
      <c r="J1" t="str">
        <f>raw!P11</f>
        <v>rain</v>
      </c>
      <c r="K1" t="str">
        <f>raw!P12</f>
        <v>rob</v>
      </c>
      <c r="L1" t="str">
        <f>raw!P13</f>
        <v>car</v>
      </c>
      <c r="M1" t="str">
        <f>raw!P14</f>
        <v>ii</v>
      </c>
      <c r="N1" t="str">
        <f>raw!P15</f>
        <v>rain</v>
      </c>
      <c r="O1" t="str">
        <f>raw!P16</f>
        <v>ii</v>
      </c>
      <c r="P1" t="str">
        <f>raw!P17</f>
        <v>weed</v>
      </c>
      <c r="Q1" t="str">
        <f>raw!P18</f>
        <v>ii</v>
      </c>
      <c r="R1" t="str">
        <f>raw!P19</f>
        <v>other</v>
      </c>
      <c r="S1" t="str">
        <f>raw!P20</f>
        <v>_______</v>
      </c>
      <c r="T1" t="str">
        <f>raw!P21</f>
        <v>rob</v>
      </c>
      <c r="U1" t="str">
        <f>raw!P22</f>
        <v>ja</v>
      </c>
      <c r="V1" t="str">
        <f>raw!P23</f>
        <v>weed</v>
      </c>
      <c r="W1" t="str">
        <f>raw!P24</f>
        <v>cock</v>
      </c>
      <c r="X1" t="str">
        <f>raw!P25</f>
        <v>weed</v>
      </c>
      <c r="Y1" t="str">
        <f>raw!P26</f>
        <v>other</v>
      </c>
      <c r="Z1" t="str">
        <f>raw!P27</f>
        <v>rob</v>
      </c>
      <c r="AA1" t="str">
        <f>raw!P28</f>
        <v>_______</v>
      </c>
      <c r="AB1" t="str">
        <f>raw!P29</f>
        <v>weed</v>
      </c>
      <c r="AC1" t="str">
        <f>raw!P30</f>
        <v>rain</v>
      </c>
      <c r="AD1" t="str">
        <f>raw!P31</f>
        <v>rain</v>
      </c>
      <c r="AE1" t="str">
        <f>raw!P32</f>
        <v>car</v>
      </c>
      <c r="AF1" t="str">
        <f>raw!P33</f>
        <v>death</v>
      </c>
      <c r="AG1" t="str">
        <f>raw!P34</f>
        <v>choi</v>
      </c>
      <c r="AH1" t="str">
        <f>raw!P35</f>
        <v>_______</v>
      </c>
      <c r="AI1" t="str">
        <f>raw!P36</f>
        <v>death</v>
      </c>
      <c r="AJ1" t="str">
        <f>raw!P37</f>
        <v>other</v>
      </c>
      <c r="AK1" t="str">
        <f>raw!P38</f>
        <v>weed</v>
      </c>
      <c r="AL1" t="str">
        <f>raw!P39</f>
        <v>ja</v>
      </c>
      <c r="AM1" t="str">
        <f>raw!P40</f>
        <v>weed</v>
      </c>
      <c r="AN1" t="str">
        <f>raw!P41</f>
        <v>ja</v>
      </c>
      <c r="AO1" t="str">
        <f>raw!P42</f>
        <v>rob</v>
      </c>
      <c r="AP1" t="str">
        <f>raw!P43</f>
        <v>ja</v>
      </c>
      <c r="AQ1" t="str">
        <f>raw!P44</f>
        <v>choi</v>
      </c>
      <c r="AR1" t="str">
        <f>raw!P45</f>
        <v>_______</v>
      </c>
      <c r="AS1" t="str">
        <f>raw!P46</f>
        <v>weed</v>
      </c>
      <c r="AT1" t="str">
        <f>raw!P47</f>
        <v>weed</v>
      </c>
      <c r="AU1" t="str">
        <f>raw!P48</f>
        <v>other</v>
      </c>
      <c r="AV1" t="str">
        <f>raw!P49</f>
        <v>weed</v>
      </c>
      <c r="AW1" t="str">
        <f>raw!P50</f>
        <v>rain</v>
      </c>
      <c r="AX1" t="e">
        <f>raw!P51</f>
        <v>#N/A</v>
      </c>
      <c r="AY1" t="str">
        <f>raw!P52</f>
        <v>car</v>
      </c>
      <c r="AZ1" t="str">
        <f>raw!P53</f>
        <v>_______</v>
      </c>
      <c r="BA1" t="str">
        <f>raw!P54</f>
        <v>_______</v>
      </c>
      <c r="BB1" t="str">
        <f>raw!P55</f>
        <v>ja</v>
      </c>
      <c r="BC1" t="str">
        <f>raw!P56</f>
        <v>ja</v>
      </c>
      <c r="BD1" t="str">
        <f>raw!P57</f>
        <v>car</v>
      </c>
      <c r="BE1" t="str">
        <f>raw!P58</f>
        <v>choi</v>
      </c>
      <c r="BF1" t="str">
        <f>raw!P59</f>
        <v>choi</v>
      </c>
      <c r="BG1" t="str">
        <f>raw!P60</f>
        <v>rob</v>
      </c>
      <c r="BH1" t="str">
        <f>raw!P61</f>
        <v>_______</v>
      </c>
      <c r="BI1" t="str">
        <f>raw!P62</f>
        <v>ja</v>
      </c>
      <c r="BJ1" t="e">
        <f>raw!P63</f>
        <v>#N/A</v>
      </c>
      <c r="BK1" t="str">
        <f>raw!P64</f>
        <v>weed</v>
      </c>
      <c r="BL1" t="str">
        <f>raw!P65</f>
        <v>_______</v>
      </c>
      <c r="BM1" t="str">
        <f>raw!P66</f>
        <v>_______</v>
      </c>
      <c r="BN1" t="str">
        <f>raw!P67</f>
        <v>_______</v>
      </c>
      <c r="BO1" t="str">
        <f>raw!P68</f>
        <v>ja</v>
      </c>
      <c r="BP1" t="str">
        <f>raw!P69</f>
        <v>rain</v>
      </c>
      <c r="BQ1" t="str">
        <f>raw!P70</f>
        <v>ja</v>
      </c>
      <c r="BR1" t="str">
        <f>raw!P71</f>
        <v>_______</v>
      </c>
      <c r="BS1" t="str">
        <f>raw!P72</f>
        <v>ii</v>
      </c>
      <c r="BT1" t="str">
        <f>raw!P73</f>
        <v>cock</v>
      </c>
      <c r="BU1" t="str">
        <f>raw!P74</f>
        <v>ii</v>
      </c>
      <c r="BV1" t="e">
        <f>raw!P75</f>
        <v>#N/A</v>
      </c>
      <c r="BW1" t="str">
        <f>raw!P76</f>
        <v>rob</v>
      </c>
      <c r="BX1" t="e">
        <f>raw!P77</f>
        <v>#N/A</v>
      </c>
      <c r="BY1" t="str">
        <f>raw!P78</f>
        <v>_______</v>
      </c>
      <c r="BZ1" t="str">
        <f>raw!P79</f>
        <v>rain</v>
      </c>
      <c r="CA1" t="str">
        <f>raw!P80</f>
        <v>rob</v>
      </c>
      <c r="CB1" t="str">
        <f>raw!P81</f>
        <v>_______</v>
      </c>
      <c r="CC1" t="str">
        <f>raw!P82</f>
        <v>_______</v>
      </c>
      <c r="CD1" t="str">
        <f>raw!P83</f>
        <v>_______</v>
      </c>
      <c r="CE1" t="str">
        <f>raw!P84</f>
        <v>_______</v>
      </c>
      <c r="CF1" t="str">
        <f>raw!P85</f>
        <v>death</v>
      </c>
      <c r="CG1" t="str">
        <f>raw!P86</f>
        <v>rain</v>
      </c>
      <c r="CH1" t="str">
        <f>raw!P87</f>
        <v>_______</v>
      </c>
      <c r="CI1" t="str">
        <f>raw!P88</f>
        <v>_______</v>
      </c>
      <c r="CJ1" t="str">
        <f>raw!P89</f>
        <v>rob</v>
      </c>
      <c r="CK1" t="str">
        <f>raw!P90</f>
        <v>other</v>
      </c>
      <c r="CL1" t="str">
        <f>raw!P91</f>
        <v>other</v>
      </c>
      <c r="CM1" t="e">
        <f>raw!P92</f>
        <v>#N/A</v>
      </c>
      <c r="CN1" t="e">
        <f>raw!P93</f>
        <v>#N/A</v>
      </c>
      <c r="CO1" t="e">
        <f>raw!P94</f>
        <v>#N/A</v>
      </c>
      <c r="CP1" t="e">
        <f>raw!P95</f>
        <v>#N/A</v>
      </c>
      <c r="CQ1" t="e">
        <f>raw!P96</f>
        <v>#N/A</v>
      </c>
      <c r="CR1" t="str">
        <f>raw!P97</f>
        <v>_______</v>
      </c>
      <c r="CS1" t="str">
        <f>raw!P98</f>
        <v>other</v>
      </c>
      <c r="CT1" t="str">
        <f>raw!P99</f>
        <v>_______</v>
      </c>
      <c r="CU1" t="e">
        <f>raw!P100</f>
        <v>#N/A</v>
      </c>
      <c r="CV1" t="str">
        <f>raw!P101</f>
        <v>_______</v>
      </c>
      <c r="CW1" t="e">
        <f>raw!P102</f>
        <v>#N/A</v>
      </c>
      <c r="CX1" t="e">
        <f>raw!P103</f>
        <v>#N/A</v>
      </c>
      <c r="CY1" t="e">
        <f>raw!P104</f>
        <v>#N/A</v>
      </c>
      <c r="CZ1" t="e">
        <f>raw!P105</f>
        <v>#N/A</v>
      </c>
      <c r="DA1" t="str">
        <f>raw!P106</f>
        <v>_______</v>
      </c>
      <c r="DB1" t="str">
        <f>raw!P107</f>
        <v>_______</v>
      </c>
      <c r="DC1" t="e">
        <f>raw!P108</f>
        <v>#N/A</v>
      </c>
      <c r="DD1" t="str">
        <f>raw!P109</f>
        <v>cock</v>
      </c>
      <c r="DE1" t="str">
        <f>raw!P110</f>
        <v>_______</v>
      </c>
      <c r="DF1" t="str">
        <f>raw!P111</f>
        <v>ii</v>
      </c>
      <c r="DG1" t="str">
        <f>raw!P112</f>
        <v>other</v>
      </c>
      <c r="DH1" t="str">
        <f>raw!P113</f>
        <v>cock</v>
      </c>
      <c r="DI1" t="str">
        <f>raw!P114</f>
        <v>car</v>
      </c>
      <c r="DJ1" t="str">
        <f>raw!P115</f>
        <v>rob</v>
      </c>
      <c r="DK1" t="str">
        <f>raw!P116</f>
        <v>_______</v>
      </c>
      <c r="DL1" t="e">
        <f>raw!P117</f>
        <v>#N/A</v>
      </c>
      <c r="DM1" t="str">
        <f>raw!P118</f>
        <v>car</v>
      </c>
      <c r="DN1" t="e">
        <f>raw!P119</f>
        <v>#N/A</v>
      </c>
      <c r="DO1" t="e">
        <f>raw!P120</f>
        <v>#N/A</v>
      </c>
      <c r="DP1" t="str">
        <f>raw!P121</f>
        <v>_______</v>
      </c>
      <c r="DQ1" t="str">
        <f>raw!P122</f>
        <v>death</v>
      </c>
      <c r="DR1" t="str">
        <f>raw!P123</f>
        <v>weed</v>
      </c>
      <c r="DS1" t="str">
        <f>raw!P124</f>
        <v>_______</v>
      </c>
      <c r="DT1" t="str">
        <f>raw!P125</f>
        <v>_______</v>
      </c>
      <c r="DU1" t="str">
        <f>raw!P126</f>
        <v>_______</v>
      </c>
      <c r="DV1" t="str">
        <f>raw!P127</f>
        <v>_______</v>
      </c>
      <c r="DW1" t="str">
        <f>raw!P128</f>
        <v>choi</v>
      </c>
      <c r="DX1" t="str">
        <f>raw!P129</f>
        <v>_______</v>
      </c>
      <c r="DY1" t="str">
        <f>raw!P130</f>
        <v>_______</v>
      </c>
    </row>
    <row r="2" spans="1:129" x14ac:dyDescent="0.3">
      <c r="A2" t="str">
        <f>raw!Q2</f>
        <v>$pent</v>
      </c>
      <c r="B2">
        <f>raw!Q3</f>
        <v>51</v>
      </c>
      <c r="C2">
        <f>raw!Q4</f>
        <v>57</v>
      </c>
      <c r="D2">
        <f>raw!Q5</f>
        <v>66</v>
      </c>
      <c r="E2">
        <f>raw!Q6</f>
        <v>38</v>
      </c>
      <c r="F2">
        <f>raw!Q7</f>
        <v>50</v>
      </c>
      <c r="G2">
        <f>raw!Q8</f>
        <v>61</v>
      </c>
      <c r="H2">
        <f>raw!Q9</f>
        <v>28</v>
      </c>
      <c r="I2">
        <f>raw!Q10</f>
        <v>45</v>
      </c>
      <c r="J2">
        <f>raw!Q11</f>
        <v>37</v>
      </c>
      <c r="K2">
        <f>raw!Q12</f>
        <v>63</v>
      </c>
      <c r="L2">
        <f>raw!Q13</f>
        <v>61</v>
      </c>
      <c r="M2">
        <f>raw!Q14</f>
        <v>27</v>
      </c>
      <c r="N2">
        <f>raw!Q15</f>
        <v>38</v>
      </c>
      <c r="O2">
        <f>raw!Q16</f>
        <v>37</v>
      </c>
      <c r="P2">
        <f>raw!Q17</f>
        <v>31</v>
      </c>
      <c r="Q2">
        <f>raw!Q18</f>
        <v>26</v>
      </c>
      <c r="R2">
        <f>raw!Q19</f>
        <v>11</v>
      </c>
      <c r="S2">
        <f>raw!Q20</f>
        <v>16.085201764848456</v>
      </c>
      <c r="T2">
        <f>raw!Q21</f>
        <v>20</v>
      </c>
      <c r="U2">
        <f>raw!Q22</f>
        <v>33</v>
      </c>
      <c r="V2">
        <f>raw!Q23</f>
        <v>9</v>
      </c>
      <c r="W2">
        <f>raw!Q24</f>
        <v>17</v>
      </c>
      <c r="X2">
        <f>raw!Q25</f>
        <v>4</v>
      </c>
      <c r="Y2">
        <f>raw!Q26</f>
        <v>25</v>
      </c>
      <c r="Z2">
        <f>raw!Q27</f>
        <v>16</v>
      </c>
      <c r="AA2">
        <f>raw!Q28</f>
        <v>7</v>
      </c>
      <c r="AB2">
        <f>raw!Q29</f>
        <v>20</v>
      </c>
      <c r="AC2">
        <f>raw!Q30</f>
        <v>37</v>
      </c>
      <c r="AD2">
        <f>raw!Q31</f>
        <v>28</v>
      </c>
      <c r="AE2">
        <f>raw!Q32</f>
        <v>62</v>
      </c>
      <c r="AF2">
        <f>raw!Q33</f>
        <v>19</v>
      </c>
      <c r="AG2">
        <f>raw!Q34</f>
        <v>41</v>
      </c>
      <c r="AH2">
        <f>raw!Q35</f>
        <v>-0.11499751864148755</v>
      </c>
      <c r="AI2">
        <f>raw!Q36</f>
        <v>25</v>
      </c>
      <c r="AJ2">
        <f>raw!Q37</f>
        <v>6</v>
      </c>
      <c r="AK2">
        <f>raw!Q38</f>
        <v>29</v>
      </c>
      <c r="AL2">
        <f>raw!Q39</f>
        <v>22</v>
      </c>
      <c r="AM2">
        <f>raw!Q40</f>
        <v>25</v>
      </c>
      <c r="AN2">
        <f>raw!Q41</f>
        <v>3</v>
      </c>
      <c r="AO2">
        <f>raw!Q42</f>
        <v>1</v>
      </c>
      <c r="AP2">
        <f>raw!Q43</f>
        <v>12</v>
      </c>
      <c r="AQ2">
        <f>raw!Q44</f>
        <v>25</v>
      </c>
      <c r="AR2">
        <f>raw!Q45</f>
        <v>8.3671276189786887</v>
      </c>
      <c r="AS2">
        <f>raw!Q46</f>
        <v>1</v>
      </c>
      <c r="AT2">
        <f>raw!Q47</f>
        <v>1</v>
      </c>
      <c r="AU2">
        <f>raw!Q48</f>
        <v>43</v>
      </c>
      <c r="AV2">
        <f>raw!Q49</f>
        <v>26</v>
      </c>
      <c r="AW2">
        <f>raw!Q50</f>
        <v>15</v>
      </c>
      <c r="AX2" t="e">
        <f>raw!Q51</f>
        <v>#N/A</v>
      </c>
      <c r="AY2">
        <f>raw!Q52</f>
        <v>4</v>
      </c>
      <c r="AZ2">
        <f>raw!Q53</f>
        <v>-4.3148215055244235</v>
      </c>
      <c r="BA2">
        <f>raw!Q54</f>
        <v>2.897577481897621</v>
      </c>
      <c r="BB2">
        <f>raw!Q55</f>
        <v>28</v>
      </c>
      <c r="BC2">
        <f>raw!Q56</f>
        <v>7</v>
      </c>
      <c r="BD2">
        <f>raw!Q57</f>
        <v>1</v>
      </c>
      <c r="BE2">
        <f>raw!Q58</f>
        <v>36</v>
      </c>
      <c r="BF2">
        <f>raw!Q59</f>
        <v>26</v>
      </c>
      <c r="BG2">
        <f>raw!Q60</f>
        <v>8</v>
      </c>
      <c r="BH2">
        <f>raw!Q61</f>
        <v>1.5379327988972855</v>
      </c>
      <c r="BI2">
        <f>raw!Q62</f>
        <v>21</v>
      </c>
      <c r="BJ2" t="e">
        <f>raw!Q63</f>
        <v>#N/A</v>
      </c>
      <c r="BK2">
        <f>raw!Q64</f>
        <v>18</v>
      </c>
      <c r="BL2">
        <f>raw!Q65</f>
        <v>-12.365103590115957</v>
      </c>
      <c r="BM2">
        <f>raw!Q66</f>
        <v>3.5588169803499445</v>
      </c>
      <c r="BN2">
        <f>raw!Q67</f>
        <v>-4.7422372210036574</v>
      </c>
      <c r="BO2">
        <f>raw!Q68</f>
        <v>4</v>
      </c>
      <c r="BP2">
        <f>raw!Q69</f>
        <v>16</v>
      </c>
      <c r="BQ2">
        <f>raw!Q70</f>
        <v>18</v>
      </c>
      <c r="BR2">
        <f>raw!Q71</f>
        <v>7.2289284822984534</v>
      </c>
      <c r="BS2">
        <f>raw!Q72</f>
        <v>6</v>
      </c>
      <c r="BT2">
        <f>raw!Q73</f>
        <v>23</v>
      </c>
      <c r="BU2">
        <f>raw!Q74</f>
        <v>47</v>
      </c>
      <c r="BV2" t="e">
        <f>raw!Q75</f>
        <v>#N/A</v>
      </c>
      <c r="BW2">
        <f>raw!Q76</f>
        <v>17</v>
      </c>
      <c r="BX2" t="e">
        <f>raw!Q77</f>
        <v>#N/A</v>
      </c>
      <c r="BY2">
        <f>raw!Q78</f>
        <v>12.648924371251946</v>
      </c>
      <c r="BZ2">
        <f>raw!Q79</f>
        <v>19</v>
      </c>
      <c r="CA2">
        <f>raw!Q80</f>
        <v>16</v>
      </c>
      <c r="CB2">
        <f>raw!Q81</f>
        <v>-11.963704483405023</v>
      </c>
      <c r="CC2">
        <f>raw!Q82</f>
        <v>2.2967322233507756</v>
      </c>
      <c r="CD2">
        <f>raw!Q83</f>
        <v>-2.1219930521961636</v>
      </c>
      <c r="CE2">
        <f>raw!Q84</f>
        <v>7.6780138559545987</v>
      </c>
      <c r="CF2">
        <f>raw!Q85</f>
        <v>25</v>
      </c>
      <c r="CG2">
        <f>raw!Q86</f>
        <v>2</v>
      </c>
      <c r="CH2">
        <f>raw!Q87</f>
        <v>-10.382266336131845</v>
      </c>
      <c r="CI2">
        <f>raw!Q88</f>
        <v>5.9691665806802634</v>
      </c>
      <c r="CJ2">
        <f>raw!Q89</f>
        <v>1</v>
      </c>
      <c r="CK2">
        <f>raw!Q90</f>
        <v>7</v>
      </c>
      <c r="CL2">
        <f>raw!Q91</f>
        <v>5</v>
      </c>
      <c r="CM2" t="e">
        <f>raw!Q92</f>
        <v>#N/A</v>
      </c>
      <c r="CN2" t="e">
        <f>raw!Q93</f>
        <v>#N/A</v>
      </c>
      <c r="CO2" t="e">
        <f>raw!Q94</f>
        <v>#N/A</v>
      </c>
      <c r="CP2" t="e">
        <f>raw!Q95</f>
        <v>#N/A</v>
      </c>
      <c r="CQ2" t="e">
        <f>raw!Q96</f>
        <v>#N/A</v>
      </c>
      <c r="CR2">
        <f>raw!Q97</f>
        <v>-4.0732387098187637</v>
      </c>
      <c r="CS2">
        <f>raw!Q98</f>
        <v>14</v>
      </c>
      <c r="CT2">
        <f>raw!Q99</f>
        <v>-1.6667023987508895</v>
      </c>
      <c r="CU2" t="e">
        <f>raw!Q100</f>
        <v>#N/A</v>
      </c>
      <c r="CV2">
        <f>raw!Q101</f>
        <v>-1.3786613731018389</v>
      </c>
      <c r="CW2" t="e">
        <f>raw!Q102</f>
        <v>#N/A</v>
      </c>
      <c r="CX2" t="e">
        <f>raw!Q103</f>
        <v>#N/A</v>
      </c>
      <c r="CY2" t="e">
        <f>raw!Q104</f>
        <v>#N/A</v>
      </c>
      <c r="CZ2" t="e">
        <f>raw!Q105</f>
        <v>#N/A</v>
      </c>
      <c r="DA2">
        <f>raw!Q106</f>
        <v>-1.8543936477222061</v>
      </c>
      <c r="DB2">
        <f>raw!Q107</f>
        <v>-5.0488615386300699</v>
      </c>
      <c r="DC2" t="e">
        <f>raw!Q108</f>
        <v>#N/A</v>
      </c>
      <c r="DD2">
        <f>raw!Q109</f>
        <v>1</v>
      </c>
      <c r="DE2">
        <f>raw!Q110</f>
        <v>1.248350161401772</v>
      </c>
      <c r="DF2">
        <f>raw!Q111</f>
        <v>17</v>
      </c>
      <c r="DG2">
        <f>raw!Q112</f>
        <v>26</v>
      </c>
      <c r="DH2">
        <f>raw!Q113</f>
        <v>1</v>
      </c>
      <c r="DI2">
        <f>raw!Q114</f>
        <v>25</v>
      </c>
      <c r="DJ2">
        <f>raw!Q115</f>
        <v>3</v>
      </c>
      <c r="DK2">
        <f>raw!Q116</f>
        <v>-0.5219716129456291</v>
      </c>
      <c r="DL2" t="e">
        <f>raw!Q117</f>
        <v>#N/A</v>
      </c>
      <c r="DM2">
        <f>raw!Q118</f>
        <v>1</v>
      </c>
      <c r="DN2" t="e">
        <f>raw!Q119</f>
        <v>#N/A</v>
      </c>
      <c r="DO2" t="e">
        <f>raw!Q120</f>
        <v>#N/A</v>
      </c>
      <c r="DP2">
        <f>raw!Q121</f>
        <v>-9.9938755338050616</v>
      </c>
      <c r="DQ2">
        <f>raw!Q122</f>
        <v>2</v>
      </c>
      <c r="DR2">
        <f>raw!Q123</f>
        <v>17</v>
      </c>
      <c r="DS2">
        <f>raw!Q124</f>
        <v>-6.594991431146263</v>
      </c>
      <c r="DT2">
        <f>raw!Q125</f>
        <v>-4.6493207611168677</v>
      </c>
      <c r="DU2">
        <f>raw!Q126</f>
        <v>3.8422053368295117</v>
      </c>
      <c r="DV2">
        <f>raw!Q127</f>
        <v>9.548686722770551</v>
      </c>
      <c r="DW2">
        <f>raw!Q128</f>
        <v>3</v>
      </c>
      <c r="DX2">
        <f>raw!Q129</f>
        <v>2.4376521164635681</v>
      </c>
      <c r="DY2">
        <f>raw!Q130</f>
        <v>-1.2114117453056172</v>
      </c>
    </row>
    <row r="3" spans="1:129" x14ac:dyDescent="0.3">
      <c r="A3" t="str">
        <f>raw!A2</f>
        <v>PLAYER</v>
      </c>
      <c r="B3" t="str">
        <f>raw!A3</f>
        <v>Nikola Jokic</v>
      </c>
      <c r="C3" t="str">
        <f>raw!A4</f>
        <v>Stephen Curry</v>
      </c>
      <c r="D3" t="str">
        <f>raw!A5</f>
        <v>James Harden</v>
      </c>
      <c r="E3" t="str">
        <f>raw!A6</f>
        <v>Kevin Durant</v>
      </c>
      <c r="F3" t="str">
        <f>raw!A7</f>
        <v>Damian Lillard</v>
      </c>
      <c r="G3" t="str">
        <f>raw!A8</f>
        <v>Karl-Anthony Towns</v>
      </c>
      <c r="H3" t="str">
        <f>raw!A9</f>
        <v>Bradley Beal</v>
      </c>
      <c r="I3" t="str">
        <f>raw!A10</f>
        <v>Jayson Tatum</v>
      </c>
      <c r="J3" t="str">
        <f>raw!A11</f>
        <v>Joel Embiid</v>
      </c>
      <c r="K3" t="str">
        <f>raw!A12</f>
        <v>Anthony Davis</v>
      </c>
      <c r="L3" t="str">
        <f>raw!A13</f>
        <v>Giannis Antetokounmpo</v>
      </c>
      <c r="M3" t="str">
        <f>raw!A14</f>
        <v>Fred VanVleet</v>
      </c>
      <c r="N3" t="str">
        <f>raw!A15</f>
        <v>Paul George</v>
      </c>
      <c r="O3" t="str">
        <f>raw!A16</f>
        <v>Kyrie Irving</v>
      </c>
      <c r="P3" t="str">
        <f>raw!A17</f>
        <v>Jimmy Butler</v>
      </c>
      <c r="Q3" t="str">
        <f>raw!A18</f>
        <v>Nikola Vucevic</v>
      </c>
      <c r="R3" t="str">
        <f>raw!A19</f>
        <v>Michael Porter Jr.</v>
      </c>
      <c r="S3" t="str">
        <f>raw!A20</f>
        <v>Richaun Holmes</v>
      </c>
      <c r="T3" t="str">
        <f>raw!A21</f>
        <v>Kristaps Porzingis</v>
      </c>
      <c r="U3" t="str">
        <f>raw!A22</f>
        <v>Bam Adebayo</v>
      </c>
      <c r="V3" t="str">
        <f>raw!A23</f>
        <v>Myles Turner</v>
      </c>
      <c r="W3" t="str">
        <f>raw!A24</f>
        <v>Chris Paul</v>
      </c>
      <c r="X3" t="str">
        <f>raw!A25</f>
        <v>Jaren Jackson Jr.</v>
      </c>
      <c r="Y3" t="str">
        <f>raw!A26</f>
        <v>Rudy Gobert</v>
      </c>
      <c r="Z3" t="str">
        <f>raw!A27</f>
        <v>Tobias Harris</v>
      </c>
      <c r="AA3" t="str">
        <f>raw!A28</f>
        <v>Clint Capela</v>
      </c>
      <c r="AB3" t="str">
        <f>raw!A29</f>
        <v>Jrue Holiday</v>
      </c>
      <c r="AC3" t="str">
        <f>raw!A30</f>
        <v>Deandre Ayton</v>
      </c>
      <c r="AD3" t="str">
        <f>raw!A31</f>
        <v>Shai Gilgeous-Alexander</v>
      </c>
      <c r="AE3" t="str">
        <f>raw!A32</f>
        <v>Luka Doncic</v>
      </c>
      <c r="AF3" t="str">
        <f>raw!A33</f>
        <v>Domantas Sabonis</v>
      </c>
      <c r="AG3" t="str">
        <f>raw!A34</f>
        <v>Trae Young</v>
      </c>
      <c r="AH3" t="str">
        <f>raw!A35</f>
        <v>Robert Williams</v>
      </c>
      <c r="AI3" t="str">
        <f>raw!A36</f>
        <v>Zion Williamson</v>
      </c>
      <c r="AJ3" t="str">
        <f>raw!A37</f>
        <v>CJ McCollum</v>
      </c>
      <c r="AK3" t="str">
        <f>raw!A38</f>
        <v>John Collins</v>
      </c>
      <c r="AL3" t="str">
        <f>raw!A39</f>
        <v>Brandon Ingram</v>
      </c>
      <c r="AM3" t="str">
        <f>raw!A40</f>
        <v>Zach LaVine</v>
      </c>
      <c r="AN3" t="str">
        <f>raw!A41</f>
        <v>LaMelo Ball</v>
      </c>
      <c r="AO3" t="str">
        <f>raw!A42</f>
        <v>Tyrese Haliburton</v>
      </c>
      <c r="AP3" t="str">
        <f>raw!A43</f>
        <v>Jaylen Brown</v>
      </c>
      <c r="AQ3" t="str">
        <f>raw!A44</f>
        <v>Donovan Mitchell</v>
      </c>
      <c r="AR3" t="str">
        <f>raw!A45</f>
        <v>OG Anunoby</v>
      </c>
      <c r="AS3" t="str">
        <f>raw!A46</f>
        <v>Derrick White</v>
      </c>
      <c r="AT3" t="str">
        <f>raw!A47</f>
        <v>Mikal Bridges</v>
      </c>
      <c r="AU3" t="str">
        <f>raw!A48</f>
        <v>LeBron James</v>
      </c>
      <c r="AV3" t="str">
        <f>raw!A49</f>
        <v>Khris Middleton</v>
      </c>
      <c r="AW3" t="str">
        <f>raw!A50</f>
        <v>Dejounte Murray</v>
      </c>
      <c r="AX3" t="str">
        <f>raw!A51</f>
        <v>Jakob Poeltl</v>
      </c>
      <c r="AY3" t="str">
        <f>raw!A52</f>
        <v>Gordon Hayward</v>
      </c>
      <c r="AZ3" t="str">
        <f>raw!A53</f>
        <v>Julius Randle</v>
      </c>
      <c r="BA3" t="str">
        <f>raw!A54</f>
        <v>Bogdan Bogdanovic</v>
      </c>
      <c r="BB3" t="str">
        <f>raw!A55</f>
        <v>Pascal Siakam</v>
      </c>
      <c r="BC3" t="str">
        <f>raw!A56</f>
        <v>Lonzo Ball</v>
      </c>
      <c r="BD3" t="str">
        <f>raw!A57</f>
        <v>Mike Conley</v>
      </c>
      <c r="BE3" t="str">
        <f>raw!A58</f>
        <v>Devin Booker</v>
      </c>
      <c r="BF3" t="str">
        <f>raw!A59</f>
        <v>Jusuf Nurkic</v>
      </c>
      <c r="BG3" t="str">
        <f>raw!A60</f>
        <v>Jonas Valanciunas</v>
      </c>
      <c r="BH3" t="str">
        <f>raw!A61</f>
        <v>Terry Rozier</v>
      </c>
      <c r="BI3" t="str">
        <f>raw!A62</f>
        <v>Malcolm Brogdon</v>
      </c>
      <c r="BJ3" t="str">
        <f>raw!A63</f>
        <v>Isaiah Stewart</v>
      </c>
      <c r="BK3" t="str">
        <f>raw!A64</f>
        <v>Robert Covington</v>
      </c>
      <c r="BL3" t="str">
        <f>raw!A65</f>
        <v>Caris LeVert</v>
      </c>
      <c r="BM3" t="str">
        <f>raw!A66</f>
        <v>Chris Boucher</v>
      </c>
      <c r="BN3" t="str">
        <f>raw!A67</f>
        <v>Derrick Favors</v>
      </c>
      <c r="BO3" t="str">
        <f>raw!A68</f>
        <v>Draymond Green</v>
      </c>
      <c r="BP3" t="str">
        <f>raw!A69</f>
        <v>Mitchell Robinson</v>
      </c>
      <c r="BQ3" t="str">
        <f>raw!A70</f>
        <v>De'Aaron Fox</v>
      </c>
      <c r="BR3" t="str">
        <f>raw!A71</f>
        <v>Jerami Grant</v>
      </c>
      <c r="BS3" t="str">
        <f>raw!A72</f>
        <v>Kemba Walker</v>
      </c>
      <c r="BT3" t="str">
        <f>raw!A73</f>
        <v>Kyle Lowry</v>
      </c>
      <c r="BU3" t="str">
        <f>raw!A74</f>
        <v>Kawhi Leonard</v>
      </c>
      <c r="BV3" t="str">
        <f>raw!A75</f>
        <v>Kyle Anderson</v>
      </c>
      <c r="BW3" t="str">
        <f>raw!A76</f>
        <v>Brook Lopez</v>
      </c>
      <c r="BX3" t="str">
        <f>raw!A77</f>
        <v>Jonathan Isaac</v>
      </c>
      <c r="BY3" t="str">
        <f>raw!A78</f>
        <v>Jarrett Allen</v>
      </c>
      <c r="BZ3" t="str">
        <f>raw!A79</f>
        <v>Christian Wood</v>
      </c>
      <c r="CA3" t="str">
        <f>raw!A80</f>
        <v>DeMar DeRozan</v>
      </c>
      <c r="CB3" t="str">
        <f>raw!A81</f>
        <v>Anthony Edwards</v>
      </c>
      <c r="CC3" t="str">
        <f>raw!A82</f>
        <v>PJ Washington</v>
      </c>
      <c r="CD3" t="str">
        <f>raw!A83</f>
        <v>Harrison Barnes</v>
      </c>
      <c r="CE3" t="str">
        <f>raw!A84</f>
        <v>Nerlens Noel</v>
      </c>
      <c r="CF3" t="str">
        <f>raw!A85</f>
        <v>Jamal Murray</v>
      </c>
      <c r="CG3" t="str">
        <f>raw!A86</f>
        <v>Norman Powell</v>
      </c>
      <c r="CH3" t="str">
        <f>raw!A87</f>
        <v>Darius Garland</v>
      </c>
      <c r="CI3" t="str">
        <f>raw!A88</f>
        <v>Evan Fournier</v>
      </c>
      <c r="CJ3" t="str">
        <f>raw!A89</f>
        <v>Collin Sexton</v>
      </c>
      <c r="CK3" t="str">
        <f>raw!A90</f>
        <v>Marcus Smart</v>
      </c>
      <c r="CL3" t="str">
        <f>raw!A91</f>
        <v>Buddy Hield</v>
      </c>
      <c r="CM3" t="str">
        <f>raw!A92</f>
        <v>Saddiq Bey</v>
      </c>
      <c r="CN3" t="str">
        <f>raw!A93</f>
        <v>Nickeil Alexander-Walker</v>
      </c>
      <c r="CO3" t="str">
        <f>raw!A94</f>
        <v>Bobby Portis</v>
      </c>
      <c r="CP3" t="str">
        <f>raw!A95</f>
        <v>T.J. McConnell</v>
      </c>
      <c r="CQ3" t="str">
        <f>raw!A96</f>
        <v>Kelly Olynyk</v>
      </c>
      <c r="CR3" t="str">
        <f>raw!A97</f>
        <v>Joe Harris</v>
      </c>
      <c r="CS3" t="str">
        <f>raw!A98</f>
        <v>Ja Morant</v>
      </c>
      <c r="CT3" t="str">
        <f>raw!A99</f>
        <v>Miles Bridges</v>
      </c>
      <c r="CU3" t="str">
        <f>raw!A100</f>
        <v>De'Andre Hunter</v>
      </c>
      <c r="CV3" t="str">
        <f>raw!A101</f>
        <v>Keldon Johnson</v>
      </c>
      <c r="CW3" t="str">
        <f>raw!A102</f>
        <v>Reggie Jackson</v>
      </c>
      <c r="CX3" t="str">
        <f>raw!A103</f>
        <v>Chuma Okeke</v>
      </c>
      <c r="CY3" t="str">
        <f>raw!A104</f>
        <v>Klay Thompson</v>
      </c>
      <c r="CZ3" t="str">
        <f>raw!A105</f>
        <v>Daniel Gafford</v>
      </c>
      <c r="DA3" t="str">
        <f>raw!A106</f>
        <v>Matisse Thybulle</v>
      </c>
      <c r="DB3" t="str">
        <f>raw!A107</f>
        <v>Danny Green</v>
      </c>
      <c r="DC3" t="str">
        <f>raw!A108</f>
        <v>Khem Birch</v>
      </c>
      <c r="DD3" t="str">
        <f>raw!A109</f>
        <v>Joe Ingles</v>
      </c>
      <c r="DE3" t="str">
        <f>raw!A110</f>
        <v>Jordan Clarkson</v>
      </c>
      <c r="DF3" t="str">
        <f>raw!A111</f>
        <v>D'Angelo Russell</v>
      </c>
      <c r="DG3" t="str">
        <f>raw!A112</f>
        <v>Russell Westbrook</v>
      </c>
      <c r="DH3" t="str">
        <f>raw!A113</f>
        <v>Mason Plumlee</v>
      </c>
      <c r="DI3" t="str">
        <f>raw!A114</f>
        <v>Ben Simmons</v>
      </c>
      <c r="DJ3" t="str">
        <f>raw!A115</f>
        <v>Al Horford</v>
      </c>
      <c r="DK3" t="str">
        <f>raw!A116</f>
        <v>Mo Bamba</v>
      </c>
      <c r="DL3" t="str">
        <f>raw!A117</f>
        <v>Jae'Sean Tate</v>
      </c>
      <c r="DM3" t="str">
        <f>raw!A118</f>
        <v>Ivica Zubac</v>
      </c>
      <c r="DN3" t="str">
        <f>raw!A119</f>
        <v>Jordan Poole</v>
      </c>
      <c r="DO3" t="str">
        <f>raw!A120</f>
        <v>Evan Mobley</v>
      </c>
      <c r="DP3" t="str">
        <f>raw!A121</f>
        <v>De'Anthony Melton</v>
      </c>
      <c r="DQ3" t="str">
        <f>raw!A122</f>
        <v>Thomas Bryant</v>
      </c>
      <c r="DR3" t="str">
        <f>raw!A123</f>
        <v>Brandon Clarke</v>
      </c>
      <c r="DS3" t="str">
        <f>raw!A124</f>
        <v>Andrew Wiggins</v>
      </c>
      <c r="DT3" t="str">
        <f>raw!A125</f>
        <v>Kevin Porter Jr.</v>
      </c>
      <c r="DU3" t="str">
        <f>raw!A126</f>
        <v>Danilo Gallinari</v>
      </c>
      <c r="DV3" t="str">
        <f>raw!A127</f>
        <v>Wendell Carter Jr.</v>
      </c>
      <c r="DW3" t="str">
        <f>raw!A128</f>
        <v>Montrezl Harrell</v>
      </c>
      <c r="DX3" t="str">
        <f>raw!A129</f>
        <v>Larry Nance Jr.</v>
      </c>
      <c r="DY3" t="str">
        <f>raw!A130</f>
        <v>Devonte' Graham</v>
      </c>
    </row>
    <row r="4" spans="1:129" x14ac:dyDescent="0.3">
      <c r="A4" t="str">
        <f>raw!R2</f>
        <v>POS</v>
      </c>
      <c r="B4" t="str">
        <f>raw!R3</f>
        <v>PF,C</v>
      </c>
      <c r="C4" t="str">
        <f>raw!R4</f>
        <v>PG,SG</v>
      </c>
      <c r="D4" t="str">
        <f>raw!R5</f>
        <v>PG,SG</v>
      </c>
      <c r="E4" t="str">
        <f>raw!R6</f>
        <v>SF,PF</v>
      </c>
      <c r="F4" t="str">
        <f>raw!R7</f>
        <v>PG</v>
      </c>
      <c r="G4" t="str">
        <f>raw!R8</f>
        <v>C</v>
      </c>
      <c r="H4" t="str">
        <f>raw!R9</f>
        <v>SG,SF</v>
      </c>
      <c r="I4" t="str">
        <f>raw!R10</f>
        <v>SF,PF</v>
      </c>
      <c r="J4" t="str">
        <f>raw!R11</f>
        <v>PF,C</v>
      </c>
      <c r="K4" t="str">
        <f>raw!R12</f>
        <v>PF,C</v>
      </c>
      <c r="L4" t="str">
        <f>raw!R13</f>
        <v>PF,C</v>
      </c>
      <c r="M4" t="str">
        <f>raw!R14</f>
        <v>PG,SG</v>
      </c>
      <c r="N4" t="str">
        <f>raw!R15</f>
        <v>SF,PF</v>
      </c>
      <c r="O4" t="str">
        <f>raw!R16</f>
        <v>PG,SG</v>
      </c>
      <c r="P4" t="str">
        <f>raw!R17</f>
        <v>SF,PF</v>
      </c>
      <c r="Q4" t="str">
        <f>raw!R18</f>
        <v>C</v>
      </c>
      <c r="R4" t="str">
        <f>raw!R19</f>
        <v>SF,PF</v>
      </c>
      <c r="S4" t="str">
        <f>raw!R20</f>
        <v>PF,C</v>
      </c>
      <c r="T4" t="str">
        <f>raw!R21</f>
        <v>PF,C</v>
      </c>
      <c r="U4" t="str">
        <f>raw!R22</f>
        <v>PF,C</v>
      </c>
      <c r="V4" t="str">
        <f>raw!R23</f>
        <v>PF,C</v>
      </c>
      <c r="W4" t="str">
        <f>raw!R24</f>
        <v>PG</v>
      </c>
      <c r="X4" t="str">
        <f>raw!R25</f>
        <v>PF,C</v>
      </c>
      <c r="Y4" t="str">
        <f>raw!R26</f>
        <v>C</v>
      </c>
      <c r="Z4" t="str">
        <f>raw!R27</f>
        <v>SF,PF</v>
      </c>
      <c r="AA4" t="str">
        <f>raw!R28</f>
        <v>C</v>
      </c>
      <c r="AB4" t="str">
        <f>raw!R29</f>
        <v>PG,SG</v>
      </c>
      <c r="AC4" t="str">
        <f>raw!R30</f>
        <v>C</v>
      </c>
      <c r="AD4" t="str">
        <f>raw!R31</f>
        <v>PG,SG</v>
      </c>
      <c r="AE4" t="str">
        <f>raw!R32</f>
        <v>PG,SG</v>
      </c>
      <c r="AF4" t="str">
        <f>raw!R33</f>
        <v>PF,C</v>
      </c>
      <c r="AG4" t="str">
        <f>raw!R34</f>
        <v>PG</v>
      </c>
      <c r="AH4" t="str">
        <f>raw!R35</f>
        <v>C</v>
      </c>
      <c r="AI4" t="str">
        <f>raw!R36</f>
        <v>PF</v>
      </c>
      <c r="AJ4" t="str">
        <f>raw!R37</f>
        <v>PG,SG</v>
      </c>
      <c r="AK4" t="str">
        <f>raw!R38</f>
        <v>PF,C</v>
      </c>
      <c r="AL4" t="str">
        <f>raw!R39</f>
        <v>SF,PF</v>
      </c>
      <c r="AM4" t="str">
        <f>raw!R40</f>
        <v>SG,SF</v>
      </c>
      <c r="AN4" t="str">
        <f>raw!R41</f>
        <v>PG,SG</v>
      </c>
      <c r="AO4" t="str">
        <f>raw!R42</f>
        <v>PG,SG</v>
      </c>
      <c r="AP4" t="str">
        <f>raw!R43</f>
        <v>SG,SF</v>
      </c>
      <c r="AQ4" t="str">
        <f>raw!R44</f>
        <v>PG,SG</v>
      </c>
      <c r="AR4" t="str">
        <f>raw!R45</f>
        <v>SF,PF</v>
      </c>
      <c r="AS4" t="str">
        <f>raw!R46</f>
        <v>PG,SG</v>
      </c>
      <c r="AT4" t="str">
        <f>raw!R47</f>
        <v>SG,SF</v>
      </c>
      <c r="AU4" t="str">
        <f>raw!R48</f>
        <v>PG,SG,SF</v>
      </c>
      <c r="AV4" t="str">
        <f>raw!R49</f>
        <v>SF,PF</v>
      </c>
      <c r="AW4" t="str">
        <f>raw!R50</f>
        <v>PG,SG</v>
      </c>
      <c r="AX4" t="str">
        <f>raw!R51</f>
        <v>C</v>
      </c>
      <c r="AY4" t="str">
        <f>raw!R52</f>
        <v>SG,SF</v>
      </c>
      <c r="AZ4" t="str">
        <f>raw!R53</f>
        <v>PF,C</v>
      </c>
      <c r="BA4" t="str">
        <f>raw!R54</f>
        <v>SF,PF</v>
      </c>
      <c r="BB4" t="str">
        <f>raw!R55</f>
        <v>PF,C</v>
      </c>
      <c r="BC4" t="str">
        <f>raw!R56</f>
        <v>PG,SG</v>
      </c>
      <c r="BD4" t="str">
        <f>raw!R57</f>
        <v>PG</v>
      </c>
      <c r="BE4" t="str">
        <f>raw!R58</f>
        <v>SG,SF</v>
      </c>
      <c r="BF4" t="str">
        <f>raw!R59</f>
        <v>C</v>
      </c>
      <c r="BG4" t="str">
        <f>raw!R60</f>
        <v>C</v>
      </c>
      <c r="BH4" t="str">
        <f>raw!R61</f>
        <v>PG,SG</v>
      </c>
      <c r="BI4" t="str">
        <f>raw!R62</f>
        <v>PG,SG</v>
      </c>
      <c r="BJ4" t="str">
        <f>raw!R63</f>
        <v>PF,C</v>
      </c>
      <c r="BK4" t="str">
        <f>raw!R64</f>
        <v>PF,C</v>
      </c>
      <c r="BL4" t="str">
        <f>raw!R65</f>
        <v>SG,SF</v>
      </c>
      <c r="BM4" t="str">
        <f>raw!R66</f>
        <v>PF,C</v>
      </c>
      <c r="BN4" t="str">
        <f>raw!R67</f>
        <v>C</v>
      </c>
      <c r="BO4" t="str">
        <f>raw!R68</f>
        <v>PF,C</v>
      </c>
      <c r="BP4" t="str">
        <f>raw!R69</f>
        <v>C</v>
      </c>
      <c r="BQ4" t="str">
        <f>raw!R70</f>
        <v>PG</v>
      </c>
      <c r="BR4" t="str">
        <f>raw!R71</f>
        <v>SF,PF</v>
      </c>
      <c r="BS4" t="str">
        <f>raw!R72</f>
        <v>PG</v>
      </c>
      <c r="BT4" t="str">
        <f>raw!R73</f>
        <v>PG</v>
      </c>
      <c r="BU4" t="str">
        <f>raw!R74</f>
        <v>SG,SF</v>
      </c>
      <c r="BV4" t="str">
        <f>raw!R75</f>
        <v>SF,PF</v>
      </c>
      <c r="BW4" t="str">
        <f>raw!R76</f>
        <v>C</v>
      </c>
      <c r="BX4" t="str">
        <f>raw!R77</f>
        <v>SF,PF</v>
      </c>
      <c r="BY4" t="str">
        <f>raw!R78</f>
        <v>C</v>
      </c>
      <c r="BZ4" t="str">
        <f>raw!R79</f>
        <v>PF,C</v>
      </c>
      <c r="CA4" t="str">
        <f>raw!R80</f>
        <v>SF,PF</v>
      </c>
      <c r="CB4" t="str">
        <f>raw!R81</f>
        <v>SG,SF</v>
      </c>
      <c r="CC4" t="str">
        <f>raw!R82</f>
        <v>PF,C</v>
      </c>
      <c r="CD4" t="str">
        <f>raw!R83</f>
        <v>SF,PF</v>
      </c>
      <c r="CE4" t="str">
        <f>raw!R84</f>
        <v>PF,C</v>
      </c>
      <c r="CF4" t="str">
        <f>raw!R85</f>
        <v>PG,SG</v>
      </c>
      <c r="CG4" t="str">
        <f>raw!R86</f>
        <v>SG,SF</v>
      </c>
      <c r="CH4" t="str">
        <f>raw!R87</f>
        <v>PG</v>
      </c>
      <c r="CI4" t="str">
        <f>raw!R88</f>
        <v>SG,SF</v>
      </c>
      <c r="CJ4" t="str">
        <f>raw!R89</f>
        <v>PG,SG</v>
      </c>
      <c r="CK4" t="str">
        <f>raw!R90</f>
        <v>PG,SG</v>
      </c>
      <c r="CL4" t="str">
        <f>raw!R91</f>
        <v>SG,SF</v>
      </c>
      <c r="CM4" t="str">
        <f>raw!R92</f>
        <v>SF</v>
      </c>
      <c r="CN4" t="str">
        <f>raw!R93</f>
        <v>SG,SF</v>
      </c>
      <c r="CO4" t="str">
        <f>raw!R94</f>
        <v>PF,C</v>
      </c>
      <c r="CP4" t="str">
        <f>raw!R95</f>
        <v>PG,SG</v>
      </c>
      <c r="CQ4" t="str">
        <f>raw!R96</f>
        <v>PF,C</v>
      </c>
      <c r="CR4" t="str">
        <f>raw!R97</f>
        <v>SG,SF</v>
      </c>
      <c r="CS4" t="str">
        <f>raw!R98</f>
        <v>PG</v>
      </c>
      <c r="CT4" t="str">
        <f>raw!R99</f>
        <v>SF,PF</v>
      </c>
      <c r="CU4" t="str">
        <f>raw!R100</f>
        <v>SF,PF</v>
      </c>
      <c r="CV4" t="str">
        <f>raw!R101</f>
        <v>SF,PF</v>
      </c>
      <c r="CW4" t="str">
        <f>raw!R102</f>
        <v>PG,SG</v>
      </c>
      <c r="CX4" t="str">
        <f>raw!R103</f>
        <v>PF</v>
      </c>
      <c r="CY4" t="str">
        <f>raw!R104</f>
        <v>SG,SF</v>
      </c>
      <c r="CZ4" t="str">
        <f>raw!R105</f>
        <v>C</v>
      </c>
      <c r="DA4" t="str">
        <f>raw!R106</f>
        <v>SG,SF</v>
      </c>
      <c r="DB4" t="str">
        <f>raw!R107</f>
        <v>SG,SF</v>
      </c>
      <c r="DC4" t="str">
        <f>raw!R108</f>
        <v>PF,C</v>
      </c>
      <c r="DD4" t="str">
        <f>raw!R109</f>
        <v>SG,SF</v>
      </c>
      <c r="DE4" t="str">
        <f>raw!R110</f>
        <v>PG,SG</v>
      </c>
      <c r="DF4" t="str">
        <f>raw!R111</f>
        <v>PG,SG</v>
      </c>
      <c r="DG4" t="str">
        <f>raw!R112</f>
        <v>PG</v>
      </c>
      <c r="DH4" t="str">
        <f>raw!R113</f>
        <v>PF,C</v>
      </c>
      <c r="DI4" t="str">
        <f>raw!R114</f>
        <v>PG</v>
      </c>
      <c r="DJ4" t="str">
        <f>raw!R115</f>
        <v>PF,C</v>
      </c>
      <c r="DK4" t="str">
        <f>raw!R116</f>
        <v>C</v>
      </c>
      <c r="DL4" t="str">
        <f>raw!R117</f>
        <v>SF,PF</v>
      </c>
      <c r="DM4" t="str">
        <f>raw!R118</f>
        <v>C</v>
      </c>
      <c r="DN4" t="str">
        <f>raw!R119</f>
        <v>PG,SG</v>
      </c>
      <c r="DO4" t="str">
        <f>raw!R120</f>
        <v>C</v>
      </c>
      <c r="DP4" t="str">
        <f>raw!R121</f>
        <v>PG,SG</v>
      </c>
      <c r="DQ4" t="str">
        <f>raw!R122</f>
        <v>C</v>
      </c>
      <c r="DR4" t="str">
        <f>raw!R123</f>
        <v>SF,PF</v>
      </c>
      <c r="DS4" t="str">
        <f>raw!R124</f>
        <v>SG,SF</v>
      </c>
      <c r="DT4" t="str">
        <f>raw!R125</f>
        <v>SG,SF</v>
      </c>
      <c r="DU4" t="str">
        <f>raw!R126</f>
        <v>SF,PF</v>
      </c>
      <c r="DV4" t="str">
        <f>raw!R127</f>
        <v>C</v>
      </c>
      <c r="DW4" t="str">
        <f>raw!R128</f>
        <v>PF,C</v>
      </c>
      <c r="DX4" t="str">
        <f>raw!R129</f>
        <v>PF,C</v>
      </c>
      <c r="DY4" t="str">
        <f>raw!R130</f>
        <v>PG,SG</v>
      </c>
    </row>
    <row r="5" spans="1:129" x14ac:dyDescent="0.3">
      <c r="A5" t="str">
        <f>raw!S2</f>
        <v>TEAM</v>
      </c>
      <c r="B5" t="str">
        <f>raw!S3</f>
        <v>DEN</v>
      </c>
      <c r="C5" t="str">
        <f>raw!S4</f>
        <v>GSW</v>
      </c>
      <c r="D5" t="str">
        <f>raw!S5</f>
        <v>BRO</v>
      </c>
      <c r="E5" t="str">
        <f>raw!S6</f>
        <v>BRO</v>
      </c>
      <c r="F5" t="str">
        <f>raw!S7</f>
        <v>POR</v>
      </c>
      <c r="G5" t="str">
        <f>raw!S8</f>
        <v>MIN</v>
      </c>
      <c r="H5" t="str">
        <f>raw!S9</f>
        <v>WAS</v>
      </c>
      <c r="I5" t="str">
        <f>raw!S10</f>
        <v>BOS</v>
      </c>
      <c r="J5" t="str">
        <f>raw!S11</f>
        <v>PHI</v>
      </c>
      <c r="K5" t="str">
        <f>raw!S12</f>
        <v>LAL</v>
      </c>
      <c r="L5" t="str">
        <f>raw!S13</f>
        <v>MIL</v>
      </c>
      <c r="M5" t="str">
        <f>raw!S14</f>
        <v>TOR</v>
      </c>
      <c r="N5" t="str">
        <f>raw!S15</f>
        <v>LAC</v>
      </c>
      <c r="O5" t="str">
        <f>raw!S16</f>
        <v>BRO</v>
      </c>
      <c r="P5" t="str">
        <f>raw!S17</f>
        <v>MIA</v>
      </c>
      <c r="Q5" t="str">
        <f>raw!S18</f>
        <v>CHI</v>
      </c>
      <c r="R5" t="str">
        <f>raw!S19</f>
        <v>DEN</v>
      </c>
      <c r="S5" t="str">
        <f>raw!S20</f>
        <v>SAC</v>
      </c>
      <c r="T5" t="str">
        <f>raw!S21</f>
        <v>DAL</v>
      </c>
      <c r="U5" t="str">
        <f>raw!S22</f>
        <v>MIA</v>
      </c>
      <c r="V5" t="str">
        <f>raw!S23</f>
        <v>IND</v>
      </c>
      <c r="W5" t="str">
        <f>raw!S24</f>
        <v>PHX</v>
      </c>
      <c r="X5" t="str">
        <f>raw!S25</f>
        <v>MEM</v>
      </c>
      <c r="Y5" t="str">
        <f>raw!S26</f>
        <v>UTA</v>
      </c>
      <c r="Z5" t="str">
        <f>raw!S27</f>
        <v>PHI</v>
      </c>
      <c r="AA5" t="str">
        <f>raw!S28</f>
        <v>ATL</v>
      </c>
      <c r="AB5" t="str">
        <f>raw!S29</f>
        <v>MIL</v>
      </c>
      <c r="AC5" t="str">
        <f>raw!S30</f>
        <v>PHX</v>
      </c>
      <c r="AD5" t="str">
        <f>raw!S31</f>
        <v>OKL</v>
      </c>
      <c r="AE5" t="str">
        <f>raw!S32</f>
        <v>DAL</v>
      </c>
      <c r="AF5" t="str">
        <f>raw!S33</f>
        <v>IND</v>
      </c>
      <c r="AG5" t="str">
        <f>raw!S34</f>
        <v>ATL</v>
      </c>
      <c r="AH5" t="str">
        <f>raw!S35</f>
        <v>BOS</v>
      </c>
      <c r="AI5" t="str">
        <f>raw!S36</f>
        <v>NOP</v>
      </c>
      <c r="AJ5" t="str">
        <f>raw!S37</f>
        <v>POR</v>
      </c>
      <c r="AK5" t="str">
        <f>raw!S38</f>
        <v>ATL</v>
      </c>
      <c r="AL5" t="str">
        <f>raw!S39</f>
        <v>NOP</v>
      </c>
      <c r="AM5" t="str">
        <f>raw!S40</f>
        <v>CHI</v>
      </c>
      <c r="AN5" t="str">
        <f>raw!S41</f>
        <v>CHA</v>
      </c>
      <c r="AO5" t="str">
        <f>raw!S42</f>
        <v>SAC</v>
      </c>
      <c r="AP5" t="str">
        <f>raw!S43</f>
        <v>BOS</v>
      </c>
      <c r="AQ5" t="str">
        <f>raw!S44</f>
        <v>UTA</v>
      </c>
      <c r="AR5" t="str">
        <f>raw!S45</f>
        <v>TOR</v>
      </c>
      <c r="AS5" t="str">
        <f>raw!S46</f>
        <v>SAS</v>
      </c>
      <c r="AT5" t="str">
        <f>raw!S47</f>
        <v>PHX</v>
      </c>
      <c r="AU5" t="str">
        <f>raw!S48</f>
        <v>LAL</v>
      </c>
      <c r="AV5" t="str">
        <f>raw!S49</f>
        <v>MIL</v>
      </c>
      <c r="AW5" t="str">
        <f>raw!S50</f>
        <v>SAS</v>
      </c>
      <c r="AX5" t="str">
        <f>raw!S51</f>
        <v>SAS</v>
      </c>
      <c r="AY5" t="str">
        <f>raw!S52</f>
        <v>CHA</v>
      </c>
      <c r="AZ5" t="str">
        <f>raw!S53</f>
        <v>NYK</v>
      </c>
      <c r="BA5" t="str">
        <f>raw!S54</f>
        <v>ATL</v>
      </c>
      <c r="BB5" t="str">
        <f>raw!S55</f>
        <v>TOR</v>
      </c>
      <c r="BC5" t="str">
        <f>raw!S56</f>
        <v>CHI</v>
      </c>
      <c r="BD5" t="str">
        <f>raw!S57</f>
        <v>UTA</v>
      </c>
      <c r="BE5" t="str">
        <f>raw!S58</f>
        <v>PHX</v>
      </c>
      <c r="BF5" t="str">
        <f>raw!S59</f>
        <v>POR</v>
      </c>
      <c r="BG5" t="str">
        <f>raw!S60</f>
        <v>NOP</v>
      </c>
      <c r="BH5" t="str">
        <f>raw!S61</f>
        <v>CHA</v>
      </c>
      <c r="BI5" t="str">
        <f>raw!S62</f>
        <v>IND</v>
      </c>
      <c r="BJ5" t="str">
        <f>raw!S63</f>
        <v>DET</v>
      </c>
      <c r="BK5" t="str">
        <f>raw!S64</f>
        <v>POR</v>
      </c>
      <c r="BL5" t="str">
        <f>raw!S65</f>
        <v>IND</v>
      </c>
      <c r="BM5" t="str">
        <f>raw!S66</f>
        <v>TOR</v>
      </c>
      <c r="BN5" t="str">
        <f>raw!S67</f>
        <v>OKL</v>
      </c>
      <c r="BO5" t="str">
        <f>raw!S68</f>
        <v>GSW</v>
      </c>
      <c r="BP5" t="str">
        <f>raw!S69</f>
        <v>NYK</v>
      </c>
      <c r="BQ5" t="str">
        <f>raw!S70</f>
        <v>SAC</v>
      </c>
      <c r="BR5" t="str">
        <f>raw!S71</f>
        <v>DET</v>
      </c>
      <c r="BS5" t="str">
        <f>raw!S72</f>
        <v>NYK</v>
      </c>
      <c r="BT5" t="str">
        <f>raw!S73</f>
        <v>MIA</v>
      </c>
      <c r="BU5" t="str">
        <f>raw!S74</f>
        <v>LAC</v>
      </c>
      <c r="BV5" t="str">
        <f>raw!S75</f>
        <v>MEM</v>
      </c>
      <c r="BW5" t="str">
        <f>raw!S76</f>
        <v>MIL</v>
      </c>
      <c r="BX5" t="str">
        <f>raw!S77</f>
        <v>ORL</v>
      </c>
      <c r="BY5" t="str">
        <f>raw!S78</f>
        <v>CLE</v>
      </c>
      <c r="BZ5" t="str">
        <f>raw!S79</f>
        <v>HOU</v>
      </c>
      <c r="CA5" t="str">
        <f>raw!S80</f>
        <v>CHI</v>
      </c>
      <c r="CB5" t="str">
        <f>raw!S81</f>
        <v>MIN</v>
      </c>
      <c r="CC5" t="str">
        <f>raw!S82</f>
        <v>CHA</v>
      </c>
      <c r="CD5" t="str">
        <f>raw!S83</f>
        <v>SAC</v>
      </c>
      <c r="CE5" t="str">
        <f>raw!S84</f>
        <v>NYK</v>
      </c>
      <c r="CF5" t="str">
        <f>raw!S85</f>
        <v>DEN</v>
      </c>
      <c r="CG5" t="str">
        <f>raw!S86</f>
        <v>POR</v>
      </c>
      <c r="CH5" t="str">
        <f>raw!S87</f>
        <v>CLE</v>
      </c>
      <c r="CI5" t="str">
        <f>raw!S88</f>
        <v>NYK</v>
      </c>
      <c r="CJ5" t="str">
        <f>raw!S89</f>
        <v>CLE</v>
      </c>
      <c r="CK5" t="str">
        <f>raw!S90</f>
        <v>BOS</v>
      </c>
      <c r="CL5" t="str">
        <f>raw!S91</f>
        <v>SAC</v>
      </c>
      <c r="CM5" t="str">
        <f>raw!S92</f>
        <v>DET</v>
      </c>
      <c r="CN5" t="str">
        <f>raw!S93</f>
        <v>NOP</v>
      </c>
      <c r="CO5" t="str">
        <f>raw!S94</f>
        <v>MIL</v>
      </c>
      <c r="CP5" t="str">
        <f>raw!S95</f>
        <v>IND</v>
      </c>
      <c r="CQ5" t="str">
        <f>raw!S96</f>
        <v>DET</v>
      </c>
      <c r="CR5" t="str">
        <f>raw!S97</f>
        <v>BRO</v>
      </c>
      <c r="CS5" t="str">
        <f>raw!S98</f>
        <v>MEM</v>
      </c>
      <c r="CT5" t="str">
        <f>raw!S99</f>
        <v>CHA</v>
      </c>
      <c r="CU5" t="str">
        <f>raw!S100</f>
        <v>ATL</v>
      </c>
      <c r="CV5" t="str">
        <f>raw!S101</f>
        <v>SAS</v>
      </c>
      <c r="CW5" t="str">
        <f>raw!S102</f>
        <v>LAC</v>
      </c>
      <c r="CX5" t="str">
        <f>raw!S103</f>
        <v>ORL</v>
      </c>
      <c r="CY5" t="str">
        <f>raw!S104</f>
        <v>GSW</v>
      </c>
      <c r="CZ5" t="str">
        <f>raw!S105</f>
        <v>WAS</v>
      </c>
      <c r="DA5" t="str">
        <f>raw!S106</f>
        <v>PHI</v>
      </c>
      <c r="DB5" t="str">
        <f>raw!S107</f>
        <v>PHI</v>
      </c>
      <c r="DC5" t="str">
        <f>raw!S108</f>
        <v>TOR</v>
      </c>
      <c r="DD5" t="str">
        <f>raw!S109</f>
        <v>UTA</v>
      </c>
      <c r="DE5" t="str">
        <f>raw!S110</f>
        <v>UTA</v>
      </c>
      <c r="DF5" t="str">
        <f>raw!S111</f>
        <v>MIN</v>
      </c>
      <c r="DG5" t="str">
        <f>raw!S112</f>
        <v>LAL</v>
      </c>
      <c r="DH5" t="str">
        <f>raw!S113</f>
        <v>CHA</v>
      </c>
      <c r="DI5" t="str">
        <f>raw!S114</f>
        <v>PHI</v>
      </c>
      <c r="DJ5" t="str">
        <f>raw!S115</f>
        <v>BOS</v>
      </c>
      <c r="DK5" t="str">
        <f>raw!S116</f>
        <v>ORL</v>
      </c>
      <c r="DL5" t="str">
        <f>raw!S117</f>
        <v>HOU</v>
      </c>
      <c r="DM5" t="str">
        <f>raw!S118</f>
        <v>LAC</v>
      </c>
      <c r="DN5" t="str">
        <f>raw!S119</f>
        <v>GSW</v>
      </c>
      <c r="DO5" t="str">
        <f>raw!S120</f>
        <v>CLE</v>
      </c>
      <c r="DP5" t="str">
        <f>raw!S121</f>
        <v>MEM</v>
      </c>
      <c r="DQ5" t="str">
        <f>raw!S122</f>
        <v>WAS</v>
      </c>
      <c r="DR5" t="str">
        <f>raw!S123</f>
        <v>MEM</v>
      </c>
      <c r="DS5" t="str">
        <f>raw!S124</f>
        <v>GSW</v>
      </c>
      <c r="DT5" t="str">
        <f>raw!S125</f>
        <v>HOU</v>
      </c>
      <c r="DU5" t="str">
        <f>raw!S126</f>
        <v>ATL</v>
      </c>
      <c r="DV5" t="str">
        <f>raw!S127</f>
        <v>ORL</v>
      </c>
      <c r="DW5" t="str">
        <f>raw!S128</f>
        <v>WAS</v>
      </c>
      <c r="DX5" t="str">
        <f>raw!S129</f>
        <v>POR</v>
      </c>
      <c r="DY5" t="str">
        <f>raw!S130</f>
        <v>NOP</v>
      </c>
    </row>
    <row r="6" spans="1:129" x14ac:dyDescent="0.3">
      <c r="A6" t="str">
        <f>raw!T2</f>
        <v>GP</v>
      </c>
      <c r="B6">
        <f>raw!T3</f>
        <v>77</v>
      </c>
      <c r="C6">
        <f>raw!T4</f>
        <v>73</v>
      </c>
      <c r="D6">
        <f>raw!T5</f>
        <v>75</v>
      </c>
      <c r="E6">
        <f>raw!T6</f>
        <v>68</v>
      </c>
      <c r="F6">
        <f>raw!T7</f>
        <v>76</v>
      </c>
      <c r="G6">
        <f>raw!T8</f>
        <v>72</v>
      </c>
      <c r="H6">
        <f>raw!T9</f>
        <v>73</v>
      </c>
      <c r="I6">
        <f>raw!T10</f>
        <v>76</v>
      </c>
      <c r="J6">
        <f>raw!T11</f>
        <v>65</v>
      </c>
      <c r="K6">
        <f>raw!T12</f>
        <v>69</v>
      </c>
      <c r="L6">
        <f>raw!T13</f>
        <v>74</v>
      </c>
      <c r="M6">
        <f>raw!T14</f>
        <v>70</v>
      </c>
      <c r="N6">
        <f>raw!T15</f>
        <v>74</v>
      </c>
      <c r="O6">
        <f>raw!T16</f>
        <v>65</v>
      </c>
      <c r="P6">
        <f>raw!T17</f>
        <v>72</v>
      </c>
      <c r="Q6">
        <f>raw!T18</f>
        <v>76</v>
      </c>
      <c r="R6">
        <f>raw!T19</f>
        <v>67</v>
      </c>
      <c r="S6">
        <f>raw!T20</f>
        <v>72</v>
      </c>
      <c r="T6">
        <f>raw!T21</f>
        <v>69</v>
      </c>
      <c r="U6">
        <f>raw!T22</f>
        <v>76</v>
      </c>
      <c r="V6">
        <f>raw!T23</f>
        <v>72</v>
      </c>
      <c r="W6">
        <f>raw!T24</f>
        <v>72</v>
      </c>
      <c r="X6">
        <f>raw!T25</f>
        <v>70</v>
      </c>
      <c r="Y6">
        <f>raw!T26</f>
        <v>76</v>
      </c>
      <c r="Z6">
        <f>raw!T27</f>
        <v>75</v>
      </c>
      <c r="AA6">
        <f>raw!T28</f>
        <v>75</v>
      </c>
      <c r="AB6">
        <f>raw!T29</f>
        <v>72</v>
      </c>
      <c r="AC6">
        <f>raw!T30</f>
        <v>76</v>
      </c>
      <c r="AD6">
        <f>raw!T31</f>
        <v>70</v>
      </c>
      <c r="AE6">
        <f>raw!T32</f>
        <v>75</v>
      </c>
      <c r="AF6">
        <f>raw!T33</f>
        <v>72</v>
      </c>
      <c r="AG6">
        <f>raw!T34</f>
        <v>78</v>
      </c>
      <c r="AH6">
        <f>raw!T35</f>
        <v>68</v>
      </c>
      <c r="AI6">
        <f>raw!T36</f>
        <v>72</v>
      </c>
      <c r="AJ6">
        <f>raw!T37</f>
        <v>72</v>
      </c>
      <c r="AK6">
        <f>raw!T38</f>
        <v>75</v>
      </c>
      <c r="AL6">
        <f>raw!T39</f>
        <v>73</v>
      </c>
      <c r="AM6">
        <f>raw!T40</f>
        <v>72</v>
      </c>
      <c r="AN6">
        <f>raw!T41</f>
        <v>73</v>
      </c>
      <c r="AO6">
        <f>raw!T42</f>
        <v>72</v>
      </c>
      <c r="AP6">
        <f>raw!T43</f>
        <v>72</v>
      </c>
      <c r="AQ6">
        <f>raw!T44</f>
        <v>72</v>
      </c>
      <c r="AR6">
        <f>raw!T45</f>
        <v>70</v>
      </c>
      <c r="AS6">
        <f>raw!T46</f>
        <v>69</v>
      </c>
      <c r="AT6">
        <f>raw!T47</f>
        <v>78</v>
      </c>
      <c r="AU6">
        <f>raw!T48</f>
        <v>74</v>
      </c>
      <c r="AV6">
        <f>raw!T49</f>
        <v>75</v>
      </c>
      <c r="AW6">
        <f>raw!T50</f>
        <v>74</v>
      </c>
      <c r="AX6">
        <f>raw!T51</f>
        <v>77</v>
      </c>
      <c r="AY6">
        <f>raw!T52</f>
        <v>68</v>
      </c>
      <c r="AZ6">
        <f>raw!T53</f>
        <v>77</v>
      </c>
      <c r="BA6">
        <f>raw!T54</f>
        <v>68</v>
      </c>
      <c r="BB6">
        <f>raw!T55</f>
        <v>59</v>
      </c>
      <c r="BC6">
        <f>raw!T56</f>
        <v>70</v>
      </c>
      <c r="BD6">
        <f>raw!T57</f>
        <v>68</v>
      </c>
      <c r="BE6">
        <f>raw!T58</f>
        <v>76</v>
      </c>
      <c r="BF6">
        <f>raw!T59</f>
        <v>70</v>
      </c>
      <c r="BG6">
        <f>raw!T60</f>
        <v>73</v>
      </c>
      <c r="BH6">
        <f>raw!T61</f>
        <v>75</v>
      </c>
      <c r="BI6">
        <f>raw!T62</f>
        <v>71</v>
      </c>
      <c r="BJ6">
        <f>raw!T63</f>
        <v>75</v>
      </c>
      <c r="BK6">
        <f>raw!T64</f>
        <v>76</v>
      </c>
      <c r="BL6">
        <f>raw!T65</f>
        <v>68</v>
      </c>
      <c r="BM6">
        <f>raw!T66</f>
        <v>72</v>
      </c>
      <c r="BN6">
        <f>raw!T67</f>
        <v>64</v>
      </c>
      <c r="BO6">
        <f>raw!T68</f>
        <v>72</v>
      </c>
      <c r="BP6">
        <f>raw!T69</f>
        <v>71</v>
      </c>
      <c r="BQ6">
        <f>raw!T70</f>
        <v>73</v>
      </c>
      <c r="BR6">
        <f>raw!T71</f>
        <v>74</v>
      </c>
      <c r="BS6">
        <f>raw!T72</f>
        <v>67</v>
      </c>
      <c r="BT6">
        <f>raw!T73</f>
        <v>72</v>
      </c>
      <c r="BU6">
        <f>raw!T74</f>
        <v>10</v>
      </c>
      <c r="BV6">
        <f>raw!T75</f>
        <v>75</v>
      </c>
      <c r="BW6">
        <f>raw!T76</f>
        <v>75</v>
      </c>
      <c r="BX6">
        <f>raw!T77</f>
        <v>60</v>
      </c>
      <c r="BY6">
        <f>raw!T78</f>
        <v>74</v>
      </c>
      <c r="BZ6">
        <f>raw!T79</f>
        <v>70</v>
      </c>
      <c r="CA6">
        <f>raw!T80</f>
        <v>76</v>
      </c>
      <c r="CB6">
        <f>raw!T81</f>
        <v>77</v>
      </c>
      <c r="CC6">
        <f>raw!T82</f>
        <v>74</v>
      </c>
      <c r="CD6">
        <f>raw!T83</f>
        <v>72</v>
      </c>
      <c r="CE6">
        <f>raw!T84</f>
        <v>70</v>
      </c>
      <c r="CF6">
        <f>raw!T85</f>
        <v>19</v>
      </c>
      <c r="CG6">
        <f>raw!T86</f>
        <v>75</v>
      </c>
      <c r="CH6">
        <f>raw!T87</f>
        <v>70</v>
      </c>
      <c r="CI6">
        <f>raw!T88</f>
        <v>70</v>
      </c>
      <c r="CJ6">
        <f>raw!T89</f>
        <v>73</v>
      </c>
      <c r="CK6">
        <f>raw!T90</f>
        <v>70</v>
      </c>
      <c r="CL6">
        <f>raw!T91</f>
        <v>76</v>
      </c>
      <c r="CM6">
        <f>raw!T92</f>
        <v>76</v>
      </c>
      <c r="CN6">
        <f>raw!T93</f>
        <v>71</v>
      </c>
      <c r="CO6">
        <f>raw!T94</f>
        <v>75</v>
      </c>
      <c r="CP6">
        <f>raw!T95</f>
        <v>76</v>
      </c>
      <c r="CQ6">
        <f>raw!T96</f>
        <v>73</v>
      </c>
      <c r="CR6">
        <f>raw!T97</f>
        <v>78</v>
      </c>
      <c r="CS6">
        <f>raw!T98</f>
        <v>73</v>
      </c>
      <c r="CT6">
        <f>raw!T99</f>
        <v>77</v>
      </c>
      <c r="CU6">
        <f>raw!T100</f>
        <v>70</v>
      </c>
      <c r="CV6">
        <f>raw!T101</f>
        <v>74</v>
      </c>
      <c r="CW6">
        <f>raw!T102</f>
        <v>75</v>
      </c>
      <c r="CX6">
        <f>raw!T103</f>
        <v>68</v>
      </c>
      <c r="CY6">
        <f>raw!T104</f>
        <v>45</v>
      </c>
      <c r="CZ6">
        <f>raw!T105</f>
        <v>69</v>
      </c>
      <c r="DA6">
        <f>raw!T106</f>
        <v>74</v>
      </c>
      <c r="DB6">
        <f>raw!T107</f>
        <v>74</v>
      </c>
      <c r="DC6">
        <f>raw!T108</f>
        <v>74</v>
      </c>
      <c r="DD6">
        <f>raw!T109</f>
        <v>74</v>
      </c>
      <c r="DE6">
        <f>raw!T110</f>
        <v>74</v>
      </c>
      <c r="DF6">
        <f>raw!T111</f>
        <v>70</v>
      </c>
      <c r="DG6">
        <f>raw!T112</f>
        <v>76</v>
      </c>
      <c r="DH6">
        <f>raw!T113</f>
        <v>68</v>
      </c>
      <c r="DI6">
        <f>raw!T114</f>
        <v>68</v>
      </c>
      <c r="DJ6">
        <f>raw!T115</f>
        <v>68</v>
      </c>
      <c r="DK6">
        <f>raw!T116</f>
        <v>68</v>
      </c>
      <c r="DL6">
        <f>raw!T117</f>
        <v>76</v>
      </c>
      <c r="DM6">
        <f>raw!T118</f>
        <v>79</v>
      </c>
      <c r="DN6">
        <f>raw!T119</f>
        <v>74</v>
      </c>
      <c r="DO6">
        <f>raw!T120</f>
        <v>73</v>
      </c>
      <c r="DP6">
        <f>raw!T121</f>
        <v>70</v>
      </c>
      <c r="DQ6">
        <f>raw!T122</f>
        <v>38</v>
      </c>
      <c r="DR6">
        <f>raw!T123</f>
        <v>70</v>
      </c>
      <c r="DS6">
        <f>raw!T124</f>
        <v>52</v>
      </c>
      <c r="DT6">
        <f>raw!T125</f>
        <v>70</v>
      </c>
      <c r="DU6">
        <f>raw!T126</f>
        <v>65</v>
      </c>
      <c r="DV6">
        <f>raw!T127</f>
        <v>67</v>
      </c>
      <c r="DW6">
        <f>raw!T128</f>
        <v>68</v>
      </c>
      <c r="DX6">
        <f>raw!T129</f>
        <v>68</v>
      </c>
      <c r="DY6">
        <f>raw!T130</f>
        <v>70</v>
      </c>
    </row>
    <row r="7" spans="1:129" x14ac:dyDescent="0.3">
      <c r="A7" t="str">
        <f>raw!U2</f>
        <v>MPG</v>
      </c>
      <c r="B7">
        <f>raw!U3</f>
        <v>35.1</v>
      </c>
      <c r="C7">
        <f>raw!U4</f>
        <v>34</v>
      </c>
      <c r="D7">
        <f>raw!U5</f>
        <v>35.5</v>
      </c>
      <c r="E7">
        <f>raw!U6</f>
        <v>33.1</v>
      </c>
      <c r="F7">
        <f>raw!U7</f>
        <v>34.799999999999997</v>
      </c>
      <c r="G7">
        <f>raw!U8</f>
        <v>33.9</v>
      </c>
      <c r="H7">
        <f>raw!U9</f>
        <v>34.6</v>
      </c>
      <c r="I7">
        <f>raw!U10</f>
        <v>35.1</v>
      </c>
      <c r="J7">
        <f>raw!U11</f>
        <v>30.4</v>
      </c>
      <c r="K7">
        <f>raw!U12</f>
        <v>32.6</v>
      </c>
      <c r="L7">
        <f>raw!U13</f>
        <v>33</v>
      </c>
      <c r="M7">
        <f>raw!U14</f>
        <v>34.799999999999997</v>
      </c>
      <c r="N7">
        <f>raw!U15</f>
        <v>34</v>
      </c>
      <c r="O7">
        <f>raw!U16</f>
        <v>34.1</v>
      </c>
      <c r="P7">
        <f>raw!U17</f>
        <v>32.799999999999997</v>
      </c>
      <c r="Q7">
        <f>raw!U18</f>
        <v>32.799999999999997</v>
      </c>
      <c r="R7">
        <f>raw!U19</f>
        <v>32.5</v>
      </c>
      <c r="S7">
        <f>raw!U20</f>
        <v>31.2</v>
      </c>
      <c r="T7">
        <f>raw!U21</f>
        <v>30.9</v>
      </c>
      <c r="U7">
        <f>raw!U22</f>
        <v>33.6</v>
      </c>
      <c r="V7">
        <f>raw!U23</f>
        <v>30.6</v>
      </c>
      <c r="W7">
        <f>raw!U24</f>
        <v>30.4</v>
      </c>
      <c r="X7">
        <f>raw!U25</f>
        <v>31.4</v>
      </c>
      <c r="Y7">
        <f>raw!U26</f>
        <v>30.9</v>
      </c>
      <c r="Z7">
        <f>raw!U27</f>
        <v>32.5</v>
      </c>
      <c r="AA7">
        <f>raw!U28</f>
        <v>31.5</v>
      </c>
      <c r="AB7">
        <f>raw!U29</f>
        <v>32.1</v>
      </c>
      <c r="AC7">
        <f>raw!U30</f>
        <v>31.8</v>
      </c>
      <c r="AD7">
        <f>raw!U31</f>
        <v>34.1</v>
      </c>
      <c r="AE7">
        <f>raw!U32</f>
        <v>34.1</v>
      </c>
      <c r="AF7">
        <f>raw!U33</f>
        <v>35.299999999999997</v>
      </c>
      <c r="AG7">
        <f>raw!U34</f>
        <v>33.200000000000003</v>
      </c>
      <c r="AH7">
        <f>raw!U35</f>
        <v>23.5</v>
      </c>
      <c r="AI7">
        <f>raw!U36</f>
        <v>33.799999999999997</v>
      </c>
      <c r="AJ7">
        <f>raw!U37</f>
        <v>33.5</v>
      </c>
      <c r="AK7">
        <f>raw!U38</f>
        <v>30.2</v>
      </c>
      <c r="AL7">
        <f>raw!U39</f>
        <v>34.5</v>
      </c>
      <c r="AM7">
        <f>raw!U40</f>
        <v>34</v>
      </c>
      <c r="AN7">
        <f>raw!U41</f>
        <v>32.799999999999997</v>
      </c>
      <c r="AO7">
        <f>raw!U42</f>
        <v>32.1</v>
      </c>
      <c r="AP7">
        <f>raw!U43</f>
        <v>34.1</v>
      </c>
      <c r="AQ7">
        <f>raw!U44</f>
        <v>33.4</v>
      </c>
      <c r="AR7">
        <f>raw!U45</f>
        <v>33.9</v>
      </c>
      <c r="AS7">
        <f>raw!U46</f>
        <v>33</v>
      </c>
      <c r="AT7">
        <f>raw!U47</f>
        <v>32.799999999999997</v>
      </c>
      <c r="AU7">
        <f>raw!U48</f>
        <v>32.4</v>
      </c>
      <c r="AV7">
        <f>raw!U49</f>
        <v>33.1</v>
      </c>
      <c r="AW7">
        <f>raw!U50</f>
        <v>33.4</v>
      </c>
      <c r="AX7">
        <f>raw!U51</f>
        <v>31.3</v>
      </c>
      <c r="AY7">
        <f>raw!U52</f>
        <v>33.1</v>
      </c>
      <c r="AZ7">
        <f>raw!U53</f>
        <v>36.4</v>
      </c>
      <c r="BA7">
        <f>raw!U54</f>
        <v>29.6</v>
      </c>
      <c r="BB7">
        <f>raw!U55</f>
        <v>34.5</v>
      </c>
      <c r="BC7">
        <f>raw!U56</f>
        <v>33.1</v>
      </c>
      <c r="BD7">
        <f>raw!U57</f>
        <v>29.5</v>
      </c>
      <c r="BE7">
        <f>raw!U58</f>
        <v>34.6</v>
      </c>
      <c r="BF7">
        <f>raw!U59</f>
        <v>31.1</v>
      </c>
      <c r="BG7">
        <f>raw!U60</f>
        <v>29.4</v>
      </c>
      <c r="BH7">
        <f>raw!U61</f>
        <v>34.1</v>
      </c>
      <c r="BI7">
        <f>raw!U62</f>
        <v>34.1</v>
      </c>
      <c r="BJ7">
        <f>raw!U63</f>
        <v>30.1</v>
      </c>
      <c r="BK7">
        <f>raw!U64</f>
        <v>32</v>
      </c>
      <c r="BL7">
        <f>raw!U65</f>
        <v>31.2</v>
      </c>
      <c r="BM7">
        <f>raw!U66</f>
        <v>26.1</v>
      </c>
      <c r="BN7">
        <f>raw!U67</f>
        <v>27.1</v>
      </c>
      <c r="BO7">
        <f>raw!U68</f>
        <v>32.700000000000003</v>
      </c>
      <c r="BP7">
        <f>raw!U69</f>
        <v>27.1</v>
      </c>
      <c r="BQ7">
        <f>raw!U70</f>
        <v>34.700000000000003</v>
      </c>
      <c r="BR7">
        <f>raw!U71</f>
        <v>32.4</v>
      </c>
      <c r="BS7">
        <f>raw!U72</f>
        <v>30.1</v>
      </c>
      <c r="BT7">
        <f>raw!U73</f>
        <v>32.1</v>
      </c>
      <c r="BU7">
        <f>raw!U74</f>
        <v>25.1</v>
      </c>
      <c r="BV7">
        <f>raw!U75</f>
        <v>26.5</v>
      </c>
      <c r="BW7">
        <f>raw!U76</f>
        <v>27.1</v>
      </c>
      <c r="BX7">
        <f>raw!U77</f>
        <v>28.8</v>
      </c>
      <c r="BY7">
        <f>raw!U78</f>
        <v>31.4</v>
      </c>
      <c r="BZ7">
        <f>raw!U79</f>
        <v>32.5</v>
      </c>
      <c r="CA7">
        <f>raw!U80</f>
        <v>32.200000000000003</v>
      </c>
      <c r="CB7">
        <f>raw!U81</f>
        <v>34.5</v>
      </c>
      <c r="CC7">
        <f>raw!U82</f>
        <v>30.5</v>
      </c>
      <c r="CD7">
        <f>raw!U83</f>
        <v>35.1</v>
      </c>
      <c r="CE7">
        <f>raw!U84</f>
        <v>23.1</v>
      </c>
      <c r="CF7">
        <f>raw!U85</f>
        <v>28.1</v>
      </c>
      <c r="CG7">
        <f>raw!U86</f>
        <v>32.1</v>
      </c>
      <c r="CH7">
        <f>raw!U87</f>
        <v>33.700000000000003</v>
      </c>
      <c r="CI7">
        <f>raw!U88</f>
        <v>31</v>
      </c>
      <c r="CJ7">
        <f>raw!U89</f>
        <v>35.4</v>
      </c>
      <c r="CK7">
        <f>raw!U90</f>
        <v>32</v>
      </c>
      <c r="CL7">
        <f>raw!U91</f>
        <v>33.299999999999997</v>
      </c>
      <c r="CM7">
        <f>raw!U92</f>
        <v>33.5</v>
      </c>
      <c r="CN7">
        <f>raw!U93</f>
        <v>28.5</v>
      </c>
      <c r="CO7">
        <f>raw!U94</f>
        <v>25.2</v>
      </c>
      <c r="CP7">
        <f>raw!U95</f>
        <v>23.7</v>
      </c>
      <c r="CQ7">
        <f>raw!U96</f>
        <v>27.2</v>
      </c>
      <c r="CR7">
        <f>raw!U97</f>
        <v>31.2</v>
      </c>
      <c r="CS7">
        <f>raw!U98</f>
        <v>33.6</v>
      </c>
      <c r="CT7">
        <f>raw!U99</f>
        <v>28.4</v>
      </c>
      <c r="CU7">
        <f>raw!U100</f>
        <v>29.4</v>
      </c>
      <c r="CV7">
        <f>raw!U101</f>
        <v>31.2</v>
      </c>
      <c r="CW7">
        <f>raw!U102</f>
        <v>30.2</v>
      </c>
      <c r="CX7">
        <f>raw!U103</f>
        <v>30.1</v>
      </c>
      <c r="CY7">
        <f>raw!U104</f>
        <v>26.8</v>
      </c>
      <c r="CZ7">
        <f>raw!U105</f>
        <v>20.2</v>
      </c>
      <c r="DA7">
        <f>raw!U106</f>
        <v>24.6</v>
      </c>
      <c r="DB7">
        <f>raw!U107</f>
        <v>28.2</v>
      </c>
      <c r="DC7">
        <f>raw!U108</f>
        <v>29.8</v>
      </c>
      <c r="DD7">
        <f>raw!U109</f>
        <v>27.1</v>
      </c>
      <c r="DE7">
        <f>raw!U110</f>
        <v>26.7</v>
      </c>
      <c r="DF7">
        <f>raw!U111</f>
        <v>30.2</v>
      </c>
      <c r="DG7">
        <f>raw!U112</f>
        <v>34.1</v>
      </c>
      <c r="DH7">
        <f>raw!U113</f>
        <v>28.1</v>
      </c>
      <c r="DI7">
        <f>raw!U114</f>
        <v>32.5</v>
      </c>
      <c r="DJ7">
        <f>raw!U115</f>
        <v>24.8</v>
      </c>
      <c r="DK7">
        <f>raw!U116</f>
        <v>22.5</v>
      </c>
      <c r="DL7">
        <f>raw!U117</f>
        <v>30.1</v>
      </c>
      <c r="DM7">
        <f>raw!U118</f>
        <v>22.9</v>
      </c>
      <c r="DN7">
        <f>raw!U119</f>
        <v>26.1</v>
      </c>
      <c r="DO7">
        <f>raw!U120</f>
        <v>28.5</v>
      </c>
      <c r="DP7">
        <f>raw!U121</f>
        <v>22.8</v>
      </c>
      <c r="DQ7">
        <f>raw!U122</f>
        <v>25.2</v>
      </c>
      <c r="DR7">
        <f>raw!U123</f>
        <v>24</v>
      </c>
      <c r="DS7">
        <f>raw!U124</f>
        <v>30.1</v>
      </c>
      <c r="DT7">
        <f>raw!U125</f>
        <v>33.1</v>
      </c>
      <c r="DU7">
        <f>raw!U126</f>
        <v>22.6</v>
      </c>
      <c r="DV7">
        <f>raw!U127</f>
        <v>28.8</v>
      </c>
      <c r="DW7">
        <f>raw!U128</f>
        <v>25</v>
      </c>
      <c r="DX7">
        <f>raw!U129</f>
        <v>27.1</v>
      </c>
      <c r="DY7">
        <f>raw!U130</f>
        <v>30</v>
      </c>
    </row>
    <row r="8" spans="1:129" x14ac:dyDescent="0.3">
      <c r="A8" t="str">
        <f>raw!V2</f>
        <v>Mod</v>
      </c>
      <c r="B8">
        <f>raw!V3</f>
        <v>0.85</v>
      </c>
      <c r="C8">
        <f>raw!V4</f>
        <v>1</v>
      </c>
      <c r="D8">
        <f>raw!V5</f>
        <v>1</v>
      </c>
      <c r="E8">
        <f>raw!V6</f>
        <v>1</v>
      </c>
      <c r="F8">
        <f>raw!V7</f>
        <v>1</v>
      </c>
      <c r="G8">
        <f>raw!V8</f>
        <v>1</v>
      </c>
      <c r="H8">
        <f>raw!V9</f>
        <v>1</v>
      </c>
      <c r="I8">
        <f>raw!V10</f>
        <v>1</v>
      </c>
      <c r="J8">
        <f>raw!V11</f>
        <v>1</v>
      </c>
      <c r="K8">
        <f>raw!V12</f>
        <v>1</v>
      </c>
      <c r="L8">
        <f>raw!V13</f>
        <v>1</v>
      </c>
      <c r="M8">
        <f>raw!V14</f>
        <v>0.95</v>
      </c>
      <c r="N8">
        <f>raw!V15</f>
        <v>1</v>
      </c>
      <c r="O8">
        <f>raw!V16</f>
        <v>1</v>
      </c>
      <c r="P8">
        <f>raw!V17</f>
        <v>1</v>
      </c>
      <c r="Q8">
        <f>raw!V18</f>
        <v>1</v>
      </c>
      <c r="R8">
        <f>raw!V19</f>
        <v>1</v>
      </c>
      <c r="S8">
        <f>raw!V20</f>
        <v>1</v>
      </c>
      <c r="T8">
        <f>raw!V21</f>
        <v>1</v>
      </c>
      <c r="U8">
        <f>raw!V22</f>
        <v>1</v>
      </c>
      <c r="V8">
        <f>raw!V23</f>
        <v>1</v>
      </c>
      <c r="W8">
        <f>raw!V24</f>
        <v>1</v>
      </c>
      <c r="X8">
        <f>raw!V25</f>
        <v>1</v>
      </c>
      <c r="Y8">
        <f>raw!V26</f>
        <v>1</v>
      </c>
      <c r="Z8">
        <f>raw!V27</f>
        <v>1</v>
      </c>
      <c r="AA8">
        <f>raw!V28</f>
        <v>1</v>
      </c>
      <c r="AB8">
        <f>raw!V29</f>
        <v>1</v>
      </c>
      <c r="AC8">
        <f>raw!V30</f>
        <v>1</v>
      </c>
      <c r="AD8">
        <f>raw!V31</f>
        <v>1</v>
      </c>
      <c r="AE8">
        <f>raw!V32</f>
        <v>1</v>
      </c>
      <c r="AF8">
        <f>raw!V33</f>
        <v>1</v>
      </c>
      <c r="AG8">
        <f>raw!V34</f>
        <v>1</v>
      </c>
      <c r="AH8">
        <f>raw!V35</f>
        <v>1</v>
      </c>
      <c r="AI8">
        <f>raw!V36</f>
        <v>1</v>
      </c>
      <c r="AJ8">
        <f>raw!V37</f>
        <v>1</v>
      </c>
      <c r="AK8">
        <f>raw!V38</f>
        <v>1</v>
      </c>
      <c r="AL8">
        <f>raw!V39</f>
        <v>1</v>
      </c>
      <c r="AM8">
        <f>raw!V40</f>
        <v>1</v>
      </c>
      <c r="AN8">
        <f>raw!V41</f>
        <v>1</v>
      </c>
      <c r="AO8">
        <f>raw!V42</f>
        <v>1</v>
      </c>
      <c r="AP8">
        <f>raw!V43</f>
        <v>1</v>
      </c>
      <c r="AQ8">
        <f>raw!V44</f>
        <v>1</v>
      </c>
      <c r="AR8">
        <f>raw!V45</f>
        <v>1</v>
      </c>
      <c r="AS8">
        <f>raw!V46</f>
        <v>1</v>
      </c>
      <c r="AT8">
        <f>raw!V47</f>
        <v>1</v>
      </c>
      <c r="AU8">
        <f>raw!V48</f>
        <v>1</v>
      </c>
      <c r="AV8">
        <f>raw!V49</f>
        <v>1</v>
      </c>
      <c r="AW8">
        <f>raw!V50</f>
        <v>1</v>
      </c>
      <c r="AX8">
        <f>raw!V51</f>
        <v>1</v>
      </c>
      <c r="AY8">
        <f>raw!V52</f>
        <v>1</v>
      </c>
      <c r="AZ8">
        <f>raw!V53</f>
        <v>1</v>
      </c>
      <c r="BA8">
        <f>raw!V54</f>
        <v>1</v>
      </c>
      <c r="BB8">
        <f>raw!V55</f>
        <v>1</v>
      </c>
      <c r="BC8">
        <f>raw!V56</f>
        <v>1</v>
      </c>
      <c r="BD8">
        <f>raw!V57</f>
        <v>1</v>
      </c>
      <c r="BE8">
        <f>raw!V58</f>
        <v>1</v>
      </c>
      <c r="BF8">
        <f>raw!V59</f>
        <v>1</v>
      </c>
      <c r="BG8">
        <f>raw!V60</f>
        <v>1</v>
      </c>
      <c r="BH8">
        <f>raw!V61</f>
        <v>1</v>
      </c>
      <c r="BI8">
        <f>raw!V62</f>
        <v>1</v>
      </c>
      <c r="BJ8">
        <f>raw!V63</f>
        <v>1</v>
      </c>
      <c r="BK8">
        <f>raw!V64</f>
        <v>1</v>
      </c>
      <c r="BL8">
        <f>raw!V65</f>
        <v>1</v>
      </c>
      <c r="BM8">
        <f>raw!V66</f>
        <v>1</v>
      </c>
      <c r="BN8">
        <f>raw!V67</f>
        <v>1</v>
      </c>
      <c r="BO8">
        <f>raw!V68</f>
        <v>1</v>
      </c>
      <c r="BP8">
        <f>raw!V69</f>
        <v>1</v>
      </c>
      <c r="BQ8">
        <f>raw!V70</f>
        <v>1</v>
      </c>
      <c r="BR8">
        <f>raw!V71</f>
        <v>1</v>
      </c>
      <c r="BS8">
        <f>raw!V72</f>
        <v>1</v>
      </c>
      <c r="BT8">
        <f>raw!V73</f>
        <v>1</v>
      </c>
      <c r="BU8">
        <f>raw!V74</f>
        <v>1</v>
      </c>
      <c r="BV8">
        <f>raw!V75</f>
        <v>1</v>
      </c>
      <c r="BW8">
        <f>raw!V76</f>
        <v>1</v>
      </c>
      <c r="BX8">
        <f>raw!V77</f>
        <v>1</v>
      </c>
      <c r="BY8">
        <f>raw!V78</f>
        <v>1</v>
      </c>
      <c r="BZ8">
        <f>raw!V79</f>
        <v>1</v>
      </c>
      <c r="CA8">
        <f>raw!V80</f>
        <v>1</v>
      </c>
      <c r="CB8">
        <f>raw!V81</f>
        <v>1</v>
      </c>
      <c r="CC8">
        <f>raw!V82</f>
        <v>1</v>
      </c>
      <c r="CD8">
        <f>raw!V83</f>
        <v>1</v>
      </c>
      <c r="CE8">
        <f>raw!V84</f>
        <v>1</v>
      </c>
      <c r="CF8">
        <f>raw!V85</f>
        <v>1</v>
      </c>
      <c r="CG8">
        <f>raw!V86</f>
        <v>1</v>
      </c>
      <c r="CH8">
        <f>raw!V87</f>
        <v>1</v>
      </c>
      <c r="CI8">
        <f>raw!V88</f>
        <v>1</v>
      </c>
      <c r="CJ8">
        <f>raw!V89</f>
        <v>1</v>
      </c>
      <c r="CK8">
        <f>raw!V90</f>
        <v>1</v>
      </c>
      <c r="CL8">
        <f>raw!V91</f>
        <v>1</v>
      </c>
      <c r="CM8">
        <f>raw!V92</f>
        <v>1</v>
      </c>
      <c r="CN8">
        <f>raw!V93</f>
        <v>1</v>
      </c>
      <c r="CO8">
        <f>raw!V94</f>
        <v>1</v>
      </c>
      <c r="CP8">
        <f>raw!V95</f>
        <v>1</v>
      </c>
      <c r="CQ8">
        <f>raw!V96</f>
        <v>1</v>
      </c>
      <c r="CR8">
        <f>raw!V97</f>
        <v>1</v>
      </c>
      <c r="CS8">
        <f>raw!V98</f>
        <v>1</v>
      </c>
      <c r="CT8">
        <f>raw!V99</f>
        <v>1</v>
      </c>
      <c r="CU8">
        <f>raw!V100</f>
        <v>1</v>
      </c>
      <c r="CV8">
        <f>raw!V101</f>
        <v>1</v>
      </c>
      <c r="CW8">
        <f>raw!V102</f>
        <v>1</v>
      </c>
      <c r="CX8">
        <f>raw!V103</f>
        <v>1</v>
      </c>
      <c r="CY8">
        <f>raw!V104</f>
        <v>1</v>
      </c>
      <c r="CZ8">
        <f>raw!V105</f>
        <v>1</v>
      </c>
      <c r="DA8">
        <f>raw!V106</f>
        <v>1</v>
      </c>
      <c r="DB8">
        <f>raw!V107</f>
        <v>1</v>
      </c>
      <c r="DC8">
        <f>raw!V108</f>
        <v>1</v>
      </c>
      <c r="DD8">
        <f>raw!V109</f>
        <v>1</v>
      </c>
      <c r="DE8">
        <f>raw!V110</f>
        <v>1</v>
      </c>
      <c r="DF8">
        <f>raw!V111</f>
        <v>1</v>
      </c>
      <c r="DG8">
        <f>raw!V112</f>
        <v>1</v>
      </c>
      <c r="DH8">
        <f>raw!V113</f>
        <v>1</v>
      </c>
      <c r="DI8">
        <f>raw!V114</f>
        <v>1</v>
      </c>
      <c r="DJ8">
        <f>raw!V115</f>
        <v>1</v>
      </c>
      <c r="DK8">
        <f>raw!V116</f>
        <v>1</v>
      </c>
      <c r="DL8">
        <f>raw!V117</f>
        <v>1</v>
      </c>
      <c r="DM8">
        <f>raw!V118</f>
        <v>1</v>
      </c>
      <c r="DN8">
        <f>raw!V119</f>
        <v>1</v>
      </c>
      <c r="DO8">
        <f>raw!V120</f>
        <v>1</v>
      </c>
      <c r="DP8">
        <f>raw!V121</f>
        <v>1</v>
      </c>
      <c r="DQ8">
        <f>raw!V122</f>
        <v>1</v>
      </c>
      <c r="DR8">
        <f>raw!V123</f>
        <v>1</v>
      </c>
      <c r="DS8">
        <f>raw!V124</f>
        <v>1</v>
      </c>
      <c r="DT8">
        <f>raw!V125</f>
        <v>1</v>
      </c>
      <c r="DU8">
        <f>raw!V126</f>
        <v>1</v>
      </c>
      <c r="DV8">
        <f>raw!V127</f>
        <v>1</v>
      </c>
      <c r="DW8">
        <f>raw!V128</f>
        <v>1</v>
      </c>
      <c r="DX8">
        <f>raw!V129</f>
        <v>1</v>
      </c>
      <c r="DY8">
        <f>raw!V130</f>
        <v>1</v>
      </c>
    </row>
    <row r="9" spans="1:129" x14ac:dyDescent="0.3">
      <c r="A9" t="str">
        <f>raw!O2</f>
        <v>Punt</v>
      </c>
      <c r="B9">
        <f>raw!O3</f>
        <v>5.2678159722222224</v>
      </c>
      <c r="C9">
        <f>raw!O4</f>
        <v>2.6361111111111106</v>
      </c>
      <c r="D9">
        <f>raw!O5</f>
        <v>1.28125</v>
      </c>
      <c r="E9">
        <f>raw!O6</f>
        <v>4.1225000000000005</v>
      </c>
      <c r="F9">
        <f>raw!O7</f>
        <v>0.71777777777777829</v>
      </c>
      <c r="G9">
        <f>raw!O8</f>
        <v>4.7249999999999996</v>
      </c>
      <c r="H9">
        <f>raw!O9</f>
        <v>0.39034722222222196</v>
      </c>
      <c r="I9">
        <f>raw!O10</f>
        <v>2.4172222222222222</v>
      </c>
      <c r="J9">
        <f>raw!O11</f>
        <v>3.5163194444444446</v>
      </c>
      <c r="K9">
        <f>raw!O12</f>
        <v>5.3906250000000009</v>
      </c>
      <c r="L9">
        <f>raw!O13</f>
        <v>6.588055555555556</v>
      </c>
      <c r="M9">
        <f>raw!O14</f>
        <v>9.2361111111111199E-2</v>
      </c>
      <c r="N9">
        <f>raw!O15</f>
        <v>1.1613888888888884</v>
      </c>
      <c r="O9">
        <f>raw!O16</f>
        <v>1.0878472222222222</v>
      </c>
      <c r="P9">
        <f>raw!O17</f>
        <v>-0.74500000000000011</v>
      </c>
      <c r="Q9">
        <f>raw!O18</f>
        <v>4.5494444444444442</v>
      </c>
      <c r="R9">
        <f>raw!O19</f>
        <v>5.6065972222222227</v>
      </c>
      <c r="S9">
        <f>raw!O20</f>
        <v>6.585</v>
      </c>
      <c r="T9">
        <f>raw!O21</f>
        <v>5.0552083333333329</v>
      </c>
      <c r="U9">
        <f>raw!O22</f>
        <v>2.9977777777777779</v>
      </c>
      <c r="V9">
        <f>raw!O23</f>
        <v>6.5750000000000002</v>
      </c>
      <c r="W9">
        <f>raw!O24</f>
        <v>-0.83499999999999996</v>
      </c>
      <c r="X9">
        <f>raw!O25</f>
        <v>4.1756944444444439</v>
      </c>
      <c r="Y9">
        <f>raw!O26</f>
        <v>10.840555555555556</v>
      </c>
      <c r="Z9">
        <f>raw!O27</f>
        <v>2.9114583333333335</v>
      </c>
      <c r="AA9">
        <f>raw!O28</f>
        <v>9.6822916666666679</v>
      </c>
      <c r="AB9">
        <f>raw!O29</f>
        <v>0.8450000000000002</v>
      </c>
      <c r="AC9">
        <f>raw!O30</f>
        <v>6.5391666666666675</v>
      </c>
      <c r="AD9">
        <f>raw!O31</f>
        <v>1.3416666666666661</v>
      </c>
      <c r="AE9">
        <f>raw!O32</f>
        <v>1.1354166666666661</v>
      </c>
      <c r="AF9">
        <f>raw!O33</f>
        <v>2.2649999999999997</v>
      </c>
      <c r="AG9">
        <f>raw!O34</f>
        <v>-3.5966666666666667</v>
      </c>
      <c r="AH9">
        <f>raw!O35</f>
        <v>5.7186111111111106</v>
      </c>
      <c r="AI9">
        <f>raw!O36</f>
        <v>5.0949999999999998</v>
      </c>
      <c r="AJ9">
        <f>raw!O37</f>
        <v>1.9999999999999998</v>
      </c>
      <c r="AK9">
        <f>raw!O38</f>
        <v>5.234375</v>
      </c>
      <c r="AL9">
        <f>raw!O39</f>
        <v>0.58805555555555533</v>
      </c>
      <c r="AM9">
        <f>raw!O40</f>
        <v>1.4500000000000002</v>
      </c>
      <c r="AN9">
        <f>raw!O41</f>
        <v>-1.0848611111111111</v>
      </c>
      <c r="AO9">
        <f>raw!O42</f>
        <v>0.49999999999999972</v>
      </c>
      <c r="AP9">
        <f>raw!O43</f>
        <v>2.2050000000000001</v>
      </c>
      <c r="AQ9">
        <f>raw!O44</f>
        <v>-0.27</v>
      </c>
      <c r="AR9">
        <f>raw!O45</f>
        <v>2.1048611111111115</v>
      </c>
      <c r="AS9">
        <f>raw!O46</f>
        <v>1.2266666666666666</v>
      </c>
      <c r="AT9">
        <f>raw!O47</f>
        <v>3.5587499999999999</v>
      </c>
      <c r="AU9">
        <f>raw!O48</f>
        <v>2.0298611111111113</v>
      </c>
      <c r="AV9">
        <f>raw!O49</f>
        <v>-0.31770833333333348</v>
      </c>
      <c r="AW9">
        <f>raw!O50</f>
        <v>-0.9558333333333332</v>
      </c>
      <c r="AX9">
        <f>raw!O51</f>
        <v>6.1813888888888897</v>
      </c>
      <c r="AY9">
        <f>raw!O52</f>
        <v>0.15583333333333338</v>
      </c>
      <c r="AZ9">
        <f>raw!O53</f>
        <v>0.83951388888888889</v>
      </c>
      <c r="BA9">
        <f>raw!O54</f>
        <v>1.6338888888888887</v>
      </c>
      <c r="BB9">
        <f>raw!O55</f>
        <v>0.16388888888888908</v>
      </c>
      <c r="BC9">
        <f>raw!O56</f>
        <v>-0.21875000000000011</v>
      </c>
      <c r="BD9">
        <f>raw!O57</f>
        <v>-0.88305555555555548</v>
      </c>
      <c r="BE9">
        <f>raw!O58</f>
        <v>-0.89194444444444487</v>
      </c>
      <c r="BF9">
        <f>raw!O59</f>
        <v>3.0819444444444448</v>
      </c>
      <c r="BG9">
        <f>raw!O60</f>
        <v>4.5067361111111115</v>
      </c>
      <c r="BH9">
        <f>raw!O61</f>
        <v>0.31249999999999983</v>
      </c>
      <c r="BI9">
        <f>raw!O62</f>
        <v>-0.20708333333333351</v>
      </c>
      <c r="BJ9">
        <f>raw!O63</f>
        <v>4.401041666666667</v>
      </c>
      <c r="BK9">
        <f>raw!O64</f>
        <v>2.2272222222222222</v>
      </c>
      <c r="BL9">
        <f>raw!O65</f>
        <v>-0.91138888888888892</v>
      </c>
      <c r="BM9">
        <f>raw!O66</f>
        <v>4.6750000000000007</v>
      </c>
      <c r="BN9">
        <f>raw!O67</f>
        <v>3.7244444444444444</v>
      </c>
      <c r="BO9">
        <f>raw!O68</f>
        <v>-1.9199999999999995</v>
      </c>
      <c r="BP9">
        <f>raw!O69</f>
        <v>5.0538194444444438</v>
      </c>
      <c r="BQ9">
        <f>raw!O70</f>
        <v>-0.82124999999999992</v>
      </c>
      <c r="BR9">
        <f>raw!O71</f>
        <v>1.1048611111111108</v>
      </c>
      <c r="BS9">
        <f>raw!O72</f>
        <v>-0.9770833333333333</v>
      </c>
      <c r="BT9">
        <f>raw!O73</f>
        <v>-1.0149999999999997</v>
      </c>
      <c r="BU9">
        <f>raw!O74</f>
        <v>-6.5277777777777768E-2</v>
      </c>
      <c r="BV9">
        <f>raw!O75</f>
        <v>1.1510416666666667</v>
      </c>
      <c r="BW9">
        <f>raw!O76</f>
        <v>3.645833333333333</v>
      </c>
      <c r="BX9">
        <f>raw!O77</f>
        <v>1.8374999999999997</v>
      </c>
      <c r="BY9">
        <f>raw!O78</f>
        <v>5.4677777777777772</v>
      </c>
      <c r="BZ9">
        <f>raw!O79</f>
        <v>4.8708333333333336</v>
      </c>
      <c r="CA9">
        <f>raw!O80</f>
        <v>-1.4988888888888883</v>
      </c>
      <c r="CB9">
        <f>raw!O81</f>
        <v>-0.33687499999999992</v>
      </c>
      <c r="CC9">
        <f>raw!O82</f>
        <v>1.5827777777777778</v>
      </c>
      <c r="CD9">
        <f>raw!O83</f>
        <v>0.77499999999999991</v>
      </c>
      <c r="CE9">
        <f>raw!O84</f>
        <v>3.1159722222222221</v>
      </c>
      <c r="CF9">
        <f>raw!O85</f>
        <v>-0.18340277777777778</v>
      </c>
      <c r="CG9">
        <f>raw!O86</f>
        <v>-0.17708333333333318</v>
      </c>
      <c r="CH9">
        <f>raw!O87</f>
        <v>-2.8923611111111112</v>
      </c>
      <c r="CI9">
        <f>raw!O88</f>
        <v>0.18472222222222201</v>
      </c>
      <c r="CJ9">
        <f>raw!O89</f>
        <v>-1.8604861111111113</v>
      </c>
      <c r="CK9">
        <f>raw!O90</f>
        <v>-1.8618055555555553</v>
      </c>
      <c r="CL9">
        <f>raw!O91</f>
        <v>0.75999999999999956</v>
      </c>
      <c r="CM9">
        <f>raw!O92</f>
        <v>1.0238888888888891</v>
      </c>
      <c r="CN9">
        <f>raw!O93</f>
        <v>-0.21201388888888884</v>
      </c>
      <c r="CO9">
        <f>raw!O94</f>
        <v>2.520833333333333</v>
      </c>
      <c r="CP9">
        <f>raw!O95</f>
        <v>-2.3063888888888893</v>
      </c>
      <c r="CQ9">
        <f>raw!O96</f>
        <v>0.47652777777777783</v>
      </c>
      <c r="CR9">
        <f>raw!O97</f>
        <v>2.2587500000000005</v>
      </c>
      <c r="CS9">
        <f>raw!O98</f>
        <v>-2.3319444444444444</v>
      </c>
      <c r="CT9">
        <f>raw!O99</f>
        <v>1.8127083333333334</v>
      </c>
      <c r="CU9">
        <f>raw!O100</f>
        <v>0.36458333333333337</v>
      </c>
      <c r="CV9">
        <f>raw!O101</f>
        <v>1.2076388888888889</v>
      </c>
      <c r="CW9">
        <f>raw!O102</f>
        <v>-0.66145833333333315</v>
      </c>
      <c r="CX9">
        <f>raw!O103</f>
        <v>-6.611111111111112E-2</v>
      </c>
      <c r="CY9">
        <f>raw!O104</f>
        <v>0.61874999999999991</v>
      </c>
      <c r="CZ9">
        <f>raw!O105</f>
        <v>4.2022916666666674</v>
      </c>
      <c r="DA9">
        <f>raw!O106</f>
        <v>0.15930555555555559</v>
      </c>
      <c r="DB9">
        <f>raw!O107</f>
        <v>0.42138888888888881</v>
      </c>
      <c r="DC9">
        <f>raw!O108</f>
        <v>2.2816666666666663</v>
      </c>
      <c r="DD9">
        <f>raw!O109</f>
        <v>-7.7083333333333393E-2</v>
      </c>
      <c r="DE9">
        <f>raw!O110</f>
        <v>-0.83763888888888882</v>
      </c>
      <c r="DF9">
        <f>raw!O111</f>
        <v>-1.6673611111111113</v>
      </c>
      <c r="DG9">
        <f>raw!O112</f>
        <v>-2.0372222222222223</v>
      </c>
      <c r="DH9">
        <f>raw!O113</f>
        <v>2.1155555555555559</v>
      </c>
      <c r="DI9">
        <f>raw!O114</f>
        <v>-0.27861111111111114</v>
      </c>
      <c r="DJ9">
        <f>raw!O115</f>
        <v>0.84055555555555572</v>
      </c>
      <c r="DK9">
        <f>raw!O116</f>
        <v>3.5652777777777778</v>
      </c>
      <c r="DL9">
        <f>raw!O117</f>
        <v>0.30611111111111111</v>
      </c>
      <c r="DM9">
        <f>raw!O118</f>
        <v>3.2422916666666661</v>
      </c>
      <c r="DN9">
        <f>raw!O119</f>
        <v>-0.70402777777777781</v>
      </c>
      <c r="DO9">
        <f>raw!O120</f>
        <v>2.3471527777777776</v>
      </c>
      <c r="DP9">
        <f>raw!O121</f>
        <v>-0.52500000000000002</v>
      </c>
      <c r="DQ9">
        <f>raw!O122</f>
        <v>1.8973611111111111</v>
      </c>
      <c r="DR9">
        <f>raw!O123</f>
        <v>1.4291666666666667</v>
      </c>
      <c r="DS9">
        <f>raw!O124</f>
        <v>0.97138888888888908</v>
      </c>
      <c r="DT9">
        <f>raw!O125</f>
        <v>-2.629861111111111</v>
      </c>
      <c r="DU9">
        <f>raw!O126</f>
        <v>-0.48298611111111112</v>
      </c>
      <c r="DV9">
        <f>raw!O127</f>
        <v>1.8145833333333337</v>
      </c>
      <c r="DW9">
        <f>raw!O128</f>
        <v>2.3327777777777774</v>
      </c>
      <c r="DX9">
        <f>raw!O129</f>
        <v>-0.47222222222222221</v>
      </c>
      <c r="DY9">
        <f>raw!O130</f>
        <v>-2.1097222222222225</v>
      </c>
    </row>
    <row r="10" spans="1:129" x14ac:dyDescent="0.3">
      <c r="A10" t="str">
        <f>raw!N2</f>
        <v>Normal</v>
      </c>
      <c r="B10">
        <f>raw!N3</f>
        <v>12.099159722222222</v>
      </c>
      <c r="C10">
        <f>raw!N4</f>
        <v>10.270694444444443</v>
      </c>
      <c r="D10">
        <f>raw!N5</f>
        <v>10.083333333333334</v>
      </c>
      <c r="E10">
        <f>raw!N6</f>
        <v>8.6605555555555576</v>
      </c>
      <c r="F10">
        <f>raw!N7</f>
        <v>9.3627777777777794</v>
      </c>
      <c r="G10">
        <f>raw!N8</f>
        <v>8.4500000000000011</v>
      </c>
      <c r="H10">
        <f>raw!N9</f>
        <v>7.9488888888888889</v>
      </c>
      <c r="I10">
        <f>raw!N10</f>
        <v>7.7794444444444455</v>
      </c>
      <c r="J10">
        <f>raw!N11</f>
        <v>6.3194444444444446</v>
      </c>
      <c r="K10">
        <f>raw!N12</f>
        <v>6.6029166666666663</v>
      </c>
      <c r="L10">
        <f>raw!N13</f>
        <v>6.4647222222222229</v>
      </c>
      <c r="M10">
        <f>raw!N14</f>
        <v>5.7448611111111108</v>
      </c>
      <c r="N10">
        <f>raw!N15</f>
        <v>6.3722222222222209</v>
      </c>
      <c r="O10">
        <f>raw!N16</f>
        <v>5.4888888888888889</v>
      </c>
      <c r="P10">
        <f>raw!N17</f>
        <v>5.8099999999999987</v>
      </c>
      <c r="Q10">
        <f>raw!N18</f>
        <v>6.1011111111111109</v>
      </c>
      <c r="R10">
        <f>raw!N19</f>
        <v>5.3320833333333324</v>
      </c>
      <c r="S10">
        <f>raw!N20</f>
        <v>5.66</v>
      </c>
      <c r="T10">
        <f>raw!N21</f>
        <v>5.1941666666666668</v>
      </c>
      <c r="U10">
        <f>raw!N22</f>
        <v>5.7105555555555547</v>
      </c>
      <c r="V10">
        <f>raw!N23</f>
        <v>5.37</v>
      </c>
      <c r="W10">
        <f>raw!N24</f>
        <v>5.24</v>
      </c>
      <c r="X10">
        <f>raw!N25</f>
        <v>5.0847222222222221</v>
      </c>
      <c r="Y10">
        <f>raw!N26</f>
        <v>5.4888888888888898</v>
      </c>
      <c r="Z10">
        <f>raw!N27</f>
        <v>5.40625</v>
      </c>
      <c r="AA10">
        <f>raw!N28</f>
        <v>5.3125</v>
      </c>
      <c r="AB10">
        <f>raw!N29</f>
        <v>4.9800000000000004</v>
      </c>
      <c r="AC10">
        <f>raw!N30</f>
        <v>5.1933333333333334</v>
      </c>
      <c r="AD10">
        <f>raw!N31</f>
        <v>4.676388888888888</v>
      </c>
      <c r="AE10">
        <f>raw!N32</f>
        <v>4.96875</v>
      </c>
      <c r="AF10">
        <f>raw!N33</f>
        <v>4.63</v>
      </c>
      <c r="AG10">
        <f>raw!N34</f>
        <v>4.9508333333333328</v>
      </c>
      <c r="AH10">
        <f>raw!N35</f>
        <v>4.2877777777777775</v>
      </c>
      <c r="AI10">
        <f>raw!N36</f>
        <v>4.46</v>
      </c>
      <c r="AJ10">
        <f>raw!N37</f>
        <v>4.3000000000000007</v>
      </c>
      <c r="AK10">
        <f>raw!N38</f>
        <v>4.4270833333333339</v>
      </c>
      <c r="AL10">
        <f>raw!N39</f>
        <v>4.2583333333333329</v>
      </c>
      <c r="AM10">
        <f>raw!N40</f>
        <v>4.2000000000000011</v>
      </c>
      <c r="AN10">
        <f>raw!N41</f>
        <v>4.2583333333333329</v>
      </c>
      <c r="AO10">
        <f>raw!N42</f>
        <v>4.18</v>
      </c>
      <c r="AP10">
        <f>raw!N43</f>
        <v>4.1100000000000003</v>
      </c>
      <c r="AQ10">
        <f>raw!N44</f>
        <v>4.09</v>
      </c>
      <c r="AR10">
        <f>raw!N45</f>
        <v>3.9569444444444448</v>
      </c>
      <c r="AS10">
        <f>raw!N46</f>
        <v>3.8429166666666674</v>
      </c>
      <c r="AT10">
        <f>raw!N47</f>
        <v>4.3333333333333339</v>
      </c>
      <c r="AU10">
        <f>raw!N48</f>
        <v>4.1111111111111107</v>
      </c>
      <c r="AV10">
        <f>raw!N49</f>
        <v>4.020833333333333</v>
      </c>
      <c r="AW10">
        <f>raw!N50</f>
        <v>3.7205555555555558</v>
      </c>
      <c r="AX10">
        <f>raw!N51</f>
        <v>3.8072222222222218</v>
      </c>
      <c r="AY10">
        <f>raw!N52</f>
        <v>3.3527777777777779</v>
      </c>
      <c r="AZ10">
        <f>raw!N53</f>
        <v>3.7216666666666662</v>
      </c>
      <c r="BA10">
        <f>raw!N54</f>
        <v>3.2488888888888892</v>
      </c>
      <c r="BB10">
        <f>raw!N55</f>
        <v>2.753333333333333</v>
      </c>
      <c r="BC10">
        <f>raw!N56</f>
        <v>3.2472222222222222</v>
      </c>
      <c r="BD10">
        <f>raw!N57</f>
        <v>2.9844444444444438</v>
      </c>
      <c r="BE10">
        <f>raw!N58</f>
        <v>3.293333333333333</v>
      </c>
      <c r="BF10">
        <f>raw!N59</f>
        <v>3.0430555555555561</v>
      </c>
      <c r="BG10">
        <f>raw!N60</f>
        <v>3.0822222222222222</v>
      </c>
      <c r="BH10">
        <f>raw!N61</f>
        <v>3.1666666666666665</v>
      </c>
      <c r="BI10">
        <f>raw!N62</f>
        <v>2.9188888888888891</v>
      </c>
      <c r="BJ10">
        <f>raw!N63</f>
        <v>2.90625</v>
      </c>
      <c r="BK10">
        <f>raw!N64</f>
        <v>2.8922222222222222</v>
      </c>
      <c r="BL10">
        <f>raw!N65</f>
        <v>2.568888888888889</v>
      </c>
      <c r="BM10">
        <f>raw!N66</f>
        <v>2.7300000000000004</v>
      </c>
      <c r="BN10">
        <f>raw!N67</f>
        <v>2.3644444444444446</v>
      </c>
      <c r="BO10">
        <f>raw!N68</f>
        <v>2.5800000000000005</v>
      </c>
      <c r="BP10">
        <f>raw!N69</f>
        <v>2.5244444444444443</v>
      </c>
      <c r="BQ10">
        <f>raw!N70</f>
        <v>2.5549999999999997</v>
      </c>
      <c r="BR10">
        <f>raw!N71</f>
        <v>2.4974999999999996</v>
      </c>
      <c r="BS10">
        <f>raw!N72</f>
        <v>2.2054166666666668</v>
      </c>
      <c r="BT10">
        <f>raw!N73</f>
        <v>2.3800000000000008</v>
      </c>
      <c r="BU10">
        <f>raw!N74</f>
        <v>0.31944444444444448</v>
      </c>
      <c r="BV10">
        <f>raw!N75</f>
        <v>2.2916666666666665</v>
      </c>
      <c r="BW10">
        <f>raw!N76</f>
        <v>2.2499999999999996</v>
      </c>
      <c r="BX10">
        <f>raw!N77</f>
        <v>1.783333333333333</v>
      </c>
      <c r="BY10">
        <f>raw!N78</f>
        <v>2.1686111111111113</v>
      </c>
      <c r="BZ10">
        <f>raw!N79</f>
        <v>1.9347222222222227</v>
      </c>
      <c r="CA10">
        <f>raw!N80</f>
        <v>2.09</v>
      </c>
      <c r="CB10">
        <f>raw!N81</f>
        <v>2.0319444444444441</v>
      </c>
      <c r="CC10">
        <f>raw!N82</f>
        <v>1.8191666666666664</v>
      </c>
      <c r="CD10">
        <f>raw!N83</f>
        <v>1.6600000000000006</v>
      </c>
      <c r="CE10">
        <f>raw!N84</f>
        <v>1.6236111111111111</v>
      </c>
      <c r="CF10">
        <f>raw!N85</f>
        <v>0.43013888888888896</v>
      </c>
      <c r="CG10">
        <f>raw!N86</f>
        <v>1.6979166666666663</v>
      </c>
      <c r="CH10">
        <f>raw!N87</f>
        <v>1.5458333333333338</v>
      </c>
      <c r="CI10">
        <f>raw!N88</f>
        <v>1.5555555555555554</v>
      </c>
      <c r="CJ10">
        <f>raw!N89</f>
        <v>1.6120833333333333</v>
      </c>
      <c r="CK10">
        <f>raw!N90</f>
        <v>1.5069444444444446</v>
      </c>
      <c r="CL10">
        <f>raw!N91</f>
        <v>1.5833333333333328</v>
      </c>
      <c r="CM10">
        <f>raw!N92</f>
        <v>1.5833333333333333</v>
      </c>
      <c r="CN10">
        <f>raw!N93</f>
        <v>1.3805555555555555</v>
      </c>
      <c r="CO10">
        <f>raw!N94</f>
        <v>1.4687499999999996</v>
      </c>
      <c r="CP10">
        <f>raw!N95</f>
        <v>1.4672222222222224</v>
      </c>
      <c r="CQ10">
        <f>raw!N96</f>
        <v>1.3890277777777773</v>
      </c>
      <c r="CR10">
        <f>raw!N97</f>
        <v>1.3325</v>
      </c>
      <c r="CS10">
        <f>raw!N98</f>
        <v>1.2369444444444451</v>
      </c>
      <c r="CT10">
        <f>raw!N99</f>
        <v>1.3047222222222223</v>
      </c>
      <c r="CU10">
        <f>raw!N100</f>
        <v>1.1569444444444443</v>
      </c>
      <c r="CV10">
        <f>raw!N101</f>
        <v>1.1613888888888888</v>
      </c>
      <c r="CW10">
        <f>raw!N102</f>
        <v>1.1875000000000002</v>
      </c>
      <c r="CX10">
        <f>raw!N103</f>
        <v>1.0577777777777775</v>
      </c>
      <c r="CY10">
        <f>raw!N104</f>
        <v>0.61250000000000004</v>
      </c>
      <c r="CZ10">
        <f>raw!N105</f>
        <v>0.89125000000000076</v>
      </c>
      <c r="DA10">
        <f>raw!N106</f>
        <v>0.76055555555555587</v>
      </c>
      <c r="DB10">
        <f>raw!N107</f>
        <v>0.73999999999999977</v>
      </c>
      <c r="DC10">
        <f>raw!N108</f>
        <v>0.68861111111111073</v>
      </c>
      <c r="DD10">
        <f>raw!N109</f>
        <v>0.70916666666666661</v>
      </c>
      <c r="DE10">
        <f>raw!N110</f>
        <v>0.68861111111111106</v>
      </c>
      <c r="DF10">
        <f>raw!N111</f>
        <v>0.6513888888888888</v>
      </c>
      <c r="DG10">
        <f>raw!N112</f>
        <v>0.67555555555555502</v>
      </c>
      <c r="DH10">
        <f>raw!N113</f>
        <v>0.58555555555555561</v>
      </c>
      <c r="DI10">
        <f>raw!N114</f>
        <v>0.53833333333333377</v>
      </c>
      <c r="DJ10">
        <f>raw!N115</f>
        <v>0.54777777777777781</v>
      </c>
      <c r="DK10">
        <f>raw!N116</f>
        <v>0.52888888888888896</v>
      </c>
      <c r="DL10">
        <f>raw!N117</f>
        <v>0.57000000000000006</v>
      </c>
      <c r="DM10">
        <f>raw!N118</f>
        <v>0.5924999999999998</v>
      </c>
      <c r="DN10">
        <f>raw!N119</f>
        <v>0.53444444444444428</v>
      </c>
      <c r="DO10">
        <f>raw!N120</f>
        <v>0.41569444444444426</v>
      </c>
      <c r="DP10">
        <f>raw!N121</f>
        <v>0.37916666666666676</v>
      </c>
      <c r="DQ10">
        <f>raw!N122</f>
        <v>0.15833333333333316</v>
      </c>
      <c r="DR10">
        <f>raw!N123</f>
        <v>0.17499999999999993</v>
      </c>
      <c r="DS10">
        <f>raw!N124</f>
        <v>9.388888888888898E-2</v>
      </c>
      <c r="DT10">
        <f>raw!N125</f>
        <v>0.10694444444444473</v>
      </c>
      <c r="DU10">
        <f>raw!N126</f>
        <v>9.0277777777777568E-2</v>
      </c>
      <c r="DV10">
        <f>raw!N127</f>
        <v>7.4444444444444868E-2</v>
      </c>
      <c r="DW10">
        <f>raw!N128</f>
        <v>3.7777777777777577E-2</v>
      </c>
      <c r="DX10">
        <f>raw!N129</f>
        <v>2.8333333333333516E-2</v>
      </c>
      <c r="DY10">
        <f>raw!N130</f>
        <v>9.7222222222220628E-3</v>
      </c>
    </row>
    <row r="11" spans="1:129" x14ac:dyDescent="0.3">
      <c r="A11" t="str">
        <f>raw!M2</f>
        <v>PAst</v>
      </c>
      <c r="B11">
        <f>raw!M3</f>
        <v>9.5538819444444449</v>
      </c>
      <c r="C11">
        <f>raw!M4</f>
        <v>8.6079166666666644</v>
      </c>
      <c r="D11">
        <f>raw!M5</f>
        <v>5.7395833333333339</v>
      </c>
      <c r="E11">
        <f>raw!M6</f>
        <v>7.4988888888888896</v>
      </c>
      <c r="F11">
        <f>raw!M7</f>
        <v>6.7766666666666673</v>
      </c>
      <c r="G11">
        <f>raw!M8</f>
        <v>7.4899999999999993</v>
      </c>
      <c r="H11">
        <f>raw!M9</f>
        <v>6.2455555555555566</v>
      </c>
      <c r="I11">
        <f>raw!M10</f>
        <v>6.7027777777777793</v>
      </c>
      <c r="J11">
        <f>raw!M11</f>
        <v>6.3374999999999995</v>
      </c>
      <c r="K11">
        <f>raw!M12</f>
        <v>6.9670833333333331</v>
      </c>
      <c r="L11">
        <f>raw!M13</f>
        <v>4.7174999999999994</v>
      </c>
      <c r="M11">
        <f>raw!M14</f>
        <v>4.119305555555556</v>
      </c>
      <c r="N11">
        <f>raw!M15</f>
        <v>4.9024999999999999</v>
      </c>
      <c r="O11">
        <f>raw!M16</f>
        <v>4.197916666666667</v>
      </c>
      <c r="P11">
        <f>raw!M17</f>
        <v>4.96</v>
      </c>
      <c r="Q11">
        <f>raw!M18</f>
        <v>5.9955555555555566</v>
      </c>
      <c r="R11">
        <f>raw!M19</f>
        <v>6.0951388888888882</v>
      </c>
      <c r="S11">
        <f>raw!M20</f>
        <v>6.15</v>
      </c>
      <c r="T11">
        <f>raw!M21</f>
        <v>5.7404166666666674</v>
      </c>
      <c r="U11">
        <f>raw!M22</f>
        <v>4.9083333333333332</v>
      </c>
      <c r="V11">
        <f>raw!M23</f>
        <v>6.3</v>
      </c>
      <c r="W11">
        <f>raw!M24</f>
        <v>2.1</v>
      </c>
      <c r="X11">
        <f>raw!M25</f>
        <v>5.7944444444444443</v>
      </c>
      <c r="Y11">
        <f>raw!M26</f>
        <v>6.2911111111111113</v>
      </c>
      <c r="Z11">
        <f>raw!M27</f>
        <v>4.9791666666666679</v>
      </c>
      <c r="AA11">
        <f>raw!M28</f>
        <v>6.375</v>
      </c>
      <c r="AB11">
        <f>raw!M29</f>
        <v>3.2</v>
      </c>
      <c r="AC11">
        <f>raw!M30</f>
        <v>5.9111111111111114</v>
      </c>
      <c r="AD11">
        <f>raw!M31</f>
        <v>2.9749999999999992</v>
      </c>
      <c r="AE11">
        <f>raw!M32</f>
        <v>1.5833333333333335</v>
      </c>
      <c r="AF11">
        <f>raw!M33</f>
        <v>2.64</v>
      </c>
      <c r="AG11">
        <f>raw!M34</f>
        <v>0.99666666666666703</v>
      </c>
      <c r="AH11">
        <f>raw!M35</f>
        <v>4.599444444444444</v>
      </c>
      <c r="AI11">
        <f>raw!M36</f>
        <v>3.5999999999999996</v>
      </c>
      <c r="AJ11">
        <f>raw!M37</f>
        <v>3.28</v>
      </c>
      <c r="AK11">
        <f>raw!M38</f>
        <v>5.28125</v>
      </c>
      <c r="AL11">
        <f>raw!M39</f>
        <v>3.0518055555555552</v>
      </c>
      <c r="AM11">
        <f>raw!M40</f>
        <v>3.4500000000000011</v>
      </c>
      <c r="AN11">
        <f>raw!M41</f>
        <v>1.9568055555555559</v>
      </c>
      <c r="AO11">
        <f>raw!M42</f>
        <v>2.62</v>
      </c>
      <c r="AP11">
        <f>raw!M43</f>
        <v>3.7700000000000005</v>
      </c>
      <c r="AQ11">
        <f>raw!M44</f>
        <v>2.58</v>
      </c>
      <c r="AR11">
        <f>raw!M45</f>
        <v>4.219444444444445</v>
      </c>
      <c r="AS11">
        <f>raw!M46</f>
        <v>2.9804166666666667</v>
      </c>
      <c r="AT11">
        <f>raw!M47</f>
        <v>4.6908333333333339</v>
      </c>
      <c r="AU11">
        <f>raw!M48</f>
        <v>1.5724999999999998</v>
      </c>
      <c r="AV11">
        <f>raw!M49</f>
        <v>2.5520833333333339</v>
      </c>
      <c r="AW11">
        <f>raw!M50</f>
        <v>1.490277777777778</v>
      </c>
      <c r="AX11">
        <f>raw!M51</f>
        <v>4.0959722222222226</v>
      </c>
      <c r="AY11">
        <f>raw!M52</f>
        <v>2.7105555555555556</v>
      </c>
      <c r="AZ11">
        <f>raw!M53</f>
        <v>2.5559722222222221</v>
      </c>
      <c r="BA11">
        <f>raw!M54</f>
        <v>2.9561111111111114</v>
      </c>
      <c r="BB11">
        <f>raw!M55</f>
        <v>2.0486111111111107</v>
      </c>
      <c r="BC11">
        <f>raw!M56</f>
        <v>1.5750000000000002</v>
      </c>
      <c r="BD11">
        <f>raw!M57</f>
        <v>1.3694444444444445</v>
      </c>
      <c r="BE11">
        <f>raw!M58</f>
        <v>2.3538888888888878</v>
      </c>
      <c r="BF11">
        <f>raw!M59</f>
        <v>2.8972222222222226</v>
      </c>
      <c r="BG11">
        <f>raw!M60</f>
        <v>3.5688888888888894</v>
      </c>
      <c r="BH11">
        <f>raw!M61</f>
        <v>2.375</v>
      </c>
      <c r="BI11">
        <f>raw!M62</f>
        <v>1.2720833333333328</v>
      </c>
      <c r="BJ11">
        <f>raw!M63</f>
        <v>3.71875</v>
      </c>
      <c r="BK11">
        <f>raw!M64</f>
        <v>3.472777777777778</v>
      </c>
      <c r="BL11">
        <f>raw!M65</f>
        <v>1.3788888888888891</v>
      </c>
      <c r="BM11">
        <f>raw!M66</f>
        <v>3.66</v>
      </c>
      <c r="BN11">
        <f>raw!M67</f>
        <v>3.1733333333333333</v>
      </c>
      <c r="BO11">
        <f>raw!M68</f>
        <v>-0.21999999999999931</v>
      </c>
      <c r="BP11">
        <f>raw!M69</f>
        <v>3.6880555555555556</v>
      </c>
      <c r="BQ11">
        <f>raw!M70</f>
        <v>0.14194444444444443</v>
      </c>
      <c r="BR11">
        <f>raw!M71</f>
        <v>2.5180555555555553</v>
      </c>
      <c r="BS11">
        <f>raw!M72</f>
        <v>1.2469444444444444</v>
      </c>
      <c r="BT11">
        <f>raw!M73</f>
        <v>0.42000000000000037</v>
      </c>
      <c r="BU11">
        <f>raw!M74</f>
        <v>0.24305555555555552</v>
      </c>
      <c r="BV11">
        <f>raw!M75</f>
        <v>1.8645833333333335</v>
      </c>
      <c r="BW11">
        <f>raw!M76</f>
        <v>3.3854166666666665</v>
      </c>
      <c r="BX11">
        <f>raw!M77</f>
        <v>2.5</v>
      </c>
      <c r="BY11">
        <f>raw!M78</f>
        <v>2.6722222222222225</v>
      </c>
      <c r="BZ11">
        <f>raw!M79</f>
        <v>2.5083333333333337</v>
      </c>
      <c r="CA11">
        <f>raw!M80</f>
        <v>1.4144444444444444</v>
      </c>
      <c r="CB11">
        <f>raw!M81</f>
        <v>1.5827777777777778</v>
      </c>
      <c r="CC11">
        <f>raw!M82</f>
        <v>1.9424999999999999</v>
      </c>
      <c r="CD11">
        <f>raw!M83</f>
        <v>1.3100000000000003</v>
      </c>
      <c r="CE11">
        <f>raw!M84</f>
        <v>2.6930555555555555</v>
      </c>
      <c r="CF11">
        <f>raw!M85</f>
        <v>0.27972222222222221</v>
      </c>
      <c r="CG11">
        <f>raw!M86</f>
        <v>2.1875</v>
      </c>
      <c r="CH11">
        <f>raw!M87</f>
        <v>-0.38888888888888884</v>
      </c>
      <c r="CI11">
        <f>raw!M88</f>
        <v>1.3902777777777775</v>
      </c>
      <c r="CJ11">
        <f>raw!M89</f>
        <v>0.79083333333333306</v>
      </c>
      <c r="CK11">
        <f>raw!M90</f>
        <v>-7.7777777777777612E-2</v>
      </c>
      <c r="CL11">
        <f>raw!M91</f>
        <v>1.1399999999999997</v>
      </c>
      <c r="CM11">
        <f>raw!M92</f>
        <v>2.1322222222222225</v>
      </c>
      <c r="CN11">
        <f>raw!M93</f>
        <v>1.2326388888888891</v>
      </c>
      <c r="CO11">
        <f>raw!M94</f>
        <v>2.3124999999999996</v>
      </c>
      <c r="CP11">
        <f>raw!M95</f>
        <v>-0.40111111111111097</v>
      </c>
      <c r="CQ11">
        <f>raw!M96</f>
        <v>1.4093055555555554</v>
      </c>
      <c r="CR11">
        <f>raw!M97</f>
        <v>1.8091666666666666</v>
      </c>
      <c r="CS11">
        <f>raw!M98</f>
        <v>-1.5613888888888887</v>
      </c>
      <c r="CT11">
        <f>raw!M99</f>
        <v>1.6469444444444443</v>
      </c>
      <c r="CU11">
        <f>raw!M100</f>
        <v>1.5944444444444443</v>
      </c>
      <c r="CV11">
        <f>raw!M101</f>
        <v>1.4491666666666667</v>
      </c>
      <c r="CW11">
        <f>raw!M102</f>
        <v>-0.16666666666666652</v>
      </c>
      <c r="CX11">
        <f>raw!M103</f>
        <v>1.0199999999999998</v>
      </c>
      <c r="CY11">
        <f>raw!M104</f>
        <v>0.91249999999999998</v>
      </c>
      <c r="CZ11">
        <f>raw!M105</f>
        <v>1.9454166666666672</v>
      </c>
      <c r="DA11">
        <f>raw!M106</f>
        <v>1.6238888888888883</v>
      </c>
      <c r="DB11">
        <f>raw!M107</f>
        <v>1.2949999999999999</v>
      </c>
      <c r="DC11">
        <f>raw!M108</f>
        <v>1.2538888888888884</v>
      </c>
      <c r="DD11">
        <f>raw!M109</f>
        <v>-0.3597222222222225</v>
      </c>
      <c r="DE11">
        <f>raw!M110</f>
        <v>0.81194444444444436</v>
      </c>
      <c r="DF11">
        <f>raw!M111</f>
        <v>-1.1180555555555556</v>
      </c>
      <c r="DG11">
        <f>raw!M112</f>
        <v>-2.2694444444444448</v>
      </c>
      <c r="DH11">
        <f>raw!M113</f>
        <v>0.20777777777777784</v>
      </c>
      <c r="DI11">
        <f>raw!M114</f>
        <v>-1.6433333333333324</v>
      </c>
      <c r="DJ11">
        <f>raw!M115</f>
        <v>0.41555555555555562</v>
      </c>
      <c r="DK11">
        <f>raw!M116</f>
        <v>1.4261111111111111</v>
      </c>
      <c r="DL11">
        <f>raw!M117</f>
        <v>0.65444444444444461</v>
      </c>
      <c r="DM11">
        <f>raw!M118</f>
        <v>1.3715277777777777</v>
      </c>
      <c r="DN11">
        <f>raw!M119</f>
        <v>0.62694444444444442</v>
      </c>
      <c r="DO11">
        <f>raw!M120</f>
        <v>0.86180555555555527</v>
      </c>
      <c r="DP11">
        <f>raw!M121</f>
        <v>0.33055555555555549</v>
      </c>
      <c r="DQ11">
        <f>raw!M122</f>
        <v>0.54888888888888876</v>
      </c>
      <c r="DR11">
        <f>raw!M123</f>
        <v>0.76805555555555549</v>
      </c>
      <c r="DS11">
        <f>raw!M124</f>
        <v>0.31055555555555558</v>
      </c>
      <c r="DT11">
        <f>raw!M125</f>
        <v>-1.8374999999999999</v>
      </c>
      <c r="DU11">
        <f>raw!M126</f>
        <v>0.72222222222222188</v>
      </c>
      <c r="DV11">
        <f>raw!M127</f>
        <v>0.39083333333333381</v>
      </c>
      <c r="DW11">
        <f>raw!M128</f>
        <v>0.81222222222222207</v>
      </c>
      <c r="DX11">
        <f>raw!M129</f>
        <v>4.7222222222222499E-2</v>
      </c>
      <c r="DY11">
        <f>raw!M130</f>
        <v>-1.3708333333333336</v>
      </c>
    </row>
    <row r="12" spans="1:129" x14ac:dyDescent="0.3">
      <c r="A12" t="str">
        <f>raw!K2</f>
        <v>PFT</v>
      </c>
      <c r="B12">
        <f>raw!K3</f>
        <v>10.008395833333335</v>
      </c>
      <c r="C12">
        <f>raw!K4</f>
        <v>6.6105555555555542</v>
      </c>
      <c r="D12">
        <f>raw!K5</f>
        <v>7.3437499999999991</v>
      </c>
      <c r="E12">
        <f>raw!K6</f>
        <v>5.8083333333333336</v>
      </c>
      <c r="F12">
        <f>raw!K7</f>
        <v>4.5283333333333333</v>
      </c>
      <c r="G12">
        <f>raw!K8</f>
        <v>6.4</v>
      </c>
      <c r="H12">
        <f>raw!K9</f>
        <v>4.5625000000000018</v>
      </c>
      <c r="I12">
        <f>raw!K10</f>
        <v>5.6261111111111113</v>
      </c>
      <c r="J12">
        <f>raw!K11</f>
        <v>4.6493055555555554</v>
      </c>
      <c r="K12">
        <f>raw!K12</f>
        <v>6.7945833333333336</v>
      </c>
      <c r="L12">
        <f>raw!K13</f>
        <v>10.483333333333334</v>
      </c>
      <c r="M12">
        <f>raw!K14</f>
        <v>4.1654861111111101</v>
      </c>
      <c r="N12">
        <f>raw!K15</f>
        <v>4.378333333333333</v>
      </c>
      <c r="O12">
        <f>raw!K16</f>
        <v>4.0895833333333327</v>
      </c>
      <c r="P12">
        <f>raw!K17</f>
        <v>3.03</v>
      </c>
      <c r="Q12">
        <f>raw!K18</f>
        <v>5.3094444444444431</v>
      </c>
      <c r="R12">
        <f>raw!K19</f>
        <v>4.9877777777777776</v>
      </c>
      <c r="S12">
        <f>raw!K20</f>
        <v>5.6</v>
      </c>
      <c r="T12">
        <f>raw!K21</f>
        <v>4.1591666666666658</v>
      </c>
      <c r="U12">
        <f>raw!K22</f>
        <v>5.2249999999999996</v>
      </c>
      <c r="V12">
        <f>raw!K23</f>
        <v>5.64</v>
      </c>
      <c r="W12">
        <f>raw!K24</f>
        <v>3.6700000000000004</v>
      </c>
      <c r="X12">
        <f>raw!K25</f>
        <v>4.4430555555555555</v>
      </c>
      <c r="Y12">
        <f>raw!K26</f>
        <v>9.3311111111111114</v>
      </c>
      <c r="Z12">
        <f>raw!K27</f>
        <v>3.9375</v>
      </c>
      <c r="AA12">
        <f>raw!K28</f>
        <v>8.3541666666666661</v>
      </c>
      <c r="AB12">
        <f>raw!K29</f>
        <v>4.9800000000000004</v>
      </c>
      <c r="AC12">
        <f>raw!K30</f>
        <v>5.288333333333334</v>
      </c>
      <c r="AD12">
        <f>raw!K31</f>
        <v>3.7041666666666666</v>
      </c>
      <c r="AE12">
        <f>raw!K32</f>
        <v>6.1979166666666661</v>
      </c>
      <c r="AF12">
        <f>raw!K33</f>
        <v>5.6199999999999992</v>
      </c>
      <c r="AG12">
        <f>raw!K34</f>
        <v>1.1050000000000009</v>
      </c>
      <c r="AH12">
        <f>raw!K35</f>
        <v>5.3172222222222221</v>
      </c>
      <c r="AI12">
        <f>raw!K36</f>
        <v>7.5600000000000005</v>
      </c>
      <c r="AJ12">
        <f>raw!K37</f>
        <v>3.8000000000000003</v>
      </c>
      <c r="AK12">
        <f>raw!K38</f>
        <v>3.6458333333333335</v>
      </c>
      <c r="AL12">
        <f>raw!K39</f>
        <v>2.1697222222222217</v>
      </c>
      <c r="AM12">
        <f>raw!K40</f>
        <v>2.87</v>
      </c>
      <c r="AN12">
        <f>raw!K41</f>
        <v>4.3495833333333325</v>
      </c>
      <c r="AO12">
        <f>raw!K42</f>
        <v>3.69</v>
      </c>
      <c r="AP12">
        <f>raw!K43</f>
        <v>4.34</v>
      </c>
      <c r="AQ12">
        <f>raw!K44</f>
        <v>2.66</v>
      </c>
      <c r="AR12">
        <f>raw!K45</f>
        <v>3.8597222222222225</v>
      </c>
      <c r="AS12">
        <f>raw!K46</f>
        <v>2.9037500000000009</v>
      </c>
      <c r="AT12">
        <f>raw!K47</f>
        <v>3.9216666666666669</v>
      </c>
      <c r="AU12">
        <f>raw!K48</f>
        <v>6.0124999999999993</v>
      </c>
      <c r="AV12">
        <f>raw!K49</f>
        <v>2.375</v>
      </c>
      <c r="AW12">
        <f>raw!K50</f>
        <v>3.5458333333333338</v>
      </c>
      <c r="AX12">
        <f>raw!K51</f>
        <v>5.4648611111111105</v>
      </c>
      <c r="AY12">
        <f>raw!K52</f>
        <v>2.04</v>
      </c>
      <c r="AZ12">
        <f>raw!K53</f>
        <v>2.7591666666666654</v>
      </c>
      <c r="BA12">
        <f>raw!K54</f>
        <v>2.7672222222222227</v>
      </c>
      <c r="BB12">
        <f>raw!K55</f>
        <v>1.7781944444444442</v>
      </c>
      <c r="BC12">
        <f>raw!K56</f>
        <v>3.2763888888888886</v>
      </c>
      <c r="BD12">
        <f>raw!K57</f>
        <v>2.1061111111111113</v>
      </c>
      <c r="BE12">
        <f>raw!K58</f>
        <v>0.93944444444444386</v>
      </c>
      <c r="BF12">
        <f>raw!K59</f>
        <v>4.0055555555555564</v>
      </c>
      <c r="BG12">
        <f>raw!K60</f>
        <v>3.1430555555555562</v>
      </c>
      <c r="BH12">
        <f>raw!K61</f>
        <v>2.5416666666666665</v>
      </c>
      <c r="BI12">
        <f>raw!K62</f>
        <v>2.0412499999999998</v>
      </c>
      <c r="BJ12">
        <f>raw!K63</f>
        <v>3.3333333333333335</v>
      </c>
      <c r="BK12">
        <f>raw!K64</f>
        <v>2.9133333333333331</v>
      </c>
      <c r="BL12">
        <f>raw!K65</f>
        <v>2.0494444444444446</v>
      </c>
      <c r="BM12">
        <f>raw!K66</f>
        <v>2.7300000000000004</v>
      </c>
      <c r="BN12">
        <f>raw!K67</f>
        <v>2.6044444444444448</v>
      </c>
      <c r="BO12">
        <f>raw!K68</f>
        <v>2.48</v>
      </c>
      <c r="BP12">
        <f>raw!K69</f>
        <v>4.2698611111111102</v>
      </c>
      <c r="BQ12">
        <f>raw!K70</f>
        <v>4.3698611111111108</v>
      </c>
      <c r="BR12">
        <f>raw!K71</f>
        <v>0.76055555555555532</v>
      </c>
      <c r="BS12">
        <f>raw!K72</f>
        <v>0.80027777777777809</v>
      </c>
      <c r="BT12">
        <f>raw!K73</f>
        <v>1.3000000000000003</v>
      </c>
      <c r="BU12">
        <f>raw!K74</f>
        <v>0.17777777777777778</v>
      </c>
      <c r="BV12">
        <f>raw!K75</f>
        <v>2.3229166666666665</v>
      </c>
      <c r="BW12">
        <f>raw!K76</f>
        <v>1.6354166666666663</v>
      </c>
      <c r="BX12">
        <f>raw!K77</f>
        <v>1.8833333333333329</v>
      </c>
      <c r="BY12">
        <f>raw!K78</f>
        <v>4.0186111111111114</v>
      </c>
      <c r="BZ12">
        <f>raw!K79</f>
        <v>4.5208333333333339</v>
      </c>
      <c r="CA12">
        <f>raw!K80</f>
        <v>-0.58055555555555527</v>
      </c>
      <c r="CB12">
        <f>raw!K81</f>
        <v>1.860833333333334</v>
      </c>
      <c r="CC12">
        <f>raw!K82</f>
        <v>2.1069444444444443</v>
      </c>
      <c r="CD12">
        <f>raw!K83</f>
        <v>0.7799999999999998</v>
      </c>
      <c r="CE12">
        <f>raw!K84</f>
        <v>1.8861111111111113</v>
      </c>
      <c r="CF12">
        <f>raw!K85</f>
        <v>0.16097222222222218</v>
      </c>
      <c r="CG12">
        <f>raw!K86</f>
        <v>0.14583333333333345</v>
      </c>
      <c r="CH12">
        <f>raw!K87</f>
        <v>0.5833333333333337</v>
      </c>
      <c r="CI12">
        <f>raw!K88</f>
        <v>1.1958333333333329</v>
      </c>
      <c r="CJ12">
        <f>raw!K89</f>
        <v>0.46638888888888896</v>
      </c>
      <c r="CK12">
        <f>raw!K90</f>
        <v>1.3125</v>
      </c>
      <c r="CL12">
        <f>raw!K91</f>
        <v>1.4461111111111107</v>
      </c>
      <c r="CM12">
        <f>raw!K92</f>
        <v>0.68611111111111134</v>
      </c>
      <c r="CN12">
        <f>raw!K93</f>
        <v>1.4988888888888892</v>
      </c>
      <c r="CO12">
        <f>raw!K94</f>
        <v>1.6770833333333326</v>
      </c>
      <c r="CP12">
        <f>raw!K95</f>
        <v>1.6572222222222219</v>
      </c>
      <c r="CQ12">
        <f>raw!K96</f>
        <v>0.78069444444444458</v>
      </c>
      <c r="CR12">
        <f>raw!K97</f>
        <v>1.3541666666666665</v>
      </c>
      <c r="CS12">
        <f>raw!K98</f>
        <v>1.5005555555555554</v>
      </c>
      <c r="CT12">
        <f>raw!K99</f>
        <v>0.52402777777777776</v>
      </c>
      <c r="CU12">
        <f>raw!K100</f>
        <v>-0.15555555555555556</v>
      </c>
      <c r="CV12">
        <f>raw!K101</f>
        <v>1.5827777777777778</v>
      </c>
      <c r="CW12">
        <f>raw!K102</f>
        <v>0.79166666666666674</v>
      </c>
      <c r="CX12">
        <f>raw!K103</f>
        <v>1.1238888888888892</v>
      </c>
      <c r="CY12">
        <f>raw!K104</f>
        <v>0.46249999999999986</v>
      </c>
      <c r="CZ12">
        <f>raw!K105</f>
        <v>2.3383333333333338</v>
      </c>
      <c r="DA12">
        <f>raw!K106</f>
        <v>1.099722222222222</v>
      </c>
      <c r="DB12">
        <f>raw!K107</f>
        <v>0.60638888888888876</v>
      </c>
      <c r="DC12">
        <f>raw!K108</f>
        <v>1.4388888888888887</v>
      </c>
      <c r="DD12">
        <f>raw!K109</f>
        <v>0.3288888888888889</v>
      </c>
      <c r="DE12">
        <f>raw!K110</f>
        <v>-0.46249999999999991</v>
      </c>
      <c r="DF12">
        <f>raw!K111</f>
        <v>1.1083333333333329</v>
      </c>
      <c r="DG12">
        <f>raw!K112</f>
        <v>2.3855555555555554</v>
      </c>
      <c r="DH12">
        <f>raw!K113</f>
        <v>2.0211111111111113</v>
      </c>
      <c r="DI12">
        <f>raw!K114</f>
        <v>3.91</v>
      </c>
      <c r="DJ12">
        <f>raw!K115</f>
        <v>0.38722222222222219</v>
      </c>
      <c r="DK12">
        <f>raw!K116</f>
        <v>1.0294444444444446</v>
      </c>
      <c r="DL12">
        <f>raw!K117</f>
        <v>1.1927777777777777</v>
      </c>
      <c r="DM12">
        <f>raw!K118</f>
        <v>0.47180555555555559</v>
      </c>
      <c r="DN12">
        <f>raw!K119</f>
        <v>-1.1305555555555555</v>
      </c>
      <c r="DO12">
        <f>raw!K120</f>
        <v>1.3281944444444445</v>
      </c>
      <c r="DP12">
        <f>raw!K121</f>
        <v>0.31111111111111112</v>
      </c>
      <c r="DQ12">
        <f>raw!K122</f>
        <v>0.73888888888888915</v>
      </c>
      <c r="DR12">
        <f>raw!K123</f>
        <v>0.96250000000000013</v>
      </c>
      <c r="DS12">
        <f>raw!K124</f>
        <v>0.80888888888888888</v>
      </c>
      <c r="DT12">
        <f>raw!K125</f>
        <v>0.52499999999999991</v>
      </c>
      <c r="DU12">
        <f>raw!K126</f>
        <v>-1.9229166666666666</v>
      </c>
      <c r="DV12">
        <f>raw!K127</f>
        <v>0.89333333333333365</v>
      </c>
      <c r="DW12">
        <f>raw!K128</f>
        <v>1.3033333333333332</v>
      </c>
      <c r="DX12">
        <f>raw!K129</f>
        <v>0.70833333333333348</v>
      </c>
      <c r="DY12">
        <f>raw!K130</f>
        <v>-0.55416666666666692</v>
      </c>
    </row>
    <row r="13" spans="1:129" x14ac:dyDescent="0.3">
      <c r="A13" t="str">
        <f>raw!L2</f>
        <v>PTO</v>
      </c>
      <c r="B13">
        <f>raw!L3</f>
        <v>13.871763888888887</v>
      </c>
      <c r="C13">
        <f>raw!L4</f>
        <v>12.541805555555554</v>
      </c>
      <c r="D13">
        <f>raw!L5</f>
        <v>13.052083333333334</v>
      </c>
      <c r="E13">
        <f>raw!L6</f>
        <v>10.785555555555558</v>
      </c>
      <c r="F13">
        <f>raw!L7</f>
        <v>11.136111111111113</v>
      </c>
      <c r="G13">
        <f>raw!L8</f>
        <v>10.48</v>
      </c>
      <c r="H13">
        <f>raw!L9</f>
        <v>9.8955555555555552</v>
      </c>
      <c r="I13">
        <f>raw!L10</f>
        <v>9.2783333333333342</v>
      </c>
      <c r="J13">
        <f>raw!L11</f>
        <v>7.8902777777777775</v>
      </c>
      <c r="K13">
        <f>raw!L12</f>
        <v>7.149166666666666</v>
      </c>
      <c r="L13">
        <f>raw!L13</f>
        <v>8.7772222222222229</v>
      </c>
      <c r="M13">
        <f>raw!L14</f>
        <v>5.9388194444444444</v>
      </c>
      <c r="N13">
        <f>raw!L15</f>
        <v>8.7258333333333322</v>
      </c>
      <c r="O13">
        <f>raw!L16</f>
        <v>6.6895833333333332</v>
      </c>
      <c r="P13">
        <f>raw!L17</f>
        <v>6.3699999999999992</v>
      </c>
      <c r="Q13">
        <f>raw!L18</f>
        <v>6.3861111111111111</v>
      </c>
      <c r="R13">
        <f>raw!L19</f>
        <v>5.1831944444444433</v>
      </c>
      <c r="S13">
        <f>raw!L20</f>
        <v>5.33</v>
      </c>
      <c r="T13">
        <f>raw!L21</f>
        <v>4.8491666666666671</v>
      </c>
      <c r="U13">
        <f>raw!L22</f>
        <v>7.0827777777777774</v>
      </c>
      <c r="V13">
        <f>raw!L23</f>
        <v>5.18</v>
      </c>
      <c r="W13">
        <f>raw!L24</f>
        <v>5.99</v>
      </c>
      <c r="X13">
        <f>raw!L25</f>
        <v>5.4736111111111114</v>
      </c>
      <c r="Y13">
        <f>raw!L26</f>
        <v>5.7105555555555565</v>
      </c>
      <c r="Z13">
        <f>raw!L27</f>
        <v>5.59375</v>
      </c>
      <c r="AA13">
        <f>raw!L28</f>
        <v>4.947916666666667</v>
      </c>
      <c r="AB13">
        <f>raw!L29</f>
        <v>5.7600000000000007</v>
      </c>
      <c r="AC13">
        <f>raw!L30</f>
        <v>5.2038888888888888</v>
      </c>
      <c r="AD13">
        <f>raw!L31</f>
        <v>6.4458333333333329</v>
      </c>
      <c r="AE13">
        <f>raw!L32</f>
        <v>8.5625</v>
      </c>
      <c r="AF13">
        <f>raw!L33</f>
        <v>6.8</v>
      </c>
      <c r="AG13">
        <f>raw!L34</f>
        <v>8.2333333333333325</v>
      </c>
      <c r="AH13">
        <f>raw!L35</f>
        <v>3.8533333333333331</v>
      </c>
      <c r="AI13">
        <f>raw!L36</f>
        <v>6.04</v>
      </c>
      <c r="AJ13">
        <f>raw!L37</f>
        <v>4.1100000000000003</v>
      </c>
      <c r="AK13">
        <f>raw!L38</f>
        <v>4.1145833333333339</v>
      </c>
      <c r="AL13">
        <f>raw!L39</f>
        <v>5.4547222222222222</v>
      </c>
      <c r="AM13">
        <f>raw!L40</f>
        <v>6.330000000000001</v>
      </c>
      <c r="AN13">
        <f>raw!L41</f>
        <v>6.2962499999999997</v>
      </c>
      <c r="AO13">
        <f>raw!L42</f>
        <v>4.37</v>
      </c>
      <c r="AP13">
        <f>raw!L43</f>
        <v>5.4700000000000006</v>
      </c>
      <c r="AQ13">
        <f>raw!L44</f>
        <v>5.61</v>
      </c>
      <c r="AR13">
        <f>raw!L45</f>
        <v>4.1611111111111114</v>
      </c>
      <c r="AS13">
        <f>raw!L46</f>
        <v>3.7375000000000007</v>
      </c>
      <c r="AT13">
        <f>raw!L47</f>
        <v>3.3583333333333334</v>
      </c>
      <c r="AU13">
        <f>raw!L48</f>
        <v>6.66</v>
      </c>
      <c r="AV13">
        <f>raw!L49</f>
        <v>5.34375</v>
      </c>
      <c r="AW13">
        <f>raw!L50</f>
        <v>4.0083333333333337</v>
      </c>
      <c r="AX13">
        <f>raw!L51</f>
        <v>3.6254166666666663</v>
      </c>
      <c r="AY13">
        <f>raw!L52</f>
        <v>3.9383333333333335</v>
      </c>
      <c r="AZ13">
        <f>raw!L53</f>
        <v>5.9461111111111107</v>
      </c>
      <c r="BA13">
        <f>raw!L54</f>
        <v>2.8616666666666668</v>
      </c>
      <c r="BB13">
        <f>raw!L55</f>
        <v>3.4252777777777772</v>
      </c>
      <c r="BC13">
        <f>raw!L56</f>
        <v>4.1319444444444446</v>
      </c>
      <c r="BD13">
        <f>raw!L57</f>
        <v>3.3622222222222216</v>
      </c>
      <c r="BE13">
        <f>raw!L58</f>
        <v>5.362222222222222</v>
      </c>
      <c r="BF13">
        <f>raw!L59</f>
        <v>4.2972222222222225</v>
      </c>
      <c r="BG13">
        <f>raw!L60</f>
        <v>3.2038888888888888</v>
      </c>
      <c r="BH13">
        <f>raw!L61</f>
        <v>3.583333333333333</v>
      </c>
      <c r="BI13">
        <f>raw!L62</f>
        <v>3.5697222222222225</v>
      </c>
      <c r="BJ13">
        <f>raw!L63</f>
        <v>2.7395833333333335</v>
      </c>
      <c r="BK13">
        <f>raw!L64</f>
        <v>2.068888888888889</v>
      </c>
      <c r="BL13">
        <f>raw!L65</f>
        <v>3.2677777777777779</v>
      </c>
      <c r="BM13">
        <f>raw!L66</f>
        <v>1.7400000000000002</v>
      </c>
      <c r="BN13">
        <f>raw!L67</f>
        <v>1.6177777777777778</v>
      </c>
      <c r="BO13">
        <f>raw!L68</f>
        <v>4.49</v>
      </c>
      <c r="BP13">
        <f>raw!L69</f>
        <v>1.6961111111111109</v>
      </c>
      <c r="BQ13">
        <f>raw!L70</f>
        <v>4.3394444444444442</v>
      </c>
      <c r="BR13">
        <f>raw!L71</f>
        <v>2.9599999999999995</v>
      </c>
      <c r="BS13">
        <f>raw!L72</f>
        <v>2.6055555555555556</v>
      </c>
      <c r="BT13">
        <f>raw!L73</f>
        <v>3.5200000000000005</v>
      </c>
      <c r="BU13">
        <f>raw!L74</f>
        <v>0.3527777777777778</v>
      </c>
      <c r="BV13">
        <f>raw!L75</f>
        <v>1.8125</v>
      </c>
      <c r="BW13">
        <f>raw!L76</f>
        <v>1.427083333333333</v>
      </c>
      <c r="BX13">
        <f>raw!L77</f>
        <v>1.3583333333333329</v>
      </c>
      <c r="BY13">
        <f>raw!L78</f>
        <v>2.3638888888888889</v>
      </c>
      <c r="BZ13">
        <f>raw!L79</f>
        <v>2.3722222222222227</v>
      </c>
      <c r="CA13">
        <f>raw!L80</f>
        <v>2.322222222222222</v>
      </c>
      <c r="CB13">
        <f>raw!L81</f>
        <v>3.1013888888888888</v>
      </c>
      <c r="CC13">
        <f>raw!L82</f>
        <v>2.3844444444444441</v>
      </c>
      <c r="CD13">
        <f>raw!L83</f>
        <v>1.6700000000000006</v>
      </c>
      <c r="CE13">
        <f>raw!L84</f>
        <v>0.92361111111111116</v>
      </c>
      <c r="CF13">
        <f>raw!L85</f>
        <v>0.49347222222222226</v>
      </c>
      <c r="CG13">
        <f>raw!L86</f>
        <v>1.833333333333333</v>
      </c>
      <c r="CH13">
        <f>raw!L87</f>
        <v>3.4125000000000005</v>
      </c>
      <c r="CI13">
        <f>raw!L88</f>
        <v>1.7305555555555554</v>
      </c>
      <c r="CJ13">
        <f>raw!L89</f>
        <v>3.1734722222222222</v>
      </c>
      <c r="CK13">
        <f>raw!L90</f>
        <v>1.9833333333333334</v>
      </c>
      <c r="CL13">
        <f>raw!L91</f>
        <v>1.8577777777777773</v>
      </c>
      <c r="CM13">
        <f>raw!L92</f>
        <v>1.0449999999999999</v>
      </c>
      <c r="CN13">
        <f>raw!L93</f>
        <v>1.9820833333333334</v>
      </c>
      <c r="CO13">
        <f>raw!L94</f>
        <v>0.64583333333333282</v>
      </c>
      <c r="CP13">
        <f>raw!L95</f>
        <v>1.8261111111111112</v>
      </c>
      <c r="CQ13">
        <f>raw!L96</f>
        <v>1.5512499999999996</v>
      </c>
      <c r="CR13">
        <f>raw!L97</f>
        <v>0.48749999999999993</v>
      </c>
      <c r="CS13">
        <f>raw!L98</f>
        <v>3.4066666666666672</v>
      </c>
      <c r="CT13">
        <f>raw!L99</f>
        <v>1.3154166666666667</v>
      </c>
      <c r="CU13">
        <f>raw!L100</f>
        <v>0.86527777777777759</v>
      </c>
      <c r="CV13">
        <f>raw!L101</f>
        <v>0.74</v>
      </c>
      <c r="CW13">
        <f>raw!L102</f>
        <v>1.229166666666667</v>
      </c>
      <c r="CX13">
        <f>raw!L103</f>
        <v>0.46277777777777751</v>
      </c>
      <c r="CY13">
        <f>raw!L104</f>
        <v>0.3</v>
      </c>
      <c r="CZ13">
        <f>raw!L105</f>
        <v>0.35458333333333414</v>
      </c>
      <c r="DA13">
        <f>raw!L106</f>
        <v>-0.44194444444444403</v>
      </c>
      <c r="DB13">
        <f>raw!L107</f>
        <v>6.1666666666666425E-2</v>
      </c>
      <c r="DC13">
        <f>raw!L108</f>
        <v>-8.2222222222222641E-2</v>
      </c>
      <c r="DD13">
        <f>raw!L109</f>
        <v>0.84277777777777774</v>
      </c>
      <c r="DE13">
        <f>raw!L110</f>
        <v>0.87361111111111112</v>
      </c>
      <c r="DF13">
        <f>raw!L111</f>
        <v>2.1875</v>
      </c>
      <c r="DG13">
        <f>raw!L112</f>
        <v>3.7577777777777772</v>
      </c>
      <c r="DH13">
        <f>raw!L113</f>
        <v>0.92555555555555569</v>
      </c>
      <c r="DI13">
        <f>raw!L114</f>
        <v>2.219444444444445</v>
      </c>
      <c r="DJ13">
        <f>raw!L115</f>
        <v>-0.2927777777777778</v>
      </c>
      <c r="DK13">
        <f>raw!L116</f>
        <v>-0.14166666666666661</v>
      </c>
      <c r="DL13">
        <f>raw!L117</f>
        <v>0.44333333333333347</v>
      </c>
      <c r="DM13">
        <f>raw!L118</f>
        <v>9.8749999999999782E-2</v>
      </c>
      <c r="DN13">
        <f>raw!L119</f>
        <v>0.29805555555555541</v>
      </c>
      <c r="DO13">
        <f>raw!L120</f>
        <v>0.98347222222222208</v>
      </c>
      <c r="DP13">
        <f>raw!L121</f>
        <v>0.29166666666666674</v>
      </c>
      <c r="DQ13">
        <f>raw!L122</f>
        <v>-0.19527777777777794</v>
      </c>
      <c r="DR13">
        <f>raw!L123</f>
        <v>-0.93333333333333346</v>
      </c>
      <c r="DS13">
        <f>raw!L124</f>
        <v>0.16611111111111121</v>
      </c>
      <c r="DT13">
        <f>raw!L125</f>
        <v>2.177777777777778</v>
      </c>
      <c r="DU13">
        <f>raw!L126</f>
        <v>-0.77638888888888913</v>
      </c>
      <c r="DV13">
        <f>raw!L127</f>
        <v>7.4444444444444868E-2</v>
      </c>
      <c r="DW13">
        <f>raw!L128</f>
        <v>-0.36833333333333351</v>
      </c>
      <c r="DX13">
        <f>raw!L129</f>
        <v>-0.15111111111111092</v>
      </c>
      <c r="DY13">
        <f>raw!L130</f>
        <v>-4.8611111111111271E-2</v>
      </c>
    </row>
    <row r="14" spans="1:129" x14ac:dyDescent="0.3">
      <c r="A14" t="str">
        <f>raw!B2</f>
        <v>zFG%</v>
      </c>
      <c r="B14">
        <f>raw!B3</f>
        <v>3.5452083333333331</v>
      </c>
      <c r="C14">
        <f>raw!B4</f>
        <v>0.53736111111111118</v>
      </c>
      <c r="D14">
        <f>raw!B5</f>
        <v>0.20833333333333334</v>
      </c>
      <c r="E14">
        <f>raw!B6</f>
        <v>2.1722222222222221</v>
      </c>
      <c r="F14">
        <f>raw!B7</f>
        <v>-0.46444444444444444</v>
      </c>
      <c r="G14">
        <f>raw!B8</f>
        <v>0.81</v>
      </c>
      <c r="H14">
        <f>raw!B9</f>
        <v>0.12166666666666666</v>
      </c>
      <c r="I14">
        <f>raw!B10</f>
        <v>0.14777777777777779</v>
      </c>
      <c r="J14">
        <f>raw!B11</f>
        <v>1.0923611111111109</v>
      </c>
      <c r="K14">
        <f>raw!B12</f>
        <v>1.2554166666666666</v>
      </c>
      <c r="L14">
        <f>raw!B13</f>
        <v>4.0905555555555555</v>
      </c>
      <c r="M14">
        <f>raw!B14</f>
        <v>-1.930347222222222</v>
      </c>
      <c r="N14">
        <f>raw!B15</f>
        <v>-0.10277777777777779</v>
      </c>
      <c r="O14">
        <f>raw!B16</f>
        <v>0.99305555555555558</v>
      </c>
      <c r="P14">
        <f>raw!B17</f>
        <v>0.84</v>
      </c>
      <c r="Q14">
        <f>raw!B18</f>
        <v>0.31666666666666665</v>
      </c>
      <c r="R14">
        <f>raw!B19</f>
        <v>1.5447222222222221</v>
      </c>
      <c r="S14">
        <f>raw!B20</f>
        <v>3.5900000000000003</v>
      </c>
      <c r="T14">
        <f>raw!B21</f>
        <v>-0.42166666666666663</v>
      </c>
      <c r="U14">
        <f>raw!B22</f>
        <v>2.8605555555555555</v>
      </c>
      <c r="V14">
        <f>raw!B23</f>
        <v>0.35</v>
      </c>
      <c r="W14">
        <f>raw!B24</f>
        <v>0.62</v>
      </c>
      <c r="X14">
        <f>raw!B25</f>
        <v>0.15555555555555556</v>
      </c>
      <c r="Y14">
        <f>raw!B26</f>
        <v>3.7472222222222222</v>
      </c>
      <c r="Z14">
        <f>raw!B27</f>
        <v>1.5104166666666667</v>
      </c>
      <c r="AA14">
        <f>raw!B28</f>
        <v>2.9166666666666665</v>
      </c>
      <c r="AB14">
        <f>raw!B29</f>
        <v>1.08</v>
      </c>
      <c r="AC14">
        <f>raw!B30</f>
        <v>3.6733333333333338</v>
      </c>
      <c r="AD14">
        <f>raw!B31</f>
        <v>1.5069444444444444</v>
      </c>
      <c r="AE14">
        <f>raw!B32</f>
        <v>0.625</v>
      </c>
      <c r="AF14">
        <f>raw!B33</f>
        <v>2.09</v>
      </c>
      <c r="AG14">
        <f>raw!B34</f>
        <v>-0.89916666666666656</v>
      </c>
      <c r="AH14">
        <f>raw!B35</f>
        <v>2.7672222222222222</v>
      </c>
      <c r="AI14">
        <f>raw!B36</f>
        <v>5.45</v>
      </c>
      <c r="AJ14">
        <f>raw!B37</f>
        <v>-0.22</v>
      </c>
      <c r="AK14">
        <f>raw!B38</f>
        <v>2.8125</v>
      </c>
      <c r="AL14">
        <f>raw!B39</f>
        <v>2.0277777777777777E-2</v>
      </c>
      <c r="AM14">
        <f>raw!B40</f>
        <v>1.07</v>
      </c>
      <c r="AN14">
        <f>raw!B41</f>
        <v>-0.54749999999999999</v>
      </c>
      <c r="AO14">
        <f>raw!B42</f>
        <v>0.27</v>
      </c>
      <c r="AP14">
        <f>raw!B43</f>
        <v>0.77</v>
      </c>
      <c r="AQ14">
        <f>raw!B44</f>
        <v>-0.94999999999999984</v>
      </c>
      <c r="AR14">
        <f>raw!B45</f>
        <v>0.27222222222222225</v>
      </c>
      <c r="AS14">
        <f>raw!B46</f>
        <v>-0.68041666666666656</v>
      </c>
      <c r="AT14">
        <f>raw!B47</f>
        <v>1.6033333333333333</v>
      </c>
      <c r="AU14">
        <f>raw!B48</f>
        <v>1.8602777777777777</v>
      </c>
      <c r="AV14">
        <f>raw!B49</f>
        <v>0.38541666666666669</v>
      </c>
      <c r="AW14">
        <f>raw!B50</f>
        <v>-0.22611111111111112</v>
      </c>
      <c r="AX14">
        <f>raw!B51</f>
        <v>2.3313888888888892</v>
      </c>
      <c r="AY14">
        <f>raw!B52</f>
        <v>0.30222222222222223</v>
      </c>
      <c r="AZ14">
        <f>raw!B53</f>
        <v>1.0694444444444444E-2</v>
      </c>
      <c r="BA14">
        <f>raw!B54</f>
        <v>0.35888888888888887</v>
      </c>
      <c r="BB14">
        <f>raw!B55</f>
        <v>-0.25402777777777774</v>
      </c>
      <c r="BC14">
        <f>raw!B56</f>
        <v>-1.0694444444444444</v>
      </c>
      <c r="BD14">
        <f>raw!B57</f>
        <v>-0.40611111111111109</v>
      </c>
      <c r="BE14">
        <f>raw!B58</f>
        <v>0.86555555555555541</v>
      </c>
      <c r="BF14">
        <f>raw!B59</f>
        <v>1.1666666666666667</v>
      </c>
      <c r="BG14">
        <f>raw!B60</f>
        <v>2.5245833333333336</v>
      </c>
      <c r="BH14">
        <f>raw!B61</f>
        <v>-0.75</v>
      </c>
      <c r="BI14">
        <f>raw!B62</f>
        <v>-0.60152777777777777</v>
      </c>
      <c r="BJ14">
        <f>raw!B63</f>
        <v>1.5208333333333333</v>
      </c>
      <c r="BK14">
        <f>raw!B64</f>
        <v>-0.6333333333333333</v>
      </c>
      <c r="BL14">
        <f>raw!B65</f>
        <v>-0.76500000000000012</v>
      </c>
      <c r="BM14">
        <f>raw!B66</f>
        <v>0.92000000000000015</v>
      </c>
      <c r="BN14">
        <f>raw!B67</f>
        <v>1.8399999999999999</v>
      </c>
      <c r="BO14">
        <f>raw!B68</f>
        <v>-0.09</v>
      </c>
      <c r="BP14">
        <f>raw!B69</f>
        <v>2.2680555555555553</v>
      </c>
      <c r="BQ14">
        <f>raw!B70</f>
        <v>0.47652777777777772</v>
      </c>
      <c r="BR14">
        <f>raw!B71</f>
        <v>-0.37</v>
      </c>
      <c r="BS14">
        <f>raw!B72</f>
        <v>-1.1818055555555556</v>
      </c>
      <c r="BT14">
        <f>raw!B73</f>
        <v>-0.56999999999999995</v>
      </c>
      <c r="BU14">
        <f>raw!B74</f>
        <v>4.7222222222222228E-2</v>
      </c>
      <c r="BV14">
        <f>raw!B75</f>
        <v>0.26041666666666669</v>
      </c>
      <c r="BW14">
        <f>raw!B76</f>
        <v>0.88541666666666663</v>
      </c>
      <c r="BX14">
        <f>raw!B77</f>
        <v>-0.125</v>
      </c>
      <c r="BY14">
        <f>raw!B78</f>
        <v>2.6002777777777779</v>
      </c>
      <c r="BZ14">
        <f>raw!B79</f>
        <v>1.4777777777777779</v>
      </c>
      <c r="CA14">
        <f>raw!B80</f>
        <v>1.1716666666666669</v>
      </c>
      <c r="CB14">
        <f>raw!B81</f>
        <v>-1.0694444444444444</v>
      </c>
      <c r="CC14">
        <f>raw!B82</f>
        <v>-0.30833333333333335</v>
      </c>
      <c r="CD14">
        <f>raw!B83</f>
        <v>0.76</v>
      </c>
      <c r="CE14">
        <f>raw!B84</f>
        <v>1.0013888888888891</v>
      </c>
      <c r="CF14">
        <f>raw!B85</f>
        <v>2.6388888888888892E-2</v>
      </c>
      <c r="CG14">
        <f>raw!B86</f>
        <v>0.125</v>
      </c>
      <c r="CH14">
        <f>raw!B87</f>
        <v>-0.19444444444444445</v>
      </c>
      <c r="CI14">
        <f>raw!B88</f>
        <v>-0.21388888888888891</v>
      </c>
      <c r="CJ14">
        <f>raw!B89</f>
        <v>0.38527777777777783</v>
      </c>
      <c r="CK14">
        <f>raw!B90</f>
        <v>-0.97222222222222221</v>
      </c>
      <c r="CL14">
        <f>raw!B91</f>
        <v>-1.2666666666666666</v>
      </c>
      <c r="CM14">
        <f>raw!B92</f>
        <v>-1.0555555555555556</v>
      </c>
      <c r="CN14">
        <f>raw!B93</f>
        <v>-0.68041666666666656</v>
      </c>
      <c r="CO14">
        <f>raw!B94</f>
        <v>1.177083333333333</v>
      </c>
      <c r="CP14">
        <f>raw!B95</f>
        <v>1.4883333333333333</v>
      </c>
      <c r="CQ14">
        <f>raw!B96</f>
        <v>0</v>
      </c>
      <c r="CR14">
        <f>raw!B97</f>
        <v>1.0183333333333333</v>
      </c>
      <c r="CS14">
        <f>raw!B98</f>
        <v>0.11152777777777777</v>
      </c>
      <c r="CT14">
        <f>raw!B99</f>
        <v>0.79138888888888881</v>
      </c>
      <c r="CU14">
        <f>raw!B100</f>
        <v>0.33055555555555555</v>
      </c>
      <c r="CV14">
        <f>raw!B101</f>
        <v>0.3288888888888889</v>
      </c>
      <c r="CW14">
        <f>raw!B102</f>
        <v>-0.5625</v>
      </c>
      <c r="CX14">
        <f>raw!B103</f>
        <v>-0.49111111111111111</v>
      </c>
      <c r="CY14">
        <f>raw!B104</f>
        <v>-4.3750000000000004E-2</v>
      </c>
      <c r="CZ14">
        <f>raw!B105</f>
        <v>2.61625</v>
      </c>
      <c r="DA14">
        <f>raw!B106</f>
        <v>-0.20555555555555557</v>
      </c>
      <c r="DB14">
        <f>raw!B107</f>
        <v>-0.68861111111111117</v>
      </c>
      <c r="DC14">
        <f>raw!B108</f>
        <v>0.64749999999999996</v>
      </c>
      <c r="DD14">
        <f>raw!B109</f>
        <v>0.49333333333333329</v>
      </c>
      <c r="DE14">
        <f>raw!B110</f>
        <v>-1.2641666666666667</v>
      </c>
      <c r="DF14">
        <f>raw!B111</f>
        <v>-0.9916666666666667</v>
      </c>
      <c r="DG14">
        <f>raw!B112</f>
        <v>0.16888888888888889</v>
      </c>
      <c r="DH14">
        <f>raw!B113</f>
        <v>2.0116666666666667</v>
      </c>
      <c r="DI14">
        <f>raw!B114</f>
        <v>1.8227777777777778</v>
      </c>
      <c r="DJ14">
        <f>raw!B115</f>
        <v>-9.4444444444444445E-3</v>
      </c>
      <c r="DK14">
        <f>raw!B116</f>
        <v>0.26444444444444448</v>
      </c>
      <c r="DL14">
        <f>raw!B117</f>
        <v>0.90777777777777779</v>
      </c>
      <c r="DM14">
        <f>raw!B118</f>
        <v>2.6223611111111111</v>
      </c>
      <c r="DN14">
        <f>raw!B119</f>
        <v>-0.50361111111111112</v>
      </c>
      <c r="DO14">
        <f>raw!B120</f>
        <v>0.29402777777777778</v>
      </c>
      <c r="DP14">
        <f>raw!B121</f>
        <v>-0.4375</v>
      </c>
      <c r="DQ14">
        <f>raw!B122</f>
        <v>1.6625000000000001</v>
      </c>
      <c r="DR14">
        <f>raw!B123</f>
        <v>0.86527777777777781</v>
      </c>
      <c r="DS14">
        <f>raw!B124</f>
        <v>0.27444444444444449</v>
      </c>
      <c r="DT14">
        <f>raw!B125</f>
        <v>-0.7583333333333333</v>
      </c>
      <c r="DU14">
        <f>raw!B126</f>
        <v>-0.4694444444444445</v>
      </c>
      <c r="DV14">
        <f>raw!B127</f>
        <v>0.82819444444444446</v>
      </c>
      <c r="DW14">
        <f>raw!B128</f>
        <v>2.342222222222222</v>
      </c>
      <c r="DX14">
        <f>raw!B129</f>
        <v>0.21722222222222223</v>
      </c>
      <c r="DY14">
        <f>raw!B130</f>
        <v>-2.0319444444444441</v>
      </c>
    </row>
    <row r="15" spans="1:129" x14ac:dyDescent="0.3">
      <c r="A15" t="str">
        <f>raw!C2</f>
        <v>zFT%</v>
      </c>
      <c r="B15">
        <f>raw!C3</f>
        <v>2.0907638888888886</v>
      </c>
      <c r="C15">
        <f>raw!C4</f>
        <v>3.6601388888888886</v>
      </c>
      <c r="D15">
        <f>raw!C5</f>
        <v>2.7395833333333335</v>
      </c>
      <c r="E15">
        <f>raw!C6</f>
        <v>2.8522222222222222</v>
      </c>
      <c r="F15">
        <f>raw!C7</f>
        <v>4.8344444444444443</v>
      </c>
      <c r="G15">
        <f>raw!C8</f>
        <v>2.0499999999999998</v>
      </c>
      <c r="H15">
        <f>raw!C9</f>
        <v>3.3863888888888889</v>
      </c>
      <c r="I15">
        <f>raw!C10</f>
        <v>2.1533333333333333</v>
      </c>
      <c r="J15">
        <f>raw!C11</f>
        <v>1.6701388888888888</v>
      </c>
      <c r="K15">
        <f>raw!C12</f>
        <v>-0.19166666666666668</v>
      </c>
      <c r="L15">
        <f>raw!C13</f>
        <v>-4.0186111111111114</v>
      </c>
      <c r="M15">
        <f>raw!C14</f>
        <v>1.5793749999999998</v>
      </c>
      <c r="N15">
        <f>raw!C15</f>
        <v>1.9938888888888888</v>
      </c>
      <c r="O15">
        <f>raw!C16</f>
        <v>1.3993055555555556</v>
      </c>
      <c r="P15">
        <f>raw!C17</f>
        <v>2.78</v>
      </c>
      <c r="Q15">
        <f>raw!C18</f>
        <v>0.79166666666666663</v>
      </c>
      <c r="R15">
        <f>raw!C19</f>
        <v>0.34430555555555553</v>
      </c>
      <c r="S15">
        <f>raw!C20</f>
        <v>6.0000000000000005E-2</v>
      </c>
      <c r="T15">
        <f>raw!C21</f>
        <v>1.0350000000000001</v>
      </c>
      <c r="U15">
        <f>raw!C22</f>
        <v>0.48555555555555557</v>
      </c>
      <c r="V15">
        <f>raw!C23</f>
        <v>-0.27</v>
      </c>
      <c r="W15">
        <f>raw!C24</f>
        <v>1.57</v>
      </c>
      <c r="X15">
        <f>raw!C25</f>
        <v>0.64166666666666672</v>
      </c>
      <c r="Y15">
        <f>raw!C26</f>
        <v>-3.842222222222222</v>
      </c>
      <c r="Z15">
        <f>raw!C27</f>
        <v>1.46875</v>
      </c>
      <c r="AA15">
        <f>raw!C28</f>
        <v>-3.0416666666666665</v>
      </c>
      <c r="AB15">
        <f>raw!C29</f>
        <v>0</v>
      </c>
      <c r="AC15">
        <f>raw!C30</f>
        <v>-9.5000000000000001E-2</v>
      </c>
      <c r="AD15">
        <f>raw!C31</f>
        <v>0.97222222222222221</v>
      </c>
      <c r="AE15">
        <f>raw!C32</f>
        <v>-1.2291666666666667</v>
      </c>
      <c r="AF15">
        <f>raw!C33</f>
        <v>-0.99</v>
      </c>
      <c r="AG15">
        <f>raw!C34</f>
        <v>3.8458333333333332</v>
      </c>
      <c r="AH15">
        <f>raw!C35</f>
        <v>-1.0294444444444446</v>
      </c>
      <c r="AI15">
        <f>raw!C36</f>
        <v>-3.1</v>
      </c>
      <c r="AJ15">
        <f>raw!C37</f>
        <v>0.5</v>
      </c>
      <c r="AK15">
        <f>raw!C38</f>
        <v>0.78125</v>
      </c>
      <c r="AL15">
        <f>raw!C39</f>
        <v>2.0886111111111112</v>
      </c>
      <c r="AM15">
        <f>raw!C40</f>
        <v>1.33</v>
      </c>
      <c r="AN15">
        <f>raw!C41</f>
        <v>-9.1249999999999998E-2</v>
      </c>
      <c r="AO15">
        <f>raw!C42</f>
        <v>0.49</v>
      </c>
      <c r="AP15">
        <f>raw!C43</f>
        <v>-0.23000000000000004</v>
      </c>
      <c r="AQ15">
        <f>raw!C44</f>
        <v>1.43</v>
      </c>
      <c r="AR15">
        <f>raw!C45</f>
        <v>9.7222222222222224E-2</v>
      </c>
      <c r="AS15">
        <f>raw!C46</f>
        <v>0.93916666666666671</v>
      </c>
      <c r="AT15">
        <f>raw!C47</f>
        <v>0.41166666666666668</v>
      </c>
      <c r="AU15">
        <f>raw!C48</f>
        <v>-1.901388888888889</v>
      </c>
      <c r="AV15">
        <f>raw!C49</f>
        <v>1.6458333333333333</v>
      </c>
      <c r="AW15">
        <f>raw!C50</f>
        <v>0.17472222222222222</v>
      </c>
      <c r="AX15">
        <f>raw!C51</f>
        <v>-1.6576388888888891</v>
      </c>
      <c r="AY15">
        <f>raw!C52</f>
        <v>1.3127777777777778</v>
      </c>
      <c r="AZ15">
        <f>raw!C53</f>
        <v>0.96249999999999991</v>
      </c>
      <c r="BA15">
        <f>raw!C54</f>
        <v>0.48166666666666669</v>
      </c>
      <c r="BB15">
        <f>raw!C55</f>
        <v>0.97513888888888878</v>
      </c>
      <c r="BC15">
        <f>raw!C56</f>
        <v>-2.9166666666666667E-2</v>
      </c>
      <c r="BD15">
        <f>raw!C57</f>
        <v>0.87833333333333341</v>
      </c>
      <c r="BE15">
        <f>raw!C58</f>
        <v>2.3538888888888887</v>
      </c>
      <c r="BF15">
        <f>raw!C59</f>
        <v>-0.96249999999999991</v>
      </c>
      <c r="BG15">
        <f>raw!C60</f>
        <v>-6.083333333333333E-2</v>
      </c>
      <c r="BH15">
        <f>raw!C61</f>
        <v>0.625</v>
      </c>
      <c r="BI15">
        <f>raw!C62</f>
        <v>0.87763888888888886</v>
      </c>
      <c r="BJ15">
        <f>raw!C63</f>
        <v>-0.42708333333333326</v>
      </c>
      <c r="BK15">
        <f>raw!C64</f>
        <v>-2.1111111111111112E-2</v>
      </c>
      <c r="BL15">
        <f>raw!C65</f>
        <v>0.51944444444444449</v>
      </c>
      <c r="BM15">
        <f>raw!C66</f>
        <v>0</v>
      </c>
      <c r="BN15">
        <f>raw!C67</f>
        <v>-0.24000000000000002</v>
      </c>
      <c r="BO15">
        <f>raw!C68</f>
        <v>0.1</v>
      </c>
      <c r="BP15">
        <f>raw!C69</f>
        <v>-1.7454166666666666</v>
      </c>
      <c r="BQ15">
        <f>raw!C70</f>
        <v>-1.8148611111111113</v>
      </c>
      <c r="BR15">
        <f>raw!C71</f>
        <v>1.7369444444444444</v>
      </c>
      <c r="BS15">
        <f>raw!C72</f>
        <v>1.4051388888888889</v>
      </c>
      <c r="BT15">
        <f>raw!C73</f>
        <v>1.08</v>
      </c>
      <c r="BU15">
        <f>raw!C74</f>
        <v>0.14166666666666666</v>
      </c>
      <c r="BV15">
        <f>raw!C75</f>
        <v>-3.125E-2</v>
      </c>
      <c r="BW15">
        <f>raw!C76</f>
        <v>0.61458333333333337</v>
      </c>
      <c r="BX15">
        <f>raw!C77</f>
        <v>-9.9999999999999992E-2</v>
      </c>
      <c r="BY15">
        <f>raw!C78</f>
        <v>-1.8500000000000003</v>
      </c>
      <c r="BZ15">
        <f>raw!C79</f>
        <v>-2.5861111111111112</v>
      </c>
      <c r="CA15">
        <f>raw!C80</f>
        <v>2.6705555555555551</v>
      </c>
      <c r="CB15">
        <f>raw!C81</f>
        <v>0.1711111111111111</v>
      </c>
      <c r="CC15">
        <f>raw!C82</f>
        <v>-0.2877777777777778</v>
      </c>
      <c r="CD15">
        <f>raw!C83</f>
        <v>0.88</v>
      </c>
      <c r="CE15">
        <f>raw!C84</f>
        <v>-0.26250000000000001</v>
      </c>
      <c r="CF15">
        <f>raw!C85</f>
        <v>0.26916666666666667</v>
      </c>
      <c r="CG15">
        <f>raw!C86</f>
        <v>1.5520833333333333</v>
      </c>
      <c r="CH15">
        <f>raw!C87</f>
        <v>0.96249999999999991</v>
      </c>
      <c r="CI15">
        <f>raw!C88</f>
        <v>0.35972222222222222</v>
      </c>
      <c r="CJ15">
        <f>raw!C89</f>
        <v>1.1456944444444443</v>
      </c>
      <c r="CK15">
        <f>raw!C90</f>
        <v>0.19444444444444445</v>
      </c>
      <c r="CL15">
        <f>raw!C91</f>
        <v>0.13722222222222225</v>
      </c>
      <c r="CM15">
        <f>raw!C92</f>
        <v>0.89722222222222214</v>
      </c>
      <c r="CN15">
        <f>raw!C93</f>
        <v>-0.11833333333333333</v>
      </c>
      <c r="CO15">
        <f>raw!C94</f>
        <v>-0.20833333333333334</v>
      </c>
      <c r="CP15">
        <f>raw!C95</f>
        <v>-0.19</v>
      </c>
      <c r="CQ15">
        <f>raw!C96</f>
        <v>0.60833333333333328</v>
      </c>
      <c r="CR15">
        <f>raw!C97</f>
        <v>-2.1666666666666667E-2</v>
      </c>
      <c r="CS15">
        <f>raw!C98</f>
        <v>-0.26361111111111113</v>
      </c>
      <c r="CT15">
        <f>raw!C99</f>
        <v>0.78069444444444447</v>
      </c>
      <c r="CU15">
        <f>raw!C100</f>
        <v>1.3125</v>
      </c>
      <c r="CV15">
        <f>raw!C101</f>
        <v>-0.42138888888888887</v>
      </c>
      <c r="CW15">
        <f>raw!C102</f>
        <v>0.39583333333333331</v>
      </c>
      <c r="CX15">
        <f>raw!C103</f>
        <v>-6.611111111111112E-2</v>
      </c>
      <c r="CY15">
        <f>raw!C104</f>
        <v>0.15</v>
      </c>
      <c r="CZ15">
        <f>raw!C105</f>
        <v>-1.4470833333333333</v>
      </c>
      <c r="DA15">
        <f>raw!C106</f>
        <v>-0.33916666666666667</v>
      </c>
      <c r="DB15">
        <f>raw!C107</f>
        <v>0.13361111111111112</v>
      </c>
      <c r="DC15">
        <f>raw!C108</f>
        <v>-0.75027777777777771</v>
      </c>
      <c r="DD15">
        <f>raw!C109</f>
        <v>0.38027777777777777</v>
      </c>
      <c r="DE15">
        <f>raw!C110</f>
        <v>1.1511111111111112</v>
      </c>
      <c r="DF15">
        <f>raw!C111</f>
        <v>-0.45694444444444443</v>
      </c>
      <c r="DG15">
        <f>raw!C112</f>
        <v>-1.71</v>
      </c>
      <c r="DH15">
        <f>raw!C113</f>
        <v>-1.4355555555555555</v>
      </c>
      <c r="DI15">
        <f>raw!C114</f>
        <v>-3.3716666666666666</v>
      </c>
      <c r="DJ15">
        <f>raw!C115</f>
        <v>0.16055555555555556</v>
      </c>
      <c r="DK15">
        <f>raw!C116</f>
        <v>-0.50055555555555553</v>
      </c>
      <c r="DL15">
        <f>raw!C117</f>
        <v>-0.62277777777777776</v>
      </c>
      <c r="DM15">
        <f>raw!C118</f>
        <v>0.12069444444444444</v>
      </c>
      <c r="DN15">
        <f>raw!C119</f>
        <v>1.665</v>
      </c>
      <c r="DO15">
        <f>raw!C120</f>
        <v>-0.91250000000000009</v>
      </c>
      <c r="DP15">
        <f>raw!C121</f>
        <v>6.8055555555555564E-2</v>
      </c>
      <c r="DQ15">
        <f>raw!C122</f>
        <v>-0.5805555555555556</v>
      </c>
      <c r="DR15">
        <f>raw!C123</f>
        <v>-0.78750000000000009</v>
      </c>
      <c r="DS15">
        <f>raw!C124</f>
        <v>-0.71499999999999997</v>
      </c>
      <c r="DT15">
        <f>raw!C125</f>
        <v>-0.41805555555555551</v>
      </c>
      <c r="DU15">
        <f>raw!C126</f>
        <v>2.0131944444444443</v>
      </c>
      <c r="DV15">
        <f>raw!C127</f>
        <v>-0.81888888888888889</v>
      </c>
      <c r="DW15">
        <f>raw!C128</f>
        <v>-1.2655555555555555</v>
      </c>
      <c r="DX15">
        <f>raw!C129</f>
        <v>-0.68</v>
      </c>
      <c r="DY15">
        <f>raw!C130</f>
        <v>0.56388888888888877</v>
      </c>
    </row>
    <row r="16" spans="1:129" x14ac:dyDescent="0.3">
      <c r="A16" t="str">
        <f>raw!D2</f>
        <v>z3PM</v>
      </c>
      <c r="B16">
        <f>raw!D3</f>
        <v>-0.31815972222222222</v>
      </c>
      <c r="C16">
        <f>raw!D4</f>
        <v>3.7209722222222217</v>
      </c>
      <c r="D16">
        <f>raw!D5</f>
        <v>1.21875</v>
      </c>
      <c r="E16">
        <f>raw!D6</f>
        <v>0.68</v>
      </c>
      <c r="F16">
        <f>raw!D7</f>
        <v>2.681111111111111</v>
      </c>
      <c r="G16">
        <f>raw!D8</f>
        <v>0.83</v>
      </c>
      <c r="H16">
        <f>raw!D9</f>
        <v>1.0747222222222224</v>
      </c>
      <c r="I16">
        <f>raw!D10</f>
        <v>1.5622222222222222</v>
      </c>
      <c r="J16">
        <f>raw!D11</f>
        <v>-0.56875000000000009</v>
      </c>
      <c r="K16">
        <f>raw!D12</f>
        <v>-0.74750000000000005</v>
      </c>
      <c r="L16">
        <f>raw!D13</f>
        <v>-0.59611111111111104</v>
      </c>
      <c r="M16">
        <f>raw!D14</f>
        <v>1.7733333333333332</v>
      </c>
      <c r="N16">
        <f>raw!D15</f>
        <v>2.1069444444444443</v>
      </c>
      <c r="O16">
        <f>raw!D16</f>
        <v>1.0743055555555554</v>
      </c>
      <c r="P16">
        <f>raw!D17</f>
        <v>-1.25</v>
      </c>
      <c r="Q16">
        <f>raw!D18</f>
        <v>0.4538888888888889</v>
      </c>
      <c r="R16">
        <f>raw!D19</f>
        <v>1.3958333333333333</v>
      </c>
      <c r="S16">
        <f>raw!D20</f>
        <v>-1.77</v>
      </c>
      <c r="T16">
        <f>raw!D21</f>
        <v>0.77625</v>
      </c>
      <c r="U16">
        <f>raw!D22</f>
        <v>-1.8683333333333334</v>
      </c>
      <c r="V16">
        <f>raw!D23</f>
        <v>-0.17</v>
      </c>
      <c r="W16">
        <f>raw!D24</f>
        <v>-0.17</v>
      </c>
      <c r="X16">
        <f>raw!D25</f>
        <v>0.3888888888888889</v>
      </c>
      <c r="Y16">
        <f>raw!D26</f>
        <v>-1.8683333333333334</v>
      </c>
      <c r="Z16">
        <f>raw!D27</f>
        <v>-0.38541666666666669</v>
      </c>
      <c r="AA16">
        <f>raw!D28</f>
        <v>-1.84375</v>
      </c>
      <c r="AB16">
        <f>raw!D29</f>
        <v>0.26</v>
      </c>
      <c r="AC16">
        <f>raw!D30</f>
        <v>-1.6994444444444445</v>
      </c>
      <c r="AD16">
        <f>raw!D31</f>
        <v>0.39861111111111108</v>
      </c>
      <c r="AE16">
        <f>raw!D32</f>
        <v>1.4791666666666667</v>
      </c>
      <c r="AF16">
        <f>raw!D33</f>
        <v>-0.93000000000000016</v>
      </c>
      <c r="AG16">
        <f>raw!D34</f>
        <v>0.90999999999999992</v>
      </c>
      <c r="AH16">
        <f>raw!D35</f>
        <v>-1.6716666666666666</v>
      </c>
      <c r="AI16">
        <f>raw!D36</f>
        <v>-1.54</v>
      </c>
      <c r="AJ16">
        <f>raw!D37</f>
        <v>2.0499999999999998</v>
      </c>
      <c r="AK16">
        <f>raw!D38</f>
        <v>-0.39583333333333331</v>
      </c>
      <c r="AL16">
        <f>raw!D39</f>
        <v>0.73</v>
      </c>
      <c r="AM16">
        <f>raw!D40</f>
        <v>1.78</v>
      </c>
      <c r="AN16">
        <f>raw!D41</f>
        <v>0.44611111111111107</v>
      </c>
      <c r="AO16">
        <f>raw!D42</f>
        <v>0.94999999999999984</v>
      </c>
      <c r="AP16">
        <f>raw!D43</f>
        <v>1.32</v>
      </c>
      <c r="AQ16">
        <f>raw!D44</f>
        <v>1.8899999999999997</v>
      </c>
      <c r="AR16">
        <f>raw!D45</f>
        <v>1.0597222222222225</v>
      </c>
      <c r="AS16">
        <f>raw!D46</f>
        <v>0.94874999999999998</v>
      </c>
      <c r="AT16">
        <f>raw!D47</f>
        <v>0.31416666666666665</v>
      </c>
      <c r="AU16">
        <f>raw!D48</f>
        <v>0.64749999999999996</v>
      </c>
      <c r="AV16">
        <f>raw!D49</f>
        <v>0.60416666666666663</v>
      </c>
      <c r="AW16">
        <f>raw!D50</f>
        <v>-0.78111111111111109</v>
      </c>
      <c r="AX16">
        <f>raw!D51</f>
        <v>-1.8929166666666666</v>
      </c>
      <c r="AY16">
        <f>raw!D52</f>
        <v>0.21722222222222223</v>
      </c>
      <c r="AZ16">
        <f>raw!D53</f>
        <v>0.66305555555555562</v>
      </c>
      <c r="BA16">
        <f>raw!D54</f>
        <v>1.6811111111111112</v>
      </c>
      <c r="BB16">
        <f>raw!D55</f>
        <v>-0.34416666666666662</v>
      </c>
      <c r="BC16">
        <f>raw!D56</f>
        <v>1.4486111111111111</v>
      </c>
      <c r="BD16">
        <f>raw!D57</f>
        <v>1.0294444444444446</v>
      </c>
      <c r="BE16">
        <f>raw!D58</f>
        <v>0.32722222222222219</v>
      </c>
      <c r="BF16">
        <f>raw!D59</f>
        <v>-1.3125</v>
      </c>
      <c r="BG16">
        <f>raw!D60</f>
        <v>-1.46</v>
      </c>
      <c r="BH16">
        <f>raw!D61</f>
        <v>1.53125</v>
      </c>
      <c r="BI16">
        <f>raw!D62</f>
        <v>0.92694444444444435</v>
      </c>
      <c r="BJ16">
        <f>raw!D63</f>
        <v>-1.375</v>
      </c>
      <c r="BK16">
        <f>raw!D64</f>
        <v>0.41166666666666668</v>
      </c>
      <c r="BL16">
        <f>raw!D65</f>
        <v>0.12277777777777778</v>
      </c>
      <c r="BM16">
        <f>raw!D66</f>
        <v>-0.3</v>
      </c>
      <c r="BN16">
        <f>raw!D67</f>
        <v>-1.5733333333333333</v>
      </c>
      <c r="BO16">
        <f>raw!D68</f>
        <v>-1.21</v>
      </c>
      <c r="BP16">
        <f>raw!D69</f>
        <v>-1.7454166666666666</v>
      </c>
      <c r="BQ16">
        <f>raw!D70</f>
        <v>0.16222222222222221</v>
      </c>
      <c r="BR16">
        <f>raw!D71</f>
        <v>0.41111111111111115</v>
      </c>
      <c r="BS16">
        <f>raw!D72</f>
        <v>1.2004166666666667</v>
      </c>
      <c r="BT16">
        <f>raw!D73</f>
        <v>1.1100000000000001</v>
      </c>
      <c r="BU16">
        <f>raw!D74</f>
        <v>-4.3055555555555555E-2</v>
      </c>
      <c r="BV16">
        <f>raw!D75</f>
        <v>-0.32291666666666669</v>
      </c>
      <c r="BW16">
        <f>raw!D76</f>
        <v>-0.28125</v>
      </c>
      <c r="BX16">
        <f>raw!D77</f>
        <v>-0.69166666666666665</v>
      </c>
      <c r="BY16">
        <f>raw!D78</f>
        <v>-1.6958333333333333</v>
      </c>
      <c r="BZ16">
        <f>raw!D79</f>
        <v>0.17499999999999999</v>
      </c>
      <c r="CA16">
        <f>raw!D80</f>
        <v>-1.5727777777777776</v>
      </c>
      <c r="CB16">
        <f>raw!D81</f>
        <v>1.0694444444444444</v>
      </c>
      <c r="CC16">
        <f>raw!D82</f>
        <v>0.16444444444444445</v>
      </c>
      <c r="CD16">
        <f>raw!D83</f>
        <v>0</v>
      </c>
      <c r="CE16">
        <f>raw!D84</f>
        <v>-1.7208333333333334</v>
      </c>
      <c r="CF16">
        <f>raw!D85</f>
        <v>0.1398611111111111</v>
      </c>
      <c r="CG16">
        <f>raw!D86</f>
        <v>0.875</v>
      </c>
      <c r="CH16">
        <f>raw!D87</f>
        <v>0.60277777777777775</v>
      </c>
      <c r="CI16">
        <f>raw!D88</f>
        <v>1.2055555555555555</v>
      </c>
      <c r="CJ16">
        <f>raw!D89</f>
        <v>-4.0555555555555553E-2</v>
      </c>
      <c r="CK16">
        <f>raw!D90</f>
        <v>0.31111111111111112</v>
      </c>
      <c r="CL16">
        <f>raw!D91</f>
        <v>2.5544444444444441</v>
      </c>
      <c r="CM16">
        <f>raw!D92</f>
        <v>1.6888888888888891</v>
      </c>
      <c r="CN16">
        <f>raw!D93</f>
        <v>0.83819444444444446</v>
      </c>
      <c r="CO16">
        <f>raw!D94</f>
        <v>-0.47916666666666669</v>
      </c>
      <c r="CP16">
        <f>raw!D95</f>
        <v>-1.667777777777778</v>
      </c>
      <c r="CQ16">
        <f>raw!D96</f>
        <v>3.0416666666666665E-2</v>
      </c>
      <c r="CR16">
        <f>raw!D97</f>
        <v>1.7225000000000001</v>
      </c>
      <c r="CS16">
        <f>raw!D98</f>
        <v>-0.24333333333333332</v>
      </c>
      <c r="CT16">
        <f>raw!D99</f>
        <v>0.1176388888888889</v>
      </c>
      <c r="CU16">
        <f>raw!D100</f>
        <v>-0.26250000000000001</v>
      </c>
      <c r="CV16">
        <f>raw!D101</f>
        <v>-0.24666666666666665</v>
      </c>
      <c r="CW16">
        <f>raw!D102</f>
        <v>1.0416666666666667</v>
      </c>
      <c r="CX16">
        <f>raw!D103</f>
        <v>-0.255</v>
      </c>
      <c r="CY16">
        <f>raw!D104</f>
        <v>0.75624999999999998</v>
      </c>
      <c r="CZ16">
        <f>raw!D105</f>
        <v>-1.69625</v>
      </c>
      <c r="DA16">
        <f>raw!D106</f>
        <v>-0.78111111111111109</v>
      </c>
      <c r="DB16">
        <f>raw!D107</f>
        <v>0.85305555555555546</v>
      </c>
      <c r="DC16">
        <f>raw!D108</f>
        <v>-1.5313888888888889</v>
      </c>
      <c r="DD16">
        <f>raw!D109</f>
        <v>1.0894444444444444</v>
      </c>
      <c r="DE16">
        <f>raw!D110</f>
        <v>1.6033333333333333</v>
      </c>
      <c r="DF16">
        <f>raw!D111</f>
        <v>1.4291666666666665</v>
      </c>
      <c r="DG16">
        <f>raw!D112</f>
        <v>-0.60166666666666657</v>
      </c>
      <c r="DH16">
        <f>raw!D113</f>
        <v>-1.6716666666666666</v>
      </c>
      <c r="DI16">
        <f>raw!D114</f>
        <v>-1.5677777777777777</v>
      </c>
      <c r="DJ16">
        <f>raw!D115</f>
        <v>-0.38722222222222219</v>
      </c>
      <c r="DK16">
        <f>raw!D116</f>
        <v>-0.68944444444444442</v>
      </c>
      <c r="DL16">
        <f>raw!D117</f>
        <v>-0.81277777777777782</v>
      </c>
      <c r="DM16">
        <f>raw!D118</f>
        <v>-1.9420833333333336</v>
      </c>
      <c r="DN16">
        <f>raw!D119</f>
        <v>1.0175000000000001</v>
      </c>
      <c r="DO16">
        <f>raw!D120</f>
        <v>-1.1254166666666667</v>
      </c>
      <c r="DP16">
        <f>raw!D121</f>
        <v>0.29166666666666669</v>
      </c>
      <c r="DQ16">
        <f>raw!D122</f>
        <v>-0.47500000000000003</v>
      </c>
      <c r="DR16">
        <f>raw!D123</f>
        <v>-1.4097222222222223</v>
      </c>
      <c r="DS16">
        <f>raw!D124</f>
        <v>0.11555555555555556</v>
      </c>
      <c r="DT16">
        <f>raw!D125</f>
        <v>0.4861111111111111</v>
      </c>
      <c r="DU16">
        <f>raw!D126</f>
        <v>0.23472222222222225</v>
      </c>
      <c r="DV16">
        <f>raw!D127</f>
        <v>-1.3120833333333333</v>
      </c>
      <c r="DW16">
        <f>raw!D128</f>
        <v>-1.6716666666666666</v>
      </c>
      <c r="DX16">
        <f>raw!D129</f>
        <v>-0.61388888888888893</v>
      </c>
      <c r="DY16">
        <f>raw!D130</f>
        <v>1.6138888888888887</v>
      </c>
    </row>
    <row r="17" spans="1:129" x14ac:dyDescent="0.3">
      <c r="A17" t="str">
        <f>raw!E2</f>
        <v>zPTS</v>
      </c>
      <c r="B17">
        <f>raw!E3</f>
        <v>2.0998541666666668</v>
      </c>
      <c r="C17">
        <f>raw!E4</f>
        <v>2.7983333333333333</v>
      </c>
      <c r="D17">
        <f>raw!E5</f>
        <v>1.75</v>
      </c>
      <c r="E17">
        <f>raw!E6</f>
        <v>1.9549999999999998</v>
      </c>
      <c r="F17">
        <f>raw!E7</f>
        <v>2.4488888888888889</v>
      </c>
      <c r="G17">
        <f>raw!E8</f>
        <v>1.8299999999999998</v>
      </c>
      <c r="H17">
        <f>raw!E9</f>
        <v>3.01125</v>
      </c>
      <c r="I17">
        <f>raw!E10</f>
        <v>2.3222222222222224</v>
      </c>
      <c r="J17">
        <f>raw!E11</f>
        <v>1.8506944444444444</v>
      </c>
      <c r="K17">
        <f>raw!E12</f>
        <v>1.5045833333333334</v>
      </c>
      <c r="L17">
        <f>raw!E13</f>
        <v>2.4049999999999998</v>
      </c>
      <c r="M17">
        <f>raw!E14</f>
        <v>1.0159722222222221</v>
      </c>
      <c r="N17">
        <f>raw!E15</f>
        <v>1.9322222222222223</v>
      </c>
      <c r="O17">
        <f>raw!E16</f>
        <v>1.5076388888888888</v>
      </c>
      <c r="P17">
        <f>raw!E17</f>
        <v>1.1499999999999999</v>
      </c>
      <c r="Q17">
        <f>raw!E18</f>
        <v>1.2455555555555555</v>
      </c>
      <c r="R17">
        <f>raw!E19</f>
        <v>1.1259722222222222</v>
      </c>
      <c r="S17">
        <f>raw!E20</f>
        <v>0.28999999999999998</v>
      </c>
      <c r="T17">
        <f>raw!E21</f>
        <v>1.17875</v>
      </c>
      <c r="U17">
        <f>raw!E22</f>
        <v>0.90777777777777779</v>
      </c>
      <c r="V17">
        <f>raw!E23</f>
        <v>-0.13</v>
      </c>
      <c r="W17">
        <f>raw!E24</f>
        <v>0.43</v>
      </c>
      <c r="X17">
        <f>raw!E25</f>
        <v>0.70972222222222225</v>
      </c>
      <c r="Y17">
        <f>raw!E26</f>
        <v>0.19</v>
      </c>
      <c r="Z17">
        <f>raw!E27</f>
        <v>1.03125</v>
      </c>
      <c r="AA17">
        <f>raw!E28</f>
        <v>0.28125</v>
      </c>
      <c r="AB17">
        <f>raw!E29</f>
        <v>0.69</v>
      </c>
      <c r="AC17">
        <f>raw!E30</f>
        <v>0.41166666666666668</v>
      </c>
      <c r="AD17">
        <f>raw!E31</f>
        <v>1.6527777777777777</v>
      </c>
      <c r="AE17">
        <f>raw!E32</f>
        <v>2.4791666666666665</v>
      </c>
      <c r="AF17">
        <f>raw!E33</f>
        <v>1.05</v>
      </c>
      <c r="AG17">
        <f>raw!E34</f>
        <v>1.9716666666666667</v>
      </c>
      <c r="AH17">
        <f>raw!E35</f>
        <v>-0.55722222222222217</v>
      </c>
      <c r="AI17">
        <f>raw!E36</f>
        <v>2.4300000000000002</v>
      </c>
      <c r="AJ17">
        <f>raw!E37</f>
        <v>1.5</v>
      </c>
      <c r="AK17">
        <f>raw!E38</f>
        <v>0.69791666666666663</v>
      </c>
      <c r="AL17">
        <f>raw!E39</f>
        <v>1.723611111111111</v>
      </c>
      <c r="AM17">
        <f>raw!E40</f>
        <v>2.02</v>
      </c>
      <c r="AN17">
        <f>raw!E41</f>
        <v>0.87194444444444441</v>
      </c>
      <c r="AO17">
        <f>raw!E42</f>
        <v>0.4</v>
      </c>
      <c r="AP17">
        <f>raw!E43</f>
        <v>1.8500000000000003</v>
      </c>
      <c r="AQ17">
        <f>raw!E44</f>
        <v>2.12</v>
      </c>
      <c r="AR17">
        <f>raw!E45</f>
        <v>0.61250000000000004</v>
      </c>
      <c r="AS17">
        <f>raw!E46</f>
        <v>0.88166666666666671</v>
      </c>
      <c r="AT17">
        <f>raw!E47</f>
        <v>5.4166666666666669E-2</v>
      </c>
      <c r="AU17">
        <f>raw!E48</f>
        <v>1.7986111111111112</v>
      </c>
      <c r="AV17">
        <f>raw!E49</f>
        <v>1.1562500000000002</v>
      </c>
      <c r="AW17">
        <f>raw!E50</f>
        <v>0.51388888888888884</v>
      </c>
      <c r="AX17">
        <f>raw!E51</f>
        <v>-0.55611111111111111</v>
      </c>
      <c r="AY17">
        <f>raw!E52</f>
        <v>0.89722222222222214</v>
      </c>
      <c r="AZ17">
        <f>raw!E53</f>
        <v>1.5720833333333333</v>
      </c>
      <c r="BA17">
        <f>raw!E54</f>
        <v>0.47222222222222221</v>
      </c>
      <c r="BB17">
        <f>raw!E55</f>
        <v>0.95055555555555549</v>
      </c>
      <c r="BC17">
        <f>raw!E56</f>
        <v>0.22361111111111112</v>
      </c>
      <c r="BD17">
        <f>raw!E57</f>
        <v>0.42500000000000004</v>
      </c>
      <c r="BE17">
        <f>raw!E58</f>
        <v>2.1427777777777774</v>
      </c>
      <c r="BF17">
        <f>raw!E59</f>
        <v>0.25277777777777777</v>
      </c>
      <c r="BG17">
        <f>raw!E60</f>
        <v>0.29402777777777778</v>
      </c>
      <c r="BH17">
        <f>raw!E61</f>
        <v>1.0625</v>
      </c>
      <c r="BI17">
        <f>raw!E62</f>
        <v>1.0847222222222224</v>
      </c>
      <c r="BJ17">
        <f>raw!E63</f>
        <v>-0.34375</v>
      </c>
      <c r="BK17">
        <f>raw!E64</f>
        <v>-0.59111111111111114</v>
      </c>
      <c r="BL17">
        <f>raw!E65</f>
        <v>0.95388888888888901</v>
      </c>
      <c r="BM17">
        <f>raw!E66</f>
        <v>-0.13</v>
      </c>
      <c r="BN17">
        <f>raw!E67</f>
        <v>-0.51555555555555554</v>
      </c>
      <c r="BO17">
        <f>raw!E68</f>
        <v>-0.94</v>
      </c>
      <c r="BP17">
        <f>raw!E69</f>
        <v>-0.68041666666666656</v>
      </c>
      <c r="BQ17">
        <f>raw!E70</f>
        <v>2.0480555555555555</v>
      </c>
      <c r="BR17">
        <f>raw!E71</f>
        <v>1.0791666666666666</v>
      </c>
      <c r="BS17">
        <f>raw!E72</f>
        <v>0.74444444444444446</v>
      </c>
      <c r="BT17">
        <f>raw!E73</f>
        <v>0.43</v>
      </c>
      <c r="BU17">
        <f>raw!E74</f>
        <v>9.9999999999999992E-2</v>
      </c>
      <c r="BV17">
        <f>raw!E75</f>
        <v>-0.19791666666666666</v>
      </c>
      <c r="BW17">
        <f>raw!E76</f>
        <v>-0.16666666666666666</v>
      </c>
      <c r="BX17">
        <f>raw!E77</f>
        <v>-0.39166666666666666</v>
      </c>
      <c r="BY17">
        <f>raw!E78</f>
        <v>6.1666666666666661E-2</v>
      </c>
      <c r="BZ17">
        <f>raw!E79</f>
        <v>1.05</v>
      </c>
      <c r="CA17">
        <f>raw!E80</f>
        <v>1.0766666666666667</v>
      </c>
      <c r="CB17">
        <f>raw!E81</f>
        <v>1.4009722222222223</v>
      </c>
      <c r="CC17">
        <f>raw!E82</f>
        <v>-2.0555555555555556E-2</v>
      </c>
      <c r="CD17">
        <f>raw!E83</f>
        <v>0.37</v>
      </c>
      <c r="CE17">
        <f>raw!E84</f>
        <v>-1.2930555555555556</v>
      </c>
      <c r="CF17">
        <f>raw!E85</f>
        <v>0.15041666666666664</v>
      </c>
      <c r="CG17">
        <f>raw!E86</f>
        <v>0.75</v>
      </c>
      <c r="CH17">
        <f>raw!E87</f>
        <v>1.0208333333333333</v>
      </c>
      <c r="CI17">
        <f>raw!E88</f>
        <v>0.4861111111111111</v>
      </c>
      <c r="CJ17">
        <f>raw!E89</f>
        <v>1.7134722222222221</v>
      </c>
      <c r="CK17">
        <f>raw!E90</f>
        <v>2.9166666666666667E-2</v>
      </c>
      <c r="CL17">
        <f>raw!E91</f>
        <v>0.48555555555555557</v>
      </c>
      <c r="CM17">
        <f>raw!E92</f>
        <v>0.42222222222222228</v>
      </c>
      <c r="CN17">
        <f>raw!E93</f>
        <v>0.36486111111111108</v>
      </c>
      <c r="CO17">
        <f>raw!E94</f>
        <v>-0.125</v>
      </c>
      <c r="CP17">
        <f>raw!E95</f>
        <v>-0.89722222222222214</v>
      </c>
      <c r="CQ17">
        <f>raw!E96</f>
        <v>-0.20277777777777781</v>
      </c>
      <c r="CR17">
        <f>raw!E97</f>
        <v>0.1841666666666667</v>
      </c>
      <c r="CS17">
        <f>raw!E98</f>
        <v>1.2775000000000001</v>
      </c>
      <c r="CT17">
        <f>raw!E99</f>
        <v>-0.16041666666666665</v>
      </c>
      <c r="CU17">
        <f>raw!E100</f>
        <v>0.26250000000000001</v>
      </c>
      <c r="CV17">
        <f>raw!E101</f>
        <v>0.52416666666666667</v>
      </c>
      <c r="CW17">
        <f>raw!E102</f>
        <v>0.32291666666666669</v>
      </c>
      <c r="CX17">
        <f>raw!E103</f>
        <v>-0.43444444444444447</v>
      </c>
      <c r="CY17">
        <f>raw!E104</f>
        <v>0.42500000000000004</v>
      </c>
      <c r="CZ17">
        <f>raw!E105</f>
        <v>-0.54625000000000001</v>
      </c>
      <c r="DA17">
        <f>raw!E106</f>
        <v>-1.1613888888888888</v>
      </c>
      <c r="DB17">
        <f>raw!E107</f>
        <v>-0.59611111111111104</v>
      </c>
      <c r="DC17">
        <f>raw!E108</f>
        <v>-0.55500000000000005</v>
      </c>
      <c r="DD17">
        <f>raw!E109</f>
        <v>-0.23638888888888887</v>
      </c>
      <c r="DE17">
        <f>raw!E110</f>
        <v>0.83250000000000002</v>
      </c>
      <c r="DF17">
        <f>raw!E111</f>
        <v>1.0402777777777779</v>
      </c>
      <c r="DG17">
        <f>raw!E112</f>
        <v>1.0133333333333332</v>
      </c>
      <c r="DH17">
        <f>raw!E113</f>
        <v>-0.47222222222222221</v>
      </c>
      <c r="DI17">
        <f>raw!E114</f>
        <v>0.16055555555555556</v>
      </c>
      <c r="DJ17">
        <f>raw!E115</f>
        <v>-0.43444444444444447</v>
      </c>
      <c r="DK17">
        <f>raw!E116</f>
        <v>-0.53833333333333333</v>
      </c>
      <c r="DL17">
        <f>raw!E117</f>
        <v>-0.2533333333333333</v>
      </c>
      <c r="DM17">
        <f>raw!E118</f>
        <v>-0.6034722222222223</v>
      </c>
      <c r="DN17">
        <f>raw!E119</f>
        <v>0.48305555555555557</v>
      </c>
      <c r="DO17">
        <f>raw!E120</f>
        <v>-0.1723611111111111</v>
      </c>
      <c r="DP17">
        <f>raw!E121</f>
        <v>-0.44722222222222224</v>
      </c>
      <c r="DQ17">
        <f>raw!E122</f>
        <v>-2.6388888888888892E-2</v>
      </c>
      <c r="DR17">
        <f>raw!E123</f>
        <v>-0.44722222222222224</v>
      </c>
      <c r="DS17">
        <f>raw!E124</f>
        <v>0.39722222222222225</v>
      </c>
      <c r="DT17">
        <f>raw!E125</f>
        <v>0.72916666666666663</v>
      </c>
      <c r="DU17">
        <f>raw!E126</f>
        <v>-9.9305555555555564E-2</v>
      </c>
      <c r="DV17">
        <f>raw!E127</f>
        <v>-0.11166666666666665</v>
      </c>
      <c r="DW17">
        <f>raw!E128</f>
        <v>7.5555555555555556E-2</v>
      </c>
      <c r="DX17">
        <f>raw!E129</f>
        <v>-0.77444444444444438</v>
      </c>
      <c r="DY17">
        <f>raw!E130</f>
        <v>0.23333333333333334</v>
      </c>
    </row>
    <row r="18" spans="1:129" x14ac:dyDescent="0.3">
      <c r="A18" t="str">
        <f>raw!F2</f>
        <v>zREB</v>
      </c>
      <c r="B18">
        <f>raw!F3</f>
        <v>2.3452916666666668</v>
      </c>
      <c r="C18">
        <f>raw!F4</f>
        <v>0.26361111111111113</v>
      </c>
      <c r="D18">
        <f>raw!F5</f>
        <v>1.375</v>
      </c>
      <c r="E18">
        <f>raw!F6</f>
        <v>0.88777777777777767</v>
      </c>
      <c r="F18">
        <f>raw!F7</f>
        <v>-0.34833333333333338</v>
      </c>
      <c r="G18">
        <f>raw!F8</f>
        <v>2.44</v>
      </c>
      <c r="H18">
        <f>raw!F9</f>
        <v>-6.083333333333333E-2</v>
      </c>
      <c r="I18">
        <f>raw!F10</f>
        <v>1.1400000000000001</v>
      </c>
      <c r="J18">
        <f>raw!F11</f>
        <v>1.9861111111111112</v>
      </c>
      <c r="K18">
        <f>raw!F12</f>
        <v>1.5716666666666665</v>
      </c>
      <c r="L18">
        <f>raw!F13</f>
        <v>2.6516666666666668</v>
      </c>
      <c r="M18">
        <f>raw!F14</f>
        <v>-0.34173611111111107</v>
      </c>
      <c r="N18">
        <f>raw!F15</f>
        <v>0.85305555555555546</v>
      </c>
      <c r="O18">
        <f>raw!F16</f>
        <v>-0.38819444444444445</v>
      </c>
      <c r="P18">
        <f>raw!F17</f>
        <v>0.24000000000000002</v>
      </c>
      <c r="Q18">
        <f>raw!F18</f>
        <v>2.7655555555555558</v>
      </c>
      <c r="R18">
        <f>raw!F19</f>
        <v>1.1911111111111112</v>
      </c>
      <c r="S18">
        <f>raw!F20</f>
        <v>1.66</v>
      </c>
      <c r="T18">
        <f>raw!F21</f>
        <v>1.7729166666666667</v>
      </c>
      <c r="U18">
        <f>raw!F22</f>
        <v>1.8155555555555556</v>
      </c>
      <c r="V18">
        <f>raw!F23</f>
        <v>0.65</v>
      </c>
      <c r="W18">
        <f>raw!F24</f>
        <v>-0.18</v>
      </c>
      <c r="X18">
        <f>raw!F25</f>
        <v>0.84583333333333333</v>
      </c>
      <c r="Y18">
        <f>raw!F26</f>
        <v>3.8633333333333337</v>
      </c>
      <c r="Z18">
        <f>raw!F27</f>
        <v>0.84375000000000011</v>
      </c>
      <c r="AA18">
        <f>raw!F28</f>
        <v>4.416666666666667</v>
      </c>
      <c r="AB18">
        <f>raw!F29</f>
        <v>-0.17</v>
      </c>
      <c r="AC18">
        <f>raw!F30</f>
        <v>2.681111111111111</v>
      </c>
      <c r="AD18">
        <f>raw!F31</f>
        <v>0</v>
      </c>
      <c r="AE18">
        <f>raw!F32</f>
        <v>1.4583333333333333</v>
      </c>
      <c r="AF18">
        <f>raw!F33</f>
        <v>2.86</v>
      </c>
      <c r="AG18">
        <f>raw!F34</f>
        <v>-0.46583333333333332</v>
      </c>
      <c r="AH18">
        <f>raw!F35</f>
        <v>1.2561111111111112</v>
      </c>
      <c r="AI18">
        <f>raw!F36</f>
        <v>1.1399999999999999</v>
      </c>
      <c r="AJ18">
        <f>raw!F37</f>
        <v>-0.43</v>
      </c>
      <c r="AK18">
        <f>raw!F38</f>
        <v>1.0833333333333333</v>
      </c>
      <c r="AL18">
        <f>raw!F39</f>
        <v>3.0416666666666665E-2</v>
      </c>
      <c r="AM18">
        <f>raw!F40</f>
        <v>-0.12000000000000001</v>
      </c>
      <c r="AN18">
        <f>raw!F41</f>
        <v>0.8009722222222222</v>
      </c>
      <c r="AO18">
        <f>raw!F42</f>
        <v>-0.71</v>
      </c>
      <c r="AP18">
        <f>raw!F43</f>
        <v>0.44</v>
      </c>
      <c r="AQ18">
        <f>raw!F44</f>
        <v>-0.2</v>
      </c>
      <c r="AR18">
        <f>raw!F45</f>
        <v>0.31111111111111112</v>
      </c>
      <c r="AS18">
        <f>raw!F46</f>
        <v>-0.6133333333333334</v>
      </c>
      <c r="AT18">
        <f>raw!F47</f>
        <v>-0.24916666666666668</v>
      </c>
      <c r="AU18">
        <f>raw!F48</f>
        <v>1.0791666666666666</v>
      </c>
      <c r="AV18">
        <f>raw!F49</f>
        <v>0.47916666666666669</v>
      </c>
      <c r="AW18">
        <f>raw!F50</f>
        <v>1.1100000000000001</v>
      </c>
      <c r="AX18">
        <f>raw!F51</f>
        <v>2.0319444444444441</v>
      </c>
      <c r="AY18">
        <f>raw!F52</f>
        <v>0.3116666666666667</v>
      </c>
      <c r="AZ18">
        <f>raw!F53</f>
        <v>2.2137499999999997</v>
      </c>
      <c r="BA18">
        <f>raw!F54</f>
        <v>-0.51</v>
      </c>
      <c r="BB18">
        <f>raw!F55</f>
        <v>0.71291666666666664</v>
      </c>
      <c r="BC18">
        <f>raw!F56</f>
        <v>0</v>
      </c>
      <c r="BD18">
        <f>raw!F57</f>
        <v>-0.60444444444444445</v>
      </c>
      <c r="BE18">
        <f>raw!F58</f>
        <v>-0.2638888888888889</v>
      </c>
      <c r="BF18">
        <f>raw!F59</f>
        <v>2.1388888888888888</v>
      </c>
      <c r="BG18">
        <f>raw!F60</f>
        <v>2.5347222222222223</v>
      </c>
      <c r="BH18">
        <f>raw!F61</f>
        <v>-0.22916666666666666</v>
      </c>
      <c r="BI18">
        <f>raw!F62</f>
        <v>0.11833333333333333</v>
      </c>
      <c r="BJ18">
        <f>raw!F63</f>
        <v>1.8541666666666667</v>
      </c>
      <c r="BK18">
        <f>raw!F64</f>
        <v>0.81277777777777782</v>
      </c>
      <c r="BL18">
        <f>raw!F65</f>
        <v>-0.15111111111111111</v>
      </c>
      <c r="BM18">
        <f>raw!F66</f>
        <v>0.55000000000000004</v>
      </c>
      <c r="BN18">
        <f>raw!F67</f>
        <v>1.6888888888888889</v>
      </c>
      <c r="BO18">
        <f>raw!F68</f>
        <v>1.1000000000000001</v>
      </c>
      <c r="BP18">
        <f>raw!F69</f>
        <v>1.4101388888888888</v>
      </c>
      <c r="BQ18">
        <f>raw!F70</f>
        <v>-0.58805555555555555</v>
      </c>
      <c r="BR18">
        <f>raw!F71</f>
        <v>-0.20555555555555557</v>
      </c>
      <c r="BS18">
        <f>raw!F72</f>
        <v>-0.41875000000000001</v>
      </c>
      <c r="BT18">
        <f>raw!F73</f>
        <v>-0.04</v>
      </c>
      <c r="BU18">
        <f>raw!F74</f>
        <v>-6.9444444444444441E-3</v>
      </c>
      <c r="BV18">
        <f>raw!F75</f>
        <v>0.28125</v>
      </c>
      <c r="BW18">
        <f>raw!F76</f>
        <v>4.1666666666666664E-2</v>
      </c>
      <c r="BX18">
        <f>raw!F77</f>
        <v>0.19999999999999998</v>
      </c>
      <c r="BY18">
        <f>raw!F78</f>
        <v>2.4975000000000005</v>
      </c>
      <c r="BZ18">
        <f>raw!F79</f>
        <v>1.7986111111111112</v>
      </c>
      <c r="CA18">
        <f>raw!F80</f>
        <v>-0.51722222222222225</v>
      </c>
      <c r="CB18">
        <f>raw!F81</f>
        <v>3.2083333333333332E-2</v>
      </c>
      <c r="CC18">
        <f>raw!F82</f>
        <v>0.75027777777777771</v>
      </c>
      <c r="CD18">
        <f>raw!F83</f>
        <v>0.64</v>
      </c>
      <c r="CE18">
        <f>raw!F84</f>
        <v>0.51527777777777783</v>
      </c>
      <c r="CF18">
        <f>raw!F85</f>
        <v>-0.18208333333333332</v>
      </c>
      <c r="CG18">
        <f>raw!F86</f>
        <v>-0.82291666666666663</v>
      </c>
      <c r="CH18">
        <f>raw!F87</f>
        <v>-0.97222222222222221</v>
      </c>
      <c r="CI18">
        <f>raw!F88</f>
        <v>-0.7680555555555556</v>
      </c>
      <c r="CJ18">
        <f>raw!F89</f>
        <v>-0.70972222222222214</v>
      </c>
      <c r="CK18">
        <f>raw!F90</f>
        <v>-0.60277777777777775</v>
      </c>
      <c r="CL18">
        <f>raw!F91</f>
        <v>-0.13722222222222225</v>
      </c>
      <c r="CM18">
        <f>raw!F92</f>
        <v>0.33777777777777779</v>
      </c>
      <c r="CN18">
        <f>raw!F93</f>
        <v>-0.26625000000000004</v>
      </c>
      <c r="CO18">
        <f>raw!F94</f>
        <v>1.3020833333333333</v>
      </c>
      <c r="CP18">
        <f>raw!F95</f>
        <v>-0.66500000000000004</v>
      </c>
      <c r="CQ18">
        <f>raw!F96</f>
        <v>0.65902777777777777</v>
      </c>
      <c r="CR18">
        <f>raw!F97</f>
        <v>-0.57416666666666671</v>
      </c>
      <c r="CS18">
        <f>raw!F98</f>
        <v>-0.16222222222222221</v>
      </c>
      <c r="CT18">
        <f>raw!F99</f>
        <v>0.42777777777777781</v>
      </c>
      <c r="CU18">
        <f>raw!F100</f>
        <v>-3.888888888888889E-2</v>
      </c>
      <c r="CV18">
        <f>raw!F101</f>
        <v>0.69888888888888889</v>
      </c>
      <c r="CW18">
        <f>raw!F102</f>
        <v>-0.3125</v>
      </c>
      <c r="CX18">
        <f>raw!F103</f>
        <v>8.5000000000000006E-2</v>
      </c>
      <c r="CY18">
        <f>raw!F104</f>
        <v>-0.50625000000000009</v>
      </c>
      <c r="CZ18">
        <f>raw!F105</f>
        <v>0.32583333333333336</v>
      </c>
      <c r="DA18">
        <f>raw!F106</f>
        <v>-1.1613888888888888</v>
      </c>
      <c r="DB18">
        <f>raw!F107</f>
        <v>-0.45222222222222225</v>
      </c>
      <c r="DC18">
        <f>raw!F108</f>
        <v>1.1716666666666666</v>
      </c>
      <c r="DD18">
        <f>raw!F109</f>
        <v>-0.58583333333333332</v>
      </c>
      <c r="DE18">
        <f>raw!F110</f>
        <v>-0.38027777777777777</v>
      </c>
      <c r="DF18">
        <f>raw!F111</f>
        <v>-0.82638888888888884</v>
      </c>
      <c r="DG18">
        <f>raw!F112</f>
        <v>1.4777777777777776</v>
      </c>
      <c r="DH18">
        <f>raw!F113</f>
        <v>1.6433333333333333</v>
      </c>
      <c r="DI18">
        <f>raw!F114</f>
        <v>0.93499999999999994</v>
      </c>
      <c r="DJ18">
        <f>raw!F115</f>
        <v>0.20777777777777778</v>
      </c>
      <c r="DK18">
        <f>raw!F116</f>
        <v>0.83111111111111113</v>
      </c>
      <c r="DL18">
        <f>raw!F117</f>
        <v>0.2638888888888889</v>
      </c>
      <c r="DM18">
        <f>raw!F118</f>
        <v>1.3166666666666667</v>
      </c>
      <c r="DN18">
        <f>raw!F119</f>
        <v>-1.0586111111111112</v>
      </c>
      <c r="DO18">
        <f>raw!F120</f>
        <v>1.1254166666666667</v>
      </c>
      <c r="DP18">
        <f>raw!F121</f>
        <v>-0.5541666666666667</v>
      </c>
      <c r="DQ18">
        <f>raw!F122</f>
        <v>0.14250000000000002</v>
      </c>
      <c r="DR18">
        <f>raw!F123</f>
        <v>0.29166666666666669</v>
      </c>
      <c r="DS18">
        <f>raw!F124</f>
        <v>-0.13722222222222225</v>
      </c>
      <c r="DT18">
        <f>raw!F125</f>
        <v>-0.29166666666666669</v>
      </c>
      <c r="DU18">
        <f>raw!F126</f>
        <v>-0.34305555555555556</v>
      </c>
      <c r="DV18">
        <f>raw!F127</f>
        <v>1.6284722222222223</v>
      </c>
      <c r="DW18">
        <f>raw!F128</f>
        <v>0.74611111111111106</v>
      </c>
      <c r="DX18">
        <f>raw!F129</f>
        <v>0.36833333333333335</v>
      </c>
      <c r="DY18">
        <f>raw!F130</f>
        <v>-0.89444444444444449</v>
      </c>
    </row>
    <row r="19" spans="1:129" x14ac:dyDescent="0.3">
      <c r="A19" t="str">
        <f>raw!G2</f>
        <v>zAST</v>
      </c>
      <c r="B19">
        <f>raw!G3</f>
        <v>2.5452777777777778</v>
      </c>
      <c r="C19">
        <f>raw!G4</f>
        <v>1.6627777777777777</v>
      </c>
      <c r="D19">
        <f>raw!G5</f>
        <v>4.34375</v>
      </c>
      <c r="E19">
        <f>raw!G6</f>
        <v>1.1616666666666666</v>
      </c>
      <c r="F19">
        <f>raw!G7</f>
        <v>2.5861111111111112</v>
      </c>
      <c r="G19">
        <f>raw!G8</f>
        <v>0.96000000000000008</v>
      </c>
      <c r="H19">
        <f>raw!G9</f>
        <v>1.7033333333333334</v>
      </c>
      <c r="I19">
        <f>raw!G10</f>
        <v>1.0766666666666667</v>
      </c>
      <c r="J19">
        <f>raw!G11</f>
        <v>-1.8055555555555557E-2</v>
      </c>
      <c r="K19">
        <f>raw!G12</f>
        <v>-0.36416666666666664</v>
      </c>
      <c r="L19">
        <f>raw!G13</f>
        <v>1.7472222222222222</v>
      </c>
      <c r="M19">
        <f>raw!G14</f>
        <v>1.6255555555555554</v>
      </c>
      <c r="N19">
        <f>raw!G15</f>
        <v>1.4697222222222222</v>
      </c>
      <c r="O19">
        <f>raw!G16</f>
        <v>1.2909722222222222</v>
      </c>
      <c r="P19">
        <f>raw!G17</f>
        <v>0.85</v>
      </c>
      <c r="Q19">
        <f>raw!G18</f>
        <v>0.10555555555555557</v>
      </c>
      <c r="R19">
        <f>raw!G19</f>
        <v>-0.76305555555555549</v>
      </c>
      <c r="S19">
        <f>raw!G20</f>
        <v>-0.49</v>
      </c>
      <c r="T19">
        <f>raw!G21</f>
        <v>-0.54625000000000001</v>
      </c>
      <c r="U19">
        <f>raw!G22</f>
        <v>0.80222222222222217</v>
      </c>
      <c r="V19">
        <f>raw!G23</f>
        <v>-0.93000000000000016</v>
      </c>
      <c r="W19">
        <f>raw!G24</f>
        <v>3.14</v>
      </c>
      <c r="X19">
        <f>raw!G25</f>
        <v>-0.70972222222222225</v>
      </c>
      <c r="Y19">
        <f>raw!G26</f>
        <v>-0.80222222222222217</v>
      </c>
      <c r="Z19">
        <f>raw!G27</f>
        <v>0.42708333333333326</v>
      </c>
      <c r="AA19">
        <f>raw!G28</f>
        <v>-1.0625</v>
      </c>
      <c r="AB19">
        <f>raw!G29</f>
        <v>1.78</v>
      </c>
      <c r="AC19">
        <f>raw!G30</f>
        <v>-0.71777777777777785</v>
      </c>
      <c r="AD19">
        <f>raw!G31</f>
        <v>1.7013888888888888</v>
      </c>
      <c r="AE19">
        <f>raw!G32</f>
        <v>3.3854166666666665</v>
      </c>
      <c r="AF19">
        <f>raw!G33</f>
        <v>1.99</v>
      </c>
      <c r="AG19">
        <f>raw!G34</f>
        <v>3.9541666666666666</v>
      </c>
      <c r="AH19">
        <f>raw!G35</f>
        <v>-0.3116666666666667</v>
      </c>
      <c r="AI19">
        <f>raw!G36</f>
        <v>0.86</v>
      </c>
      <c r="AJ19">
        <f>raw!G37</f>
        <v>1.02</v>
      </c>
      <c r="AK19">
        <f>raw!G38</f>
        <v>-0.85416666666666652</v>
      </c>
      <c r="AL19">
        <f>raw!G39</f>
        <v>1.2065277777777776</v>
      </c>
      <c r="AM19">
        <f>raw!G40</f>
        <v>0.75</v>
      </c>
      <c r="AN19">
        <f>raw!G41</f>
        <v>2.3015277777777778</v>
      </c>
      <c r="AO19">
        <f>raw!G42</f>
        <v>1.56</v>
      </c>
      <c r="AP19">
        <f>raw!G43</f>
        <v>0.34</v>
      </c>
      <c r="AQ19">
        <f>raw!G44</f>
        <v>1.51</v>
      </c>
      <c r="AR19">
        <f>raw!G45</f>
        <v>-0.26250000000000001</v>
      </c>
      <c r="AS19">
        <f>raw!G46</f>
        <v>0.86250000000000004</v>
      </c>
      <c r="AT19">
        <f>raw!G47</f>
        <v>-0.35750000000000004</v>
      </c>
      <c r="AU19">
        <f>raw!G48</f>
        <v>2.5386111111111109</v>
      </c>
      <c r="AV19">
        <f>raw!G49</f>
        <v>1.46875</v>
      </c>
      <c r="AW19">
        <f>raw!G50</f>
        <v>2.2302777777777774</v>
      </c>
      <c r="AX19">
        <f>raw!G51</f>
        <v>-0.28875000000000006</v>
      </c>
      <c r="AY19">
        <f>raw!G52</f>
        <v>0.64222222222222225</v>
      </c>
      <c r="AZ19">
        <f>raw!G53</f>
        <v>1.1656944444444446</v>
      </c>
      <c r="BA19">
        <f>raw!G54</f>
        <v>0.29277777777777775</v>
      </c>
      <c r="BB19">
        <f>raw!G55</f>
        <v>0.70472222222222225</v>
      </c>
      <c r="BC19">
        <f>raw!G56</f>
        <v>1.6722222222222221</v>
      </c>
      <c r="BD19">
        <f>raw!G57</f>
        <v>1.615</v>
      </c>
      <c r="BE19">
        <f>raw!G58</f>
        <v>0.93944444444444442</v>
      </c>
      <c r="BF19">
        <f>raw!G59</f>
        <v>0.14583333333333334</v>
      </c>
      <c r="BG19">
        <f>raw!G60</f>
        <v>-0.48666666666666664</v>
      </c>
      <c r="BH19">
        <f>raw!G61</f>
        <v>0.79166666666666663</v>
      </c>
      <c r="BI19">
        <f>raw!G62</f>
        <v>1.6468055555555554</v>
      </c>
      <c r="BJ19">
        <f>raw!G63</f>
        <v>-0.8125</v>
      </c>
      <c r="BK19">
        <f>raw!G64</f>
        <v>-0.5805555555555556</v>
      </c>
      <c r="BL19">
        <f>raw!G65</f>
        <v>1.1900000000000002</v>
      </c>
      <c r="BM19">
        <f>raw!G66</f>
        <v>-0.93000000000000016</v>
      </c>
      <c r="BN19">
        <f>raw!G67</f>
        <v>-0.80888888888888888</v>
      </c>
      <c r="BO19">
        <f>raw!G68</f>
        <v>2.8</v>
      </c>
      <c r="BP19">
        <f>raw!G69</f>
        <v>-1.1636111111111112</v>
      </c>
      <c r="BQ19">
        <f>raw!G70</f>
        <v>2.4130555555555553</v>
      </c>
      <c r="BR19">
        <f>raw!G71</f>
        <v>-2.0555555555555556E-2</v>
      </c>
      <c r="BS19">
        <f>raw!G72</f>
        <v>0.95847222222222228</v>
      </c>
      <c r="BT19">
        <f>raw!G73</f>
        <v>1.96</v>
      </c>
      <c r="BU19">
        <f>raw!G74</f>
        <v>7.6388888888888895E-2</v>
      </c>
      <c r="BV19">
        <f>raw!G75</f>
        <v>0.42708333333333326</v>
      </c>
      <c r="BW19">
        <f>raw!G76</f>
        <v>-1.1354166666666667</v>
      </c>
      <c r="BX19">
        <f>raw!G77</f>
        <v>-0.71666666666666667</v>
      </c>
      <c r="BY19">
        <f>raw!G78</f>
        <v>-0.50361111111111112</v>
      </c>
      <c r="BZ19">
        <f>raw!G79</f>
        <v>-0.57361111111111107</v>
      </c>
      <c r="CA19">
        <f>raw!G80</f>
        <v>0.67555555555555558</v>
      </c>
      <c r="CB19">
        <f>raw!G81</f>
        <v>0.4491666666666666</v>
      </c>
      <c r="CC19">
        <f>raw!G82</f>
        <v>-0.12333333333333332</v>
      </c>
      <c r="CD19">
        <f>raw!G83</f>
        <v>0.35</v>
      </c>
      <c r="CE19">
        <f>raw!G84</f>
        <v>-1.0694444444444444</v>
      </c>
      <c r="CF19">
        <f>raw!G85</f>
        <v>0.15041666666666664</v>
      </c>
      <c r="CG19">
        <f>raw!G86</f>
        <v>-0.48958333333333331</v>
      </c>
      <c r="CH19">
        <f>raw!G87</f>
        <v>1.9347222222222225</v>
      </c>
      <c r="CI19">
        <f>raw!G88</f>
        <v>0.16527777777777777</v>
      </c>
      <c r="CJ19">
        <f>raw!G89</f>
        <v>0.82125000000000004</v>
      </c>
      <c r="CK19">
        <f>raw!G90</f>
        <v>1.5847222222222221</v>
      </c>
      <c r="CL19">
        <f>raw!G91</f>
        <v>0.4433333333333333</v>
      </c>
      <c r="CM19">
        <f>raw!G92</f>
        <v>-0.54888888888888898</v>
      </c>
      <c r="CN19">
        <f>raw!G93</f>
        <v>0.14791666666666667</v>
      </c>
      <c r="CO19">
        <f>raw!G94</f>
        <v>-0.84375000000000011</v>
      </c>
      <c r="CP19">
        <f>raw!G95</f>
        <v>1.8683333333333334</v>
      </c>
      <c r="CQ19">
        <f>raw!G96</f>
        <v>-2.0277777777777777E-2</v>
      </c>
      <c r="CR19">
        <f>raw!G97</f>
        <v>-0.47666666666666668</v>
      </c>
      <c r="CS19">
        <f>raw!G98</f>
        <v>2.7983333333333333</v>
      </c>
      <c r="CT19">
        <f>raw!G99</f>
        <v>-0.34222222222222221</v>
      </c>
      <c r="CU19">
        <f>raw!G100</f>
        <v>-0.4375</v>
      </c>
      <c r="CV19">
        <f>raw!G101</f>
        <v>-0.2877777777777778</v>
      </c>
      <c r="CW19">
        <f>raw!G102</f>
        <v>1.3541666666666667</v>
      </c>
      <c r="CX19">
        <f>raw!G103</f>
        <v>3.7777777777777778E-2</v>
      </c>
      <c r="CY19">
        <f>raw!G104</f>
        <v>-0.3</v>
      </c>
      <c r="CZ19">
        <f>raw!G105</f>
        <v>-1.0541666666666667</v>
      </c>
      <c r="DA19">
        <f>raw!G106</f>
        <v>-0.86333333333333329</v>
      </c>
      <c r="DB19">
        <f>raw!G107</f>
        <v>-0.55500000000000005</v>
      </c>
      <c r="DC19">
        <f>raw!G108</f>
        <v>-0.56527777777777777</v>
      </c>
      <c r="DD19">
        <f>raw!G109</f>
        <v>1.068888888888889</v>
      </c>
      <c r="DE19">
        <f>raw!G110</f>
        <v>-0.12333333333333332</v>
      </c>
      <c r="DF19">
        <f>raw!G111</f>
        <v>1.7694444444444446</v>
      </c>
      <c r="DG19">
        <f>raw!G112</f>
        <v>2.9449999999999998</v>
      </c>
      <c r="DH19">
        <f>raw!G113</f>
        <v>0.37777777777777782</v>
      </c>
      <c r="DI19">
        <f>raw!G114</f>
        <v>2.1816666666666666</v>
      </c>
      <c r="DJ19">
        <f>raw!G115</f>
        <v>0.13222222222222224</v>
      </c>
      <c r="DK19">
        <f>raw!G116</f>
        <v>-0.89722222222222214</v>
      </c>
      <c r="DL19">
        <f>raw!G117</f>
        <v>-8.4444444444444447E-2</v>
      </c>
      <c r="DM19">
        <f>raw!G118</f>
        <v>-0.77902777777777776</v>
      </c>
      <c r="DN19">
        <f>raw!G119</f>
        <v>-9.2499999999999999E-2</v>
      </c>
      <c r="DO19">
        <f>raw!G120</f>
        <v>-0.44611111111111107</v>
      </c>
      <c r="DP19">
        <f>raw!G121</f>
        <v>4.8611111111111112E-2</v>
      </c>
      <c r="DQ19">
        <f>raw!G122</f>
        <v>-0.39055555555555554</v>
      </c>
      <c r="DR19">
        <f>raw!G123</f>
        <v>-0.59305555555555545</v>
      </c>
      <c r="DS19">
        <f>raw!G124</f>
        <v>-0.21666666666666667</v>
      </c>
      <c r="DT19">
        <f>raw!G125</f>
        <v>1.9444444444444444</v>
      </c>
      <c r="DU19">
        <f>raw!G126</f>
        <v>-0.63194444444444442</v>
      </c>
      <c r="DV19">
        <f>raw!G127</f>
        <v>-0.31638888888888889</v>
      </c>
      <c r="DW19">
        <f>raw!G128</f>
        <v>-0.77444444444444438</v>
      </c>
      <c r="DX19">
        <f>raw!G129</f>
        <v>-1.8888888888888889E-2</v>
      </c>
      <c r="DY19">
        <f>raw!G130</f>
        <v>1.3805555555555555</v>
      </c>
    </row>
    <row r="20" spans="1:129" x14ac:dyDescent="0.3">
      <c r="A20" t="str">
        <f>raw!H2</f>
        <v>zSTL</v>
      </c>
      <c r="B20">
        <f>raw!H3</f>
        <v>1.145375</v>
      </c>
      <c r="C20">
        <f>raw!H4</f>
        <v>0.91250000000000009</v>
      </c>
      <c r="D20">
        <f>raw!H5</f>
        <v>0.84375000000000011</v>
      </c>
      <c r="E20">
        <f>raw!H6</f>
        <v>-0.45333333333333337</v>
      </c>
      <c r="F20">
        <f>raw!H7</f>
        <v>0</v>
      </c>
      <c r="G20">
        <f>raw!H8</f>
        <v>-0.2</v>
      </c>
      <c r="H20">
        <f>raw!H9</f>
        <v>0.96319444444444435</v>
      </c>
      <c r="I20">
        <f>raw!H10</f>
        <v>0.97111111111111115</v>
      </c>
      <c r="J20">
        <f>raw!H11</f>
        <v>0.22569444444444445</v>
      </c>
      <c r="K20">
        <f>raw!H12</f>
        <v>1.0158333333333334</v>
      </c>
      <c r="L20">
        <f>raw!H13</f>
        <v>0.94555555555555548</v>
      </c>
      <c r="M20">
        <f>raw!H14</f>
        <v>1.9395833333333334</v>
      </c>
      <c r="N20">
        <f>raw!H15</f>
        <v>0.78111111111111109</v>
      </c>
      <c r="O20">
        <f>raw!H16</f>
        <v>0.95694444444444449</v>
      </c>
      <c r="P20">
        <f>raw!H17</f>
        <v>2.35</v>
      </c>
      <c r="Q20">
        <f>raw!H18</f>
        <v>3.1666666666666662E-2</v>
      </c>
      <c r="R20">
        <f>raw!H19</f>
        <v>-0.41875000000000001</v>
      </c>
      <c r="S20">
        <f>raw!H20</f>
        <v>-0.64</v>
      </c>
      <c r="T20">
        <f>raw!H21</f>
        <v>-0.93916666666666671</v>
      </c>
      <c r="U20">
        <f>raw!H22</f>
        <v>0.97111111111111115</v>
      </c>
      <c r="V20">
        <f>raw!H23</f>
        <v>6.0000000000000005E-2</v>
      </c>
      <c r="W20">
        <f>raw!H24</f>
        <v>1.1499999999999999</v>
      </c>
      <c r="X20">
        <f>raw!H25</f>
        <v>0.62222222222222223</v>
      </c>
      <c r="Y20">
        <f>raw!H26</f>
        <v>-0.80222222222222217</v>
      </c>
      <c r="Z20">
        <f>raw!H27</f>
        <v>8.3333333333333329E-2</v>
      </c>
      <c r="AA20">
        <f>raw!H28</f>
        <v>-0.40625</v>
      </c>
      <c r="AB20">
        <f>raw!H29</f>
        <v>2.0099999999999998</v>
      </c>
      <c r="AC20">
        <f>raw!H30</f>
        <v>-0.73888888888888882</v>
      </c>
      <c r="AD20">
        <f>raw!H31</f>
        <v>-0.16527777777777777</v>
      </c>
      <c r="AE20">
        <f>raw!H32</f>
        <v>0.4375</v>
      </c>
      <c r="AF20">
        <f>raw!H33</f>
        <v>0.84</v>
      </c>
      <c r="AG20">
        <f>raw!H34</f>
        <v>-0.23833333333333334</v>
      </c>
      <c r="AH20">
        <f>raw!H35</f>
        <v>0.18888888888888891</v>
      </c>
      <c r="AI20">
        <f>raw!H36</f>
        <v>0.39</v>
      </c>
      <c r="AJ20">
        <f>raw!H37</f>
        <v>3.0000000000000002E-2</v>
      </c>
      <c r="AK20">
        <f>raw!H38</f>
        <v>-1.0833333333333333</v>
      </c>
      <c r="AL20">
        <f>raw!H39</f>
        <v>-0.48666666666666664</v>
      </c>
      <c r="AM20">
        <f>raw!H40</f>
        <v>-0.34</v>
      </c>
      <c r="AN20">
        <f>raw!H41</f>
        <v>2.6969444444444446</v>
      </c>
      <c r="AO20">
        <f>raw!H42</f>
        <v>1.43</v>
      </c>
      <c r="AP20">
        <f>raw!H43</f>
        <v>0.87</v>
      </c>
      <c r="AQ20">
        <f>raw!H44</f>
        <v>0.36</v>
      </c>
      <c r="AR20">
        <f>raw!H45</f>
        <v>1.7111111111111112</v>
      </c>
      <c r="AS20">
        <f>raw!H46</f>
        <v>0.37375000000000003</v>
      </c>
      <c r="AT20">
        <f>raw!H47</f>
        <v>0.69333333333333336</v>
      </c>
      <c r="AU20">
        <f>raw!H48</f>
        <v>0.54472222222222222</v>
      </c>
      <c r="AV20">
        <f>raw!H49</f>
        <v>0.64583333333333337</v>
      </c>
      <c r="AW20">
        <f>raw!H50</f>
        <v>2.0144444444444445</v>
      </c>
      <c r="AX20">
        <f>raw!H51</f>
        <v>-0.14972222222222223</v>
      </c>
      <c r="AY20">
        <f>raw!H52</f>
        <v>0.79333333333333333</v>
      </c>
      <c r="AZ20">
        <f>raw!H53</f>
        <v>-3.2083333333333332E-2</v>
      </c>
      <c r="BA20">
        <f>raw!H54</f>
        <v>0.60444444444444445</v>
      </c>
      <c r="BB20">
        <f>raw!H55</f>
        <v>0.43430555555555561</v>
      </c>
      <c r="BC20">
        <f>raw!H56</f>
        <v>1.7111111111111112</v>
      </c>
      <c r="BD20">
        <f>raw!H57</f>
        <v>1.1616666666666666</v>
      </c>
      <c r="BE20">
        <f>raw!H58</f>
        <v>-0.17944444444444446</v>
      </c>
      <c r="BF20">
        <f>raw!H59</f>
        <v>0.65138888888888902</v>
      </c>
      <c r="BG20">
        <f>raw!H60</f>
        <v>-1.0240277777777778</v>
      </c>
      <c r="BH20">
        <f>raw!H61</f>
        <v>0.90625</v>
      </c>
      <c r="BI20">
        <f>raw!H62</f>
        <v>5.9166666666666666E-2</v>
      </c>
      <c r="BJ20">
        <f>raw!H63</f>
        <v>-8.3333333333333329E-2</v>
      </c>
      <c r="BK20">
        <f>raw!H64</f>
        <v>1.5622222222222222</v>
      </c>
      <c r="BL20">
        <f>raw!H65</f>
        <v>1.2938888888888891</v>
      </c>
      <c r="BM20">
        <f>raw!H66</f>
        <v>-0.94999999999999984</v>
      </c>
      <c r="BN20">
        <f>raw!H67</f>
        <v>-5.333333333333333E-2</v>
      </c>
      <c r="BO20">
        <f>raw!H68</f>
        <v>2.0699999999999998</v>
      </c>
      <c r="BP20">
        <f>raw!H69</f>
        <v>0.71986111111111106</v>
      </c>
      <c r="BQ20">
        <f>raw!H70</f>
        <v>1.7540277777777777</v>
      </c>
      <c r="BR20">
        <f>raw!H71</f>
        <v>-0.86333333333333329</v>
      </c>
      <c r="BS20">
        <f>raw!H72</f>
        <v>0.4466666666666666</v>
      </c>
      <c r="BT20">
        <f>raw!H73</f>
        <v>0.14000000000000001</v>
      </c>
      <c r="BU20">
        <f>raw!H74</f>
        <v>0.11666666666666667</v>
      </c>
      <c r="BV20">
        <f>raw!H75</f>
        <v>0.84375000000000011</v>
      </c>
      <c r="BW20">
        <f>raw!H76</f>
        <v>-0.79166666666666663</v>
      </c>
      <c r="BX20">
        <f>raw!H77</f>
        <v>0.95833333333333337</v>
      </c>
      <c r="BY20">
        <f>raw!H78</f>
        <v>-0.97638888888888886</v>
      </c>
      <c r="BZ20">
        <f>raw!H79</f>
        <v>-0.30138888888888887</v>
      </c>
      <c r="CA20">
        <f>raw!H80</f>
        <v>-0.29555555555555557</v>
      </c>
      <c r="CB20">
        <f>raw!H81</f>
        <v>1.0480555555555555</v>
      </c>
      <c r="CC20">
        <f>raw!H82</f>
        <v>0.65777777777777779</v>
      </c>
      <c r="CD20">
        <f>raw!H83</f>
        <v>-0.53</v>
      </c>
      <c r="CE20">
        <f>raw!H84</f>
        <v>0.4861111111111111</v>
      </c>
      <c r="CF20">
        <f>raw!H85</f>
        <v>0.11875000000000001</v>
      </c>
      <c r="CG20">
        <f>raw!H86</f>
        <v>0.4375</v>
      </c>
      <c r="CH20">
        <f>raw!H87</f>
        <v>1.0305555555555557</v>
      </c>
      <c r="CI20">
        <f>raw!H88</f>
        <v>0.60277777777777775</v>
      </c>
      <c r="CJ20">
        <f>raw!H89</f>
        <v>0.64888888888888885</v>
      </c>
      <c r="CK20">
        <f>raw!H90</f>
        <v>1.5750000000000002</v>
      </c>
      <c r="CL20">
        <f>raw!H91</f>
        <v>0</v>
      </c>
      <c r="CM20">
        <f>raw!H92</f>
        <v>0</v>
      </c>
      <c r="CN20">
        <f>raw!H93</f>
        <v>1.3805555555555555</v>
      </c>
      <c r="CO20">
        <f>raw!H94</f>
        <v>6.25E-2</v>
      </c>
      <c r="CP20">
        <f>raw!H95</f>
        <v>2.5438888888888891</v>
      </c>
      <c r="CQ20">
        <f>raw!H96</f>
        <v>0.42583333333333334</v>
      </c>
      <c r="CR20">
        <f>raw!H97</f>
        <v>-0.52</v>
      </c>
      <c r="CS20">
        <f>raw!H98</f>
        <v>0.39541666666666669</v>
      </c>
      <c r="CT20">
        <f>raw!H99</f>
        <v>-0.86625000000000008</v>
      </c>
      <c r="CU20">
        <f>raw!H100</f>
        <v>-0.21388888888888891</v>
      </c>
      <c r="CV20">
        <f>raw!H101</f>
        <v>0.40083333333333332</v>
      </c>
      <c r="CW20">
        <f>raw!H102</f>
        <v>-6.25E-2</v>
      </c>
      <c r="CX20">
        <f>raw!H103</f>
        <v>1.3694444444444445</v>
      </c>
      <c r="CY20">
        <f>raw!H104</f>
        <v>-6.8750000000000006E-2</v>
      </c>
      <c r="CZ20">
        <f>raw!H105</f>
        <v>-0.53666666666666663</v>
      </c>
      <c r="DA20">
        <f>raw!H106</f>
        <v>2.3844444444444441</v>
      </c>
      <c r="DB20">
        <f>raw!H107</f>
        <v>1.0380555555555555</v>
      </c>
      <c r="DC20">
        <f>raw!H108</f>
        <v>0</v>
      </c>
      <c r="DD20">
        <f>raw!H109</f>
        <v>-0.54472222222222222</v>
      </c>
      <c r="DE20">
        <f>raw!H110</f>
        <v>8.2222222222222224E-2</v>
      </c>
      <c r="DF20">
        <f>raw!H111</f>
        <v>0.4861111111111111</v>
      </c>
      <c r="DG20">
        <f>raw!H112</f>
        <v>0.97111111111111115</v>
      </c>
      <c r="DH20">
        <f>raw!H113</f>
        <v>-0.2361111111111111</v>
      </c>
      <c r="DI20">
        <f>raw!H114</f>
        <v>1.9266666666666667</v>
      </c>
      <c r="DJ20">
        <f>raw!H115</f>
        <v>-0.36833333333333335</v>
      </c>
      <c r="DK20">
        <f>raw!H116</f>
        <v>-1.3694444444444445</v>
      </c>
      <c r="DL20">
        <f>raw!H117</f>
        <v>1.097777777777778</v>
      </c>
      <c r="DM20">
        <f>raw!H118</f>
        <v>-1.6897222222222221</v>
      </c>
      <c r="DN20">
        <f>raw!H119</f>
        <v>-0.5755555555555556</v>
      </c>
      <c r="DO20">
        <f>raw!H120</f>
        <v>-0.48666666666666664</v>
      </c>
      <c r="DP20">
        <f>raw!H121</f>
        <v>1.0111111111111111</v>
      </c>
      <c r="DQ20">
        <f>raw!H122</f>
        <v>-0.75472222222222218</v>
      </c>
      <c r="DR20">
        <f>raw!H123</f>
        <v>0.35</v>
      </c>
      <c r="DS20">
        <f>raw!H124</f>
        <v>-0.14444444444444446</v>
      </c>
      <c r="DT20">
        <f>raw!H125</f>
        <v>0.84583333333333333</v>
      </c>
      <c r="DU20">
        <f>raw!H126</f>
        <v>-0.7583333333333333</v>
      </c>
      <c r="DV20">
        <f>raw!H127</f>
        <v>-0.54902777777777778</v>
      </c>
      <c r="DW20">
        <f>raw!H128</f>
        <v>-0.29277777777777775</v>
      </c>
      <c r="DX20">
        <f>raw!H129</f>
        <v>1.5866666666666667</v>
      </c>
      <c r="DY20">
        <f>raw!H130</f>
        <v>5.8333333333333334E-2</v>
      </c>
    </row>
    <row r="21" spans="1:129" x14ac:dyDescent="0.3">
      <c r="A21" t="str">
        <f>raw!I2</f>
        <v>zBLK</v>
      </c>
      <c r="B21">
        <f>raw!I3</f>
        <v>0.41815277777777776</v>
      </c>
      <c r="C21">
        <f>raw!I4</f>
        <v>-1.0138888888888888</v>
      </c>
      <c r="D21">
        <f>raw!I5</f>
        <v>0.57291666666666663</v>
      </c>
      <c r="E21">
        <f>raw!I6</f>
        <v>1.5300000000000002</v>
      </c>
      <c r="F21">
        <f>raw!I7</f>
        <v>-0.60166666666666657</v>
      </c>
      <c r="G21">
        <f>raw!I8</f>
        <v>1.76</v>
      </c>
      <c r="H21">
        <f>raw!I9</f>
        <v>-0.30416666666666664</v>
      </c>
      <c r="I21">
        <f>raw!I10</f>
        <v>-9.5000000000000001E-2</v>
      </c>
      <c r="J21">
        <f>raw!I11</f>
        <v>1.6520833333333333</v>
      </c>
      <c r="K21">
        <f>raw!I12</f>
        <v>3.105</v>
      </c>
      <c r="L21">
        <f>raw!I13</f>
        <v>1.5519444444444443</v>
      </c>
      <c r="M21">
        <f>raw!I14</f>
        <v>0.27708333333333335</v>
      </c>
      <c r="N21">
        <f>raw!I15</f>
        <v>-0.30833333333333335</v>
      </c>
      <c r="O21">
        <f>raw!I16</f>
        <v>-0.14444444444444446</v>
      </c>
      <c r="P21">
        <f>raw!I17</f>
        <v>-0.59</v>
      </c>
      <c r="Q21">
        <f>raw!I18</f>
        <v>0.67555555555555558</v>
      </c>
      <c r="R21">
        <f>raw!I19</f>
        <v>0.76305555555555549</v>
      </c>
      <c r="S21">
        <f>raw!I20</f>
        <v>2.63</v>
      </c>
      <c r="T21">
        <f>raw!I21</f>
        <v>1.9933333333333334</v>
      </c>
      <c r="U21">
        <f>raw!I22</f>
        <v>1.1083333333333334</v>
      </c>
      <c r="V21">
        <f>raw!I23</f>
        <v>5.62</v>
      </c>
      <c r="W21">
        <f>raw!I24</f>
        <v>-0.56999999999999995</v>
      </c>
      <c r="X21">
        <f>raw!I25</f>
        <v>2.8194444444444446</v>
      </c>
      <c r="Y21">
        <f>raw!I26</f>
        <v>5.2249999999999996</v>
      </c>
      <c r="Z21">
        <f>raw!I27</f>
        <v>0.61458333333333337</v>
      </c>
      <c r="AA21">
        <f>raw!I28</f>
        <v>3.6875</v>
      </c>
      <c r="AB21">
        <f>raw!I29</f>
        <v>0.11</v>
      </c>
      <c r="AC21">
        <f>raw!I30</f>
        <v>1.6888888888888891</v>
      </c>
      <c r="AD21">
        <f>raw!I31</f>
        <v>0.37916666666666665</v>
      </c>
      <c r="AE21">
        <f>raw!I32</f>
        <v>-7.2916666666666685E-2</v>
      </c>
      <c r="AF21">
        <f>raw!I33</f>
        <v>-0.11</v>
      </c>
      <c r="AG21">
        <f>raw!I34</f>
        <v>-0.84500000000000008</v>
      </c>
      <c r="AH21">
        <f>raw!I35</f>
        <v>3.2111111111111108</v>
      </c>
      <c r="AI21">
        <f>raw!I36</f>
        <v>0.41</v>
      </c>
      <c r="AJ21">
        <f>raw!I37</f>
        <v>-0.34</v>
      </c>
      <c r="AK21">
        <f>raw!I38</f>
        <v>1.0729166666666667</v>
      </c>
      <c r="AL21">
        <f>raw!I39</f>
        <v>0.14194444444444446</v>
      </c>
      <c r="AM21">
        <f>raw!I40</f>
        <v>-0.16</v>
      </c>
      <c r="AN21">
        <f>raw!I41</f>
        <v>-0.1825</v>
      </c>
      <c r="AO21">
        <f>raw!I42</f>
        <v>-0.02</v>
      </c>
      <c r="AP21">
        <f>raw!I43</f>
        <v>0.11</v>
      </c>
      <c r="AQ21">
        <f>raw!I44</f>
        <v>-0.55000000000000004</v>
      </c>
      <c r="AR21">
        <f>raw!I45</f>
        <v>0.35972222222222222</v>
      </c>
      <c r="AS21">
        <f>raw!I46</f>
        <v>1.0254166666666666</v>
      </c>
      <c r="AT21">
        <f>raw!I47</f>
        <v>0.8883333333333332</v>
      </c>
      <c r="AU21">
        <f>raw!I48</f>
        <v>9.2499999999999999E-2</v>
      </c>
      <c r="AV21">
        <f>raw!I49</f>
        <v>-1.0416666666666667</v>
      </c>
      <c r="AW21">
        <f>raw!I50</f>
        <v>-1.0277777777777777</v>
      </c>
      <c r="AX21">
        <f>raw!I51</f>
        <v>3.8072222222222223</v>
      </c>
      <c r="AY21">
        <f>raw!I52</f>
        <v>-0.53833333333333333</v>
      </c>
      <c r="AZ21">
        <f>raw!I53</f>
        <v>-0.60958333333333325</v>
      </c>
      <c r="BA21">
        <f>raw!I54</f>
        <v>-0.51944444444444449</v>
      </c>
      <c r="BB21">
        <f>raw!I55</f>
        <v>0.24583333333333332</v>
      </c>
      <c r="BC21">
        <f>raw!I56</f>
        <v>0.17499999999999999</v>
      </c>
      <c r="BD21">
        <f>raw!I57</f>
        <v>-0.73666666666666669</v>
      </c>
      <c r="BE21">
        <f>raw!I58</f>
        <v>-0.82333333333333336</v>
      </c>
      <c r="BF21">
        <f>raw!I59</f>
        <v>2.2166666666666668</v>
      </c>
      <c r="BG21">
        <f>raw!I60</f>
        <v>0.88208333333333333</v>
      </c>
      <c r="BH21">
        <f>raw!I61</f>
        <v>-0.35416666666666674</v>
      </c>
      <c r="BI21">
        <f>raw!I62</f>
        <v>-0.54236111111111118</v>
      </c>
      <c r="BJ21">
        <f>raw!I63</f>
        <v>2.40625</v>
      </c>
      <c r="BK21">
        <f>raw!I64</f>
        <v>1.1083333333333334</v>
      </c>
      <c r="BL21">
        <f>raw!I65</f>
        <v>0.10388888888888889</v>
      </c>
      <c r="BM21">
        <f>raw!I66</f>
        <v>2.58</v>
      </c>
      <c r="BN21">
        <f>raw!I67</f>
        <v>1.28</v>
      </c>
      <c r="BO21">
        <f>raw!I68</f>
        <v>0.66</v>
      </c>
      <c r="BP21">
        <f>raw!I69</f>
        <v>2.6329166666666666</v>
      </c>
      <c r="BQ21">
        <f>raw!I70</f>
        <v>-0.11152777777777777</v>
      </c>
      <c r="BR21">
        <f>raw!I71</f>
        <v>1.1922222222222221</v>
      </c>
      <c r="BS21">
        <f>raw!I72</f>
        <v>-0.54902777777777778</v>
      </c>
      <c r="BT21">
        <f>raw!I73</f>
        <v>-0.59</v>
      </c>
      <c r="BU21">
        <f>raw!I74</f>
        <v>-7.9166666666666663E-2</v>
      </c>
      <c r="BV21">
        <f>raw!I75</f>
        <v>0.55208333333333337</v>
      </c>
      <c r="BW21">
        <f>raw!I76</f>
        <v>2.2604166666666665</v>
      </c>
      <c r="BX21">
        <f>raw!I77</f>
        <v>2.2249999999999996</v>
      </c>
      <c r="BY21">
        <f>raw!I78</f>
        <v>2.2302777777777774</v>
      </c>
      <c r="BZ21">
        <f>raw!I79</f>
        <v>1.3319444444444446</v>
      </c>
      <c r="CA21">
        <f>raw!I80</f>
        <v>-0.8866666666666666</v>
      </c>
      <c r="CB21">
        <f>raw!I81</f>
        <v>0</v>
      </c>
      <c r="CC21">
        <f>raw!I82</f>
        <v>1.5519444444444443</v>
      </c>
      <c r="CD21">
        <f>raw!I83</f>
        <v>-0.8</v>
      </c>
      <c r="CE21">
        <f>raw!I84</f>
        <v>3.2666666666666666</v>
      </c>
      <c r="CF21">
        <f>raw!I85</f>
        <v>-0.17944444444444446</v>
      </c>
      <c r="CG21">
        <f>raw!I86</f>
        <v>-0.59374999999999989</v>
      </c>
      <c r="CH21">
        <f>raw!I87</f>
        <v>-0.97222222222222221</v>
      </c>
      <c r="CI21">
        <f>raw!I88</f>
        <v>-0.10694444444444445</v>
      </c>
      <c r="CJ21">
        <f>raw!I89</f>
        <v>-0.79083333333333339</v>
      </c>
      <c r="CK21">
        <f>raw!I90</f>
        <v>-0.13611111111111113</v>
      </c>
      <c r="CL21">
        <f>raw!I91</f>
        <v>-0.35888888888888892</v>
      </c>
      <c r="CM21">
        <f>raw!I92</f>
        <v>-0.69666666666666677</v>
      </c>
      <c r="CN21">
        <f>raw!I93</f>
        <v>0.31555555555555553</v>
      </c>
      <c r="CO21">
        <f>raw!I94</f>
        <v>-0.23958333333333334</v>
      </c>
      <c r="CP21">
        <f>raw!I95</f>
        <v>-0.65444444444444438</v>
      </c>
      <c r="CQ21">
        <f>raw!I96</f>
        <v>5.0694444444444452E-2</v>
      </c>
      <c r="CR21">
        <f>raw!I97</f>
        <v>-0.84500000000000008</v>
      </c>
      <c r="CS21">
        <f>raw!I98</f>
        <v>-0.50694444444444442</v>
      </c>
      <c r="CT21">
        <f>raw!I99</f>
        <v>0.56680555555555556</v>
      </c>
      <c r="CU21">
        <f>raw!I100</f>
        <v>-8.7499999999999994E-2</v>
      </c>
      <c r="CV21">
        <f>raw!I101</f>
        <v>-0.25694444444444442</v>
      </c>
      <c r="CW21">
        <f>raw!I102</f>
        <v>-0.94791666666666663</v>
      </c>
      <c r="CX21">
        <f>raw!I103</f>
        <v>0.21722222222222223</v>
      </c>
      <c r="CY21">
        <f>raw!I104</f>
        <v>-0.11249999999999999</v>
      </c>
      <c r="CZ21">
        <f>raw!I105</f>
        <v>2.6929166666666671</v>
      </c>
      <c r="DA21">
        <f>raw!I106</f>
        <v>1.6855555555555555</v>
      </c>
      <c r="DB21">
        <f>raw!I107</f>
        <v>0.3288888888888889</v>
      </c>
      <c r="DC21">
        <f>raw!I108</f>
        <v>1.5005555555555554</v>
      </c>
      <c r="DD21">
        <f>raw!I109</f>
        <v>-0.8222222222222223</v>
      </c>
      <c r="DE21">
        <f>raw!I110</f>
        <v>-1.0277777777777777</v>
      </c>
      <c r="DF21">
        <f>raw!I111</f>
        <v>-0.26250000000000001</v>
      </c>
      <c r="DG21">
        <f>raw!I112</f>
        <v>-0.5066666666666666</v>
      </c>
      <c r="DH21">
        <f>raw!I113</f>
        <v>0.70833333333333337</v>
      </c>
      <c r="DI21">
        <f>raw!I114</f>
        <v>0.13222222222222224</v>
      </c>
      <c r="DJ21">
        <f>raw!I115</f>
        <v>0.40611111111111109</v>
      </c>
      <c r="DK21">
        <f>raw!I116</f>
        <v>2.7577777777777777</v>
      </c>
      <c r="DL21">
        <f>raw!I117</f>
        <v>-5.2777777777777785E-2</v>
      </c>
      <c r="DM21">
        <f>raw!I118</f>
        <v>1.0533333333333335</v>
      </c>
      <c r="DN21">
        <f>raw!I119</f>
        <v>-0.63722222222222225</v>
      </c>
      <c r="DO21">
        <f>raw!I120</f>
        <v>2.7070833333333333</v>
      </c>
      <c r="DP21">
        <f>raw!I121</f>
        <v>0.31111111111111112</v>
      </c>
      <c r="DQ21">
        <f>raw!I122</f>
        <v>0.22694444444444445</v>
      </c>
      <c r="DR21">
        <f>raw!I123</f>
        <v>0.79722222222222217</v>
      </c>
      <c r="DS21">
        <f>raw!I124</f>
        <v>0.59222222222222221</v>
      </c>
      <c r="DT21">
        <f>raw!I125</f>
        <v>-0.35972222222222222</v>
      </c>
      <c r="DU21">
        <f>raw!I126</f>
        <v>-0.72222222222222221</v>
      </c>
      <c r="DV21">
        <f>raw!I127</f>
        <v>0.72583333333333344</v>
      </c>
      <c r="DW21">
        <f>raw!I128</f>
        <v>0.47222222222222221</v>
      </c>
      <c r="DX21">
        <f>raw!I129</f>
        <v>-0.2361111111111111</v>
      </c>
      <c r="DY21">
        <f>raw!I130</f>
        <v>-0.97222222222222221</v>
      </c>
    </row>
    <row r="22" spans="1:129" x14ac:dyDescent="0.3">
      <c r="A22" t="str">
        <f>raw!J2</f>
        <v>zTO</v>
      </c>
      <c r="B22">
        <f>raw!J3</f>
        <v>-1.7726041666666665</v>
      </c>
      <c r="C22">
        <f>raw!J4</f>
        <v>-2.2711111111111113</v>
      </c>
      <c r="D22">
        <f>raw!J5</f>
        <v>-2.96875</v>
      </c>
      <c r="E22">
        <f>raw!J6</f>
        <v>-2.125</v>
      </c>
      <c r="F22">
        <f>raw!J7</f>
        <v>-1.7733333333333332</v>
      </c>
      <c r="G22">
        <f>raw!J8</f>
        <v>-2.0299999999999998</v>
      </c>
      <c r="H22">
        <f>raw!J9</f>
        <v>-1.9466666666666665</v>
      </c>
      <c r="I22">
        <f>raw!J10</f>
        <v>-1.4988888888888887</v>
      </c>
      <c r="J22">
        <f>raw!J11</f>
        <v>-1.5708333333333333</v>
      </c>
      <c r="K22">
        <f>raw!J12</f>
        <v>-0.54625000000000001</v>
      </c>
      <c r="L22">
        <f>raw!J13</f>
        <v>-2.3125</v>
      </c>
      <c r="M22">
        <f>raw!J14</f>
        <v>-0.19395833333333332</v>
      </c>
      <c r="N22">
        <f>raw!J15</f>
        <v>-2.3536111111111113</v>
      </c>
      <c r="O22">
        <f>raw!J16</f>
        <v>-1.2006944444444445</v>
      </c>
      <c r="P22">
        <f>raw!J17</f>
        <v>-0.56000000000000005</v>
      </c>
      <c r="Q22">
        <f>raw!J18</f>
        <v>-0.28500000000000003</v>
      </c>
      <c r="R22">
        <f>raw!J19</f>
        <v>0.1488888888888889</v>
      </c>
      <c r="S22">
        <f>raw!J20</f>
        <v>0.33</v>
      </c>
      <c r="T22">
        <f>raw!J21</f>
        <v>0.34499999999999997</v>
      </c>
      <c r="U22">
        <f>raw!J22</f>
        <v>-1.3722222222222222</v>
      </c>
      <c r="V22">
        <f>raw!J23</f>
        <v>0.19</v>
      </c>
      <c r="W22">
        <f>raw!J24</f>
        <v>-0.75</v>
      </c>
      <c r="X22">
        <f>raw!J25</f>
        <v>-0.3888888888888889</v>
      </c>
      <c r="Y22">
        <f>raw!J26</f>
        <v>-0.22166666666666665</v>
      </c>
      <c r="Z22">
        <f>raw!J27</f>
        <v>-0.1875</v>
      </c>
      <c r="AA22">
        <f>raw!J28</f>
        <v>0.36458333333333331</v>
      </c>
      <c r="AB22">
        <f>raw!J29</f>
        <v>-0.78</v>
      </c>
      <c r="AC22">
        <f>raw!J30</f>
        <v>-1.0555555555555556E-2</v>
      </c>
      <c r="AD22">
        <f>raw!J31</f>
        <v>-1.7694444444444446</v>
      </c>
      <c r="AE22">
        <f>raw!J32</f>
        <v>-3.59375</v>
      </c>
      <c r="AF22">
        <f>raw!J33</f>
        <v>-2.17</v>
      </c>
      <c r="AG22">
        <f>raw!J34</f>
        <v>-3.2824999999999998</v>
      </c>
      <c r="AH22">
        <f>raw!J35</f>
        <v>0.43444444444444447</v>
      </c>
      <c r="AI22">
        <f>raw!J36</f>
        <v>-1.58</v>
      </c>
      <c r="AJ22">
        <f>raw!J37</f>
        <v>0.19</v>
      </c>
      <c r="AK22">
        <f>raw!J38</f>
        <v>0.3125</v>
      </c>
      <c r="AL22">
        <f>raw!J39</f>
        <v>-1.1963888888888889</v>
      </c>
      <c r="AM22">
        <f>raw!J40</f>
        <v>-2.13</v>
      </c>
      <c r="AN22">
        <f>raw!J41</f>
        <v>-2.0379166666666664</v>
      </c>
      <c r="AO22">
        <f>raw!J42</f>
        <v>-0.19</v>
      </c>
      <c r="AP22">
        <f>raw!J43</f>
        <v>-1.36</v>
      </c>
      <c r="AQ22">
        <f>raw!J44</f>
        <v>-1.52</v>
      </c>
      <c r="AR22">
        <f>raw!J45</f>
        <v>-0.20416666666666666</v>
      </c>
      <c r="AS22">
        <f>raw!J46</f>
        <v>0.10541666666666666</v>
      </c>
      <c r="AT22">
        <f>raw!J47</f>
        <v>0.97500000000000009</v>
      </c>
      <c r="AU22">
        <f>raw!J48</f>
        <v>-2.548888888888889</v>
      </c>
      <c r="AV22">
        <f>raw!J49</f>
        <v>-1.3229166666666667</v>
      </c>
      <c r="AW22">
        <f>raw!J50</f>
        <v>-0.2877777777777778</v>
      </c>
      <c r="AX22">
        <f>raw!J51</f>
        <v>0.18180555555555558</v>
      </c>
      <c r="AY22">
        <f>raw!J52</f>
        <v>-0.5855555555555555</v>
      </c>
      <c r="AZ22">
        <f>raw!J53</f>
        <v>-2.2244444444444444</v>
      </c>
      <c r="BA22">
        <f>raw!J54</f>
        <v>0.38722222222222219</v>
      </c>
      <c r="BB22">
        <f>raw!J55</f>
        <v>-0.67194444444444434</v>
      </c>
      <c r="BC22">
        <f>raw!J56</f>
        <v>-0.8847222222222223</v>
      </c>
      <c r="BD22">
        <f>raw!J57</f>
        <v>-0.37777777777777782</v>
      </c>
      <c r="BE22">
        <f>raw!J58</f>
        <v>-2.068888888888889</v>
      </c>
      <c r="BF22">
        <f>raw!J59</f>
        <v>-1.2541666666666667</v>
      </c>
      <c r="BG22">
        <f>raw!J60</f>
        <v>-0.12166666666666666</v>
      </c>
      <c r="BH22">
        <f>raw!J61</f>
        <v>-0.41666666666666669</v>
      </c>
      <c r="BI22">
        <f>raw!J62</f>
        <v>-0.65083333333333337</v>
      </c>
      <c r="BJ22">
        <f>raw!J63</f>
        <v>0.16666666666666666</v>
      </c>
      <c r="BK22">
        <f>raw!J64</f>
        <v>0.82333333333333336</v>
      </c>
      <c r="BL22">
        <f>raw!J65</f>
        <v>-0.69888888888888889</v>
      </c>
      <c r="BM22">
        <f>raw!J66</f>
        <v>0.99</v>
      </c>
      <c r="BN22">
        <f>raw!J67</f>
        <v>0.74666666666666659</v>
      </c>
      <c r="BO22">
        <f>raw!J68</f>
        <v>-1.9099999999999997</v>
      </c>
      <c r="BP22">
        <f>raw!J69</f>
        <v>0.82833333333333337</v>
      </c>
      <c r="BQ22">
        <f>raw!J70</f>
        <v>-1.7844444444444443</v>
      </c>
      <c r="BR22">
        <f>raw!J71</f>
        <v>-0.46250000000000008</v>
      </c>
      <c r="BS22">
        <f>raw!J72</f>
        <v>-0.40013888888888888</v>
      </c>
      <c r="BT22">
        <f>raw!J73</f>
        <v>-1.1399999999999999</v>
      </c>
      <c r="BU22">
        <f>raw!J74</f>
        <v>-3.3333333333333333E-2</v>
      </c>
      <c r="BV22">
        <f>raw!J75</f>
        <v>0.47916666666666669</v>
      </c>
      <c r="BW22">
        <f>raw!J76</f>
        <v>0.82291666666666663</v>
      </c>
      <c r="BX22">
        <f>raw!J77</f>
        <v>0.42500000000000004</v>
      </c>
      <c r="BY22">
        <f>raw!J78</f>
        <v>-0.19527777777777777</v>
      </c>
      <c r="BZ22">
        <f>raw!J79</f>
        <v>-0.4375</v>
      </c>
      <c r="CA22">
        <f>raw!J80</f>
        <v>-0.23222222222222222</v>
      </c>
      <c r="CB22">
        <f>raw!J81</f>
        <v>-1.0694444444444444</v>
      </c>
      <c r="CC22">
        <f>raw!J82</f>
        <v>-0.56527777777777777</v>
      </c>
      <c r="CD22">
        <f>raw!J83</f>
        <v>-0.01</v>
      </c>
      <c r="CE22">
        <f>raw!J84</f>
        <v>0.7</v>
      </c>
      <c r="CF22">
        <f>raw!J85</f>
        <v>-6.3333333333333325E-2</v>
      </c>
      <c r="CG22">
        <f>raw!J86</f>
        <v>-0.13541666666666666</v>
      </c>
      <c r="CH22">
        <f>raw!J87</f>
        <v>-1.8666666666666667</v>
      </c>
      <c r="CI22">
        <f>raw!J88</f>
        <v>-0.17499999999999999</v>
      </c>
      <c r="CJ22">
        <f>raw!J89</f>
        <v>-1.5613888888888889</v>
      </c>
      <c r="CK22">
        <f>raw!J90</f>
        <v>-0.47638888888888886</v>
      </c>
      <c r="CL22">
        <f>raw!J91</f>
        <v>-0.27444444444444449</v>
      </c>
      <c r="CM22">
        <f>raw!J92</f>
        <v>0.53833333333333333</v>
      </c>
      <c r="CN22">
        <f>raw!J93</f>
        <v>-0.60152777777777777</v>
      </c>
      <c r="CO22">
        <f>raw!J94</f>
        <v>0.82291666666666663</v>
      </c>
      <c r="CP22">
        <f>raw!J95</f>
        <v>-0.35888888888888892</v>
      </c>
      <c r="CQ22">
        <f>raw!J96</f>
        <v>-0.16222222222222221</v>
      </c>
      <c r="CR22">
        <f>raw!J97</f>
        <v>0.84500000000000008</v>
      </c>
      <c r="CS22">
        <f>raw!J98</f>
        <v>-2.1697222222222221</v>
      </c>
      <c r="CT22">
        <f>raw!J99</f>
        <v>-1.0694444444444444E-2</v>
      </c>
      <c r="CU22">
        <f>raw!J100</f>
        <v>0.29166666666666669</v>
      </c>
      <c r="CV22">
        <f>raw!J101</f>
        <v>0.42138888888888887</v>
      </c>
      <c r="CW22">
        <f>raw!J102</f>
        <v>-4.1666666666666664E-2</v>
      </c>
      <c r="CX22">
        <f>raw!J103</f>
        <v>0.59500000000000008</v>
      </c>
      <c r="CY22">
        <f>raw!J104</f>
        <v>0.3125</v>
      </c>
      <c r="CZ22">
        <f>raw!J105</f>
        <v>0.53666666666666663</v>
      </c>
      <c r="DA22">
        <f>raw!J106</f>
        <v>1.2024999999999999</v>
      </c>
      <c r="DB22">
        <f>raw!J107</f>
        <v>0.67833333333333334</v>
      </c>
      <c r="DC22">
        <f>raw!J108</f>
        <v>0.77083333333333337</v>
      </c>
      <c r="DD22">
        <f>raw!J109</f>
        <v>-0.13361111111111112</v>
      </c>
      <c r="DE22">
        <f>raw!J110</f>
        <v>-0.185</v>
      </c>
      <c r="DF22">
        <f>raw!J111</f>
        <v>-1.5361111111111112</v>
      </c>
      <c r="DG22">
        <f>raw!J112</f>
        <v>-3.0822222222222222</v>
      </c>
      <c r="DH22">
        <f>raw!J113</f>
        <v>-0.34</v>
      </c>
      <c r="DI22">
        <f>raw!J114</f>
        <v>-1.6811111111111112</v>
      </c>
      <c r="DJ22">
        <f>raw!J115</f>
        <v>0.84055555555555561</v>
      </c>
      <c r="DK22">
        <f>raw!J116</f>
        <v>0.67055555555555557</v>
      </c>
      <c r="DL22">
        <f>raw!J117</f>
        <v>0.12666666666666665</v>
      </c>
      <c r="DM22">
        <f>raw!J118</f>
        <v>0.49375000000000008</v>
      </c>
      <c r="DN22">
        <f>raw!J119</f>
        <v>0.23638888888888887</v>
      </c>
      <c r="DO22">
        <f>raw!J120</f>
        <v>-0.56777777777777783</v>
      </c>
      <c r="DP22">
        <f>raw!J121</f>
        <v>8.7499999999999994E-2</v>
      </c>
      <c r="DQ22">
        <f>raw!J122</f>
        <v>0.3536111111111111</v>
      </c>
      <c r="DR22">
        <f>raw!J123</f>
        <v>1.1083333333333334</v>
      </c>
      <c r="DS22">
        <f>raw!J124</f>
        <v>-7.2222222222222229E-2</v>
      </c>
      <c r="DT22">
        <f>raw!J125</f>
        <v>-2.0708333333333333</v>
      </c>
      <c r="DU22">
        <f>raw!J126</f>
        <v>0.8666666666666667</v>
      </c>
      <c r="DV22">
        <f>raw!J127</f>
        <v>0</v>
      </c>
      <c r="DW22">
        <f>raw!J128</f>
        <v>0.40611111111111109</v>
      </c>
      <c r="DX22">
        <f>raw!J129</f>
        <v>0.17944444444444443</v>
      </c>
      <c r="DY22">
        <f>raw!J130</f>
        <v>5.8333333333333334E-2</v>
      </c>
    </row>
  </sheetData>
  <conditionalFormatting sqref="A42:N24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2:N242 A23:A20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:GS1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GS1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4:GS18 A3:GS8 A1:GS1 A10:GS11">
    <cfRule type="colorScale" priority="5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GS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9:GS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GS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C202"/>
  <sheetViews>
    <sheetView workbookViewId="0"/>
    <sheetView workbookViewId="1">
      <selection activeCell="B7" sqref="B7"/>
    </sheetView>
    <sheetView topLeftCell="A73" workbookViewId="2">
      <selection activeCell="E130" sqref="E130"/>
    </sheetView>
  </sheetViews>
  <sheetFormatPr defaultRowHeight="14.4" x14ac:dyDescent="0.3"/>
  <sheetData>
    <row r="2" spans="1:29" x14ac:dyDescent="0.3">
      <c r="A2" t="str" cm="1">
        <f t="array" ref="A2:O130">_xlfn._xlws.SORT(raw!A2:O130, 15, -1,FALSE)</f>
        <v>PLAYER</v>
      </c>
      <c r="B2" t="str">
        <v>zFG%</v>
      </c>
      <c r="C2" t="str">
        <v>zFT%</v>
      </c>
      <c r="D2" t="str">
        <v>z3PM</v>
      </c>
      <c r="E2" t="str">
        <v>zPTS</v>
      </c>
      <c r="F2" t="str">
        <v>zREB</v>
      </c>
      <c r="G2" t="str">
        <v>zAST</v>
      </c>
      <c r="H2" t="str">
        <v>zSTL</v>
      </c>
      <c r="I2" t="str">
        <v>zBLK</v>
      </c>
      <c r="J2" t="str">
        <v>zTO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T2" t="str" cm="1">
        <f t="array" ref="T2:T130">_xlfn._xlws.SORT(raw!K2:K130, 1, -1,FALSE)</f>
        <v>PFT</v>
      </c>
      <c r="U2" t="str" cm="1">
        <f t="array" ref="U2:U130">_xlfn._xlws.SORT(raw!L2:L130, 1, -1,FALSE)</f>
        <v>PTO</v>
      </c>
      <c r="V2" t="str" cm="1">
        <f t="array" ref="V2:V130">_xlfn._xlws.SORT(raw!M2:M130, 1, -1,FALSE)</f>
        <v>PAst</v>
      </c>
      <c r="W2" t="str" cm="1">
        <f t="array" ref="W2:W130">_xlfn._xlws.SORT(raw!N2:N130, 1, -1,FALSE)</f>
        <v>Normal</v>
      </c>
      <c r="X2" t="str" cm="1">
        <f t="array" ref="X2:X130">_xlfn._xlws.SORT(raw!O2:O130, 1, -1,FALSE)</f>
        <v>Punt</v>
      </c>
      <c r="Y2" t="s">
        <v>2128</v>
      </c>
      <c r="Z2" t="s">
        <v>2127</v>
      </c>
      <c r="AA2" t="s">
        <v>2126</v>
      </c>
      <c r="AB2" t="s">
        <v>1119</v>
      </c>
      <c r="AC2" t="s">
        <v>2125</v>
      </c>
    </row>
    <row r="3" spans="1:29" x14ac:dyDescent="0.3">
      <c r="A3" t="str">
        <v>Rudy Gobert</v>
      </c>
      <c r="B3">
        <v>3.7472222222222222</v>
      </c>
      <c r="C3">
        <v>-3.842222222222222</v>
      </c>
      <c r="D3">
        <v>-1.8683333333333334</v>
      </c>
      <c r="E3">
        <v>0.19</v>
      </c>
      <c r="F3">
        <v>3.8633333333333337</v>
      </c>
      <c r="G3">
        <v>-0.80222222222222217</v>
      </c>
      <c r="H3">
        <v>-0.80222222222222217</v>
      </c>
      <c r="I3">
        <v>5.2249999999999996</v>
      </c>
      <c r="J3">
        <v>-0.22166666666666665</v>
      </c>
      <c r="K3">
        <v>9.3311111111111114</v>
      </c>
      <c r="L3">
        <v>5.7105555555555565</v>
      </c>
      <c r="M3">
        <v>6.2911111111111113</v>
      </c>
      <c r="N3">
        <v>5.4888888888888898</v>
      </c>
      <c r="O3">
        <v>10.840555555555556</v>
      </c>
      <c r="T3">
        <v>10.483333333333334</v>
      </c>
      <c r="U3">
        <v>13.871763888888887</v>
      </c>
      <c r="V3">
        <v>9.5538819444444449</v>
      </c>
      <c r="W3">
        <v>12.099159722222222</v>
      </c>
      <c r="X3">
        <v>10.840555555555556</v>
      </c>
      <c r="Y3">
        <f t="shared" ref="Y3:AC34" si="0">T3 - T$103</f>
        <v>9.6744444444444451</v>
      </c>
      <c r="Z3">
        <f t="shared" si="0"/>
        <v>12.998152777777776</v>
      </c>
      <c r="AA3">
        <f t="shared" si="0"/>
        <v>8.7630486111111114</v>
      </c>
      <c r="AB3">
        <f t="shared" si="0"/>
        <v>11.338604166666666</v>
      </c>
      <c r="AC3">
        <f t="shared" si="0"/>
        <v>11.312777777777777</v>
      </c>
    </row>
    <row r="4" spans="1:29" x14ac:dyDescent="0.3">
      <c r="A4" t="str">
        <v>Clint Capela</v>
      </c>
      <c r="B4">
        <v>2.9166666666666665</v>
      </c>
      <c r="C4">
        <v>-3.0416666666666665</v>
      </c>
      <c r="D4">
        <v>-1.84375</v>
      </c>
      <c r="E4">
        <v>0.28125</v>
      </c>
      <c r="F4">
        <v>4.416666666666667</v>
      </c>
      <c r="G4">
        <v>-1.0625</v>
      </c>
      <c r="H4">
        <v>-0.40625</v>
      </c>
      <c r="I4">
        <v>3.6875</v>
      </c>
      <c r="J4">
        <v>0.36458333333333331</v>
      </c>
      <c r="K4">
        <v>8.3541666666666661</v>
      </c>
      <c r="L4">
        <v>4.947916666666667</v>
      </c>
      <c r="M4">
        <v>6.375</v>
      </c>
      <c r="N4">
        <v>5.3125</v>
      </c>
      <c r="O4">
        <v>9.6822916666666679</v>
      </c>
      <c r="T4">
        <v>10.008395833333335</v>
      </c>
      <c r="U4">
        <v>13.052083333333334</v>
      </c>
      <c r="V4">
        <v>8.6079166666666644</v>
      </c>
      <c r="W4">
        <v>10.270694444444443</v>
      </c>
      <c r="X4">
        <v>9.6822916666666679</v>
      </c>
      <c r="Y4">
        <f t="shared" si="0"/>
        <v>9.1995069444444457</v>
      </c>
      <c r="Z4">
        <f t="shared" si="0"/>
        <v>12.178472222222222</v>
      </c>
      <c r="AA4">
        <f t="shared" si="0"/>
        <v>7.8170833333333309</v>
      </c>
      <c r="AB4">
        <f t="shared" si="0"/>
        <v>9.5101388888888874</v>
      </c>
      <c r="AC4">
        <f t="shared" si="0"/>
        <v>10.154513888888889</v>
      </c>
    </row>
    <row r="5" spans="1:29" x14ac:dyDescent="0.3">
      <c r="A5" t="str">
        <v>Giannis Antetokounmpo</v>
      </c>
      <c r="B5">
        <v>4.0905555555555555</v>
      </c>
      <c r="C5">
        <v>-4.0186111111111114</v>
      </c>
      <c r="D5">
        <v>-0.59611111111111104</v>
      </c>
      <c r="E5">
        <v>2.4049999999999998</v>
      </c>
      <c r="F5">
        <v>2.6516666666666668</v>
      </c>
      <c r="G5">
        <v>1.7472222222222222</v>
      </c>
      <c r="H5">
        <v>0.94555555555555548</v>
      </c>
      <c r="I5">
        <v>1.5519444444444443</v>
      </c>
      <c r="J5">
        <v>-2.3125</v>
      </c>
      <c r="K5">
        <v>10.483333333333334</v>
      </c>
      <c r="L5">
        <v>8.7772222222222229</v>
      </c>
      <c r="M5">
        <v>4.7174999999999994</v>
      </c>
      <c r="N5">
        <v>6.4647222222222229</v>
      </c>
      <c r="O5">
        <v>6.588055555555556</v>
      </c>
      <c r="T5">
        <v>9.3311111111111114</v>
      </c>
      <c r="U5">
        <v>12.541805555555554</v>
      </c>
      <c r="V5">
        <v>7.4988888888888896</v>
      </c>
      <c r="W5">
        <v>10.083333333333334</v>
      </c>
      <c r="X5">
        <v>6.588055555555556</v>
      </c>
      <c r="Y5">
        <f t="shared" si="0"/>
        <v>8.5222222222222221</v>
      </c>
      <c r="Z5">
        <f t="shared" si="0"/>
        <v>11.668194444444442</v>
      </c>
      <c r="AA5">
        <f t="shared" si="0"/>
        <v>6.708055555555557</v>
      </c>
      <c r="AB5">
        <f t="shared" si="0"/>
        <v>9.3227777777777785</v>
      </c>
      <c r="AC5">
        <f t="shared" si="0"/>
        <v>7.0602777777777783</v>
      </c>
    </row>
    <row r="6" spans="1:29" x14ac:dyDescent="0.3">
      <c r="A6" t="str">
        <v>Richaun Holmes</v>
      </c>
      <c r="B6">
        <v>3.5900000000000003</v>
      </c>
      <c r="C6">
        <v>6.0000000000000005E-2</v>
      </c>
      <c r="D6">
        <v>-1.77</v>
      </c>
      <c r="E6">
        <v>0.28999999999999998</v>
      </c>
      <c r="F6">
        <v>1.66</v>
      </c>
      <c r="G6">
        <v>-0.49</v>
      </c>
      <c r="H6">
        <v>-0.64</v>
      </c>
      <c r="I6">
        <v>2.63</v>
      </c>
      <c r="J6">
        <v>0.33</v>
      </c>
      <c r="K6">
        <v>5.6</v>
      </c>
      <c r="L6">
        <v>5.33</v>
      </c>
      <c r="M6">
        <v>6.15</v>
      </c>
      <c r="N6">
        <v>5.66</v>
      </c>
      <c r="O6">
        <v>6.585</v>
      </c>
      <c r="T6">
        <v>8.3541666666666661</v>
      </c>
      <c r="U6">
        <v>11.136111111111113</v>
      </c>
      <c r="V6">
        <v>7.4899999999999993</v>
      </c>
      <c r="W6">
        <v>9.3627777777777794</v>
      </c>
      <c r="X6">
        <v>6.585</v>
      </c>
      <c r="Y6">
        <f t="shared" si="0"/>
        <v>7.5452777777777769</v>
      </c>
      <c r="Z6">
        <f t="shared" si="0"/>
        <v>10.262500000000001</v>
      </c>
      <c r="AA6">
        <f t="shared" si="0"/>
        <v>6.6991666666666667</v>
      </c>
      <c r="AB6">
        <f t="shared" si="0"/>
        <v>8.602222222222224</v>
      </c>
      <c r="AC6">
        <f t="shared" si="0"/>
        <v>7.0572222222222223</v>
      </c>
    </row>
    <row r="7" spans="1:29" x14ac:dyDescent="0.3">
      <c r="A7" t="str">
        <v>Myles Turner</v>
      </c>
      <c r="B7">
        <v>0.35</v>
      </c>
      <c r="C7">
        <v>-0.27</v>
      </c>
      <c r="D7">
        <v>-0.17</v>
      </c>
      <c r="E7">
        <v>-0.13</v>
      </c>
      <c r="F7">
        <v>0.65</v>
      </c>
      <c r="G7">
        <v>-0.93000000000000016</v>
      </c>
      <c r="H7">
        <v>6.0000000000000005E-2</v>
      </c>
      <c r="I7">
        <v>5.62</v>
      </c>
      <c r="J7">
        <v>0.19</v>
      </c>
      <c r="K7">
        <v>5.64</v>
      </c>
      <c r="L7">
        <v>5.18</v>
      </c>
      <c r="M7">
        <v>6.3</v>
      </c>
      <c r="N7">
        <v>5.37</v>
      </c>
      <c r="O7">
        <v>6.5750000000000002</v>
      </c>
      <c r="T7">
        <v>7.5600000000000005</v>
      </c>
      <c r="U7">
        <v>10.785555555555558</v>
      </c>
      <c r="V7">
        <v>6.9670833333333331</v>
      </c>
      <c r="W7">
        <v>8.6605555555555576</v>
      </c>
      <c r="X7">
        <v>6.5750000000000002</v>
      </c>
      <c r="Y7">
        <f t="shared" si="0"/>
        <v>6.7511111111111113</v>
      </c>
      <c r="Z7">
        <f t="shared" si="0"/>
        <v>9.9119444444444458</v>
      </c>
      <c r="AA7">
        <f t="shared" si="0"/>
        <v>6.1762499999999996</v>
      </c>
      <c r="AB7">
        <f t="shared" si="0"/>
        <v>7.9000000000000021</v>
      </c>
      <c r="AC7">
        <f t="shared" si="0"/>
        <v>7.0472222222222225</v>
      </c>
    </row>
    <row r="8" spans="1:29" x14ac:dyDescent="0.3">
      <c r="A8" t="str">
        <v>Deandre Ayton</v>
      </c>
      <c r="B8">
        <v>3.6733333333333338</v>
      </c>
      <c r="C8">
        <v>-9.5000000000000001E-2</v>
      </c>
      <c r="D8">
        <v>-1.6994444444444445</v>
      </c>
      <c r="E8">
        <v>0.41166666666666668</v>
      </c>
      <c r="F8">
        <v>2.681111111111111</v>
      </c>
      <c r="G8">
        <v>-0.71777777777777785</v>
      </c>
      <c r="H8">
        <v>-0.73888888888888882</v>
      </c>
      <c r="I8">
        <v>1.6888888888888891</v>
      </c>
      <c r="J8">
        <v>-1.0555555555555556E-2</v>
      </c>
      <c r="K8">
        <v>5.288333333333334</v>
      </c>
      <c r="L8">
        <v>5.2038888888888888</v>
      </c>
      <c r="M8">
        <v>5.9111111111111114</v>
      </c>
      <c r="N8">
        <v>5.1933333333333334</v>
      </c>
      <c r="O8">
        <v>6.5391666666666675</v>
      </c>
      <c r="T8">
        <v>7.3437499999999991</v>
      </c>
      <c r="U8">
        <v>10.48</v>
      </c>
      <c r="V8">
        <v>6.7766666666666673</v>
      </c>
      <c r="W8">
        <v>8.4500000000000011</v>
      </c>
      <c r="X8">
        <v>6.5391666666666675</v>
      </c>
      <c r="Y8">
        <f t="shared" si="0"/>
        <v>6.5348611111111099</v>
      </c>
      <c r="Z8">
        <f t="shared" si="0"/>
        <v>9.6063888888888886</v>
      </c>
      <c r="AA8">
        <f t="shared" si="0"/>
        <v>5.9858333333333338</v>
      </c>
      <c r="AB8">
        <f t="shared" si="0"/>
        <v>7.6894444444444456</v>
      </c>
      <c r="AC8">
        <f t="shared" si="0"/>
        <v>7.0113888888888898</v>
      </c>
    </row>
    <row r="9" spans="1:29" x14ac:dyDescent="0.3">
      <c r="A9" t="str">
        <v>Jakob Poeltl</v>
      </c>
      <c r="B9">
        <v>2.3313888888888892</v>
      </c>
      <c r="C9">
        <v>-1.6576388888888891</v>
      </c>
      <c r="D9">
        <v>-1.8929166666666666</v>
      </c>
      <c r="E9">
        <v>-0.55611111111111111</v>
      </c>
      <c r="F9">
        <v>2.0319444444444441</v>
      </c>
      <c r="G9">
        <v>-0.28875000000000006</v>
      </c>
      <c r="H9">
        <v>-0.14972222222222223</v>
      </c>
      <c r="I9">
        <v>3.8072222222222223</v>
      </c>
      <c r="J9">
        <v>0.18180555555555558</v>
      </c>
      <c r="K9">
        <v>5.4648611111111105</v>
      </c>
      <c r="L9">
        <v>3.6254166666666663</v>
      </c>
      <c r="M9">
        <v>4.0959722222222226</v>
      </c>
      <c r="N9">
        <v>3.8072222222222218</v>
      </c>
      <c r="O9">
        <v>6.1813888888888897</v>
      </c>
      <c r="T9">
        <v>6.7945833333333336</v>
      </c>
      <c r="U9">
        <v>9.8955555555555552</v>
      </c>
      <c r="V9">
        <v>6.7027777777777793</v>
      </c>
      <c r="W9">
        <v>7.9488888888888889</v>
      </c>
      <c r="X9">
        <v>6.1813888888888897</v>
      </c>
      <c r="Y9">
        <f t="shared" si="0"/>
        <v>5.9856944444444444</v>
      </c>
      <c r="Z9">
        <f t="shared" si="0"/>
        <v>9.0219444444444434</v>
      </c>
      <c r="AA9">
        <f t="shared" si="0"/>
        <v>5.9119444444444458</v>
      </c>
      <c r="AB9">
        <f t="shared" si="0"/>
        <v>7.1883333333333326</v>
      </c>
      <c r="AC9">
        <f t="shared" si="0"/>
        <v>6.653611111111112</v>
      </c>
    </row>
    <row r="10" spans="1:29" x14ac:dyDescent="0.3">
      <c r="A10" t="str">
        <v>Robert Williams</v>
      </c>
      <c r="B10">
        <v>2.7672222222222222</v>
      </c>
      <c r="C10">
        <v>-1.0294444444444446</v>
      </c>
      <c r="D10">
        <v>-1.6716666666666666</v>
      </c>
      <c r="E10">
        <v>-0.55722222222222217</v>
      </c>
      <c r="F10">
        <v>1.2561111111111112</v>
      </c>
      <c r="G10">
        <v>-0.3116666666666667</v>
      </c>
      <c r="H10">
        <v>0.18888888888888891</v>
      </c>
      <c r="I10">
        <v>3.2111111111111108</v>
      </c>
      <c r="J10">
        <v>0.43444444444444447</v>
      </c>
      <c r="K10">
        <v>5.3172222222222221</v>
      </c>
      <c r="L10">
        <v>3.8533333333333331</v>
      </c>
      <c r="M10">
        <v>4.599444444444444</v>
      </c>
      <c r="N10">
        <v>4.2877777777777775</v>
      </c>
      <c r="O10">
        <v>5.7186111111111106</v>
      </c>
      <c r="T10">
        <v>6.6105555555555542</v>
      </c>
      <c r="U10">
        <v>9.2783333333333342</v>
      </c>
      <c r="V10">
        <v>6.375</v>
      </c>
      <c r="W10">
        <v>7.7794444444444455</v>
      </c>
      <c r="X10">
        <v>5.7186111111111106</v>
      </c>
      <c r="Y10">
        <f t="shared" si="0"/>
        <v>5.801666666666665</v>
      </c>
      <c r="Z10">
        <f t="shared" si="0"/>
        <v>8.4047222222222224</v>
      </c>
      <c r="AA10">
        <f t="shared" si="0"/>
        <v>5.5841666666666665</v>
      </c>
      <c r="AB10">
        <f t="shared" si="0"/>
        <v>7.0188888888888901</v>
      </c>
      <c r="AC10">
        <f t="shared" si="0"/>
        <v>6.190833333333333</v>
      </c>
    </row>
    <row r="11" spans="1:29" x14ac:dyDescent="0.3">
      <c r="A11" t="str">
        <v>Michael Porter Jr.</v>
      </c>
      <c r="B11">
        <v>1.5447222222222221</v>
      </c>
      <c r="C11">
        <v>0.34430555555555553</v>
      </c>
      <c r="D11">
        <v>1.3958333333333333</v>
      </c>
      <c r="E11">
        <v>1.1259722222222222</v>
      </c>
      <c r="F11">
        <v>1.1911111111111112</v>
      </c>
      <c r="G11">
        <v>-0.76305555555555549</v>
      </c>
      <c r="H11">
        <v>-0.41875000000000001</v>
      </c>
      <c r="I11">
        <v>0.76305555555555549</v>
      </c>
      <c r="J11">
        <v>0.1488888888888889</v>
      </c>
      <c r="K11">
        <v>4.9877777777777776</v>
      </c>
      <c r="L11">
        <v>5.1831944444444433</v>
      </c>
      <c r="M11">
        <v>6.0951388888888882</v>
      </c>
      <c r="N11">
        <v>5.3320833333333324</v>
      </c>
      <c r="O11">
        <v>5.6065972222222227</v>
      </c>
      <c r="T11">
        <v>6.4</v>
      </c>
      <c r="U11">
        <v>8.7772222222222229</v>
      </c>
      <c r="V11">
        <v>6.3374999999999995</v>
      </c>
      <c r="W11">
        <v>6.6029166666666663</v>
      </c>
      <c r="X11">
        <v>5.6065972222222227</v>
      </c>
      <c r="Y11">
        <f t="shared" si="0"/>
        <v>5.5911111111111111</v>
      </c>
      <c r="Z11">
        <f t="shared" si="0"/>
        <v>7.903611111111112</v>
      </c>
      <c r="AA11">
        <f t="shared" si="0"/>
        <v>5.5466666666666669</v>
      </c>
      <c r="AB11">
        <f t="shared" si="0"/>
        <v>5.84236111111111</v>
      </c>
      <c r="AC11">
        <f t="shared" si="0"/>
        <v>6.078819444444445</v>
      </c>
    </row>
    <row r="12" spans="1:29" x14ac:dyDescent="0.3">
      <c r="A12" t="str">
        <v>Jarrett Allen</v>
      </c>
      <c r="B12">
        <v>2.6002777777777779</v>
      </c>
      <c r="C12">
        <v>-1.8500000000000003</v>
      </c>
      <c r="D12">
        <v>-1.6958333333333333</v>
      </c>
      <c r="E12">
        <v>6.1666666666666661E-2</v>
      </c>
      <c r="F12">
        <v>2.4975000000000005</v>
      </c>
      <c r="G12">
        <v>-0.50361111111111112</v>
      </c>
      <c r="H12">
        <v>-0.97638888888888886</v>
      </c>
      <c r="I12">
        <v>2.2302777777777774</v>
      </c>
      <c r="J12">
        <v>-0.19527777777777777</v>
      </c>
      <c r="K12">
        <v>4.0186111111111114</v>
      </c>
      <c r="L12">
        <v>2.3638888888888889</v>
      </c>
      <c r="M12">
        <v>2.6722222222222225</v>
      </c>
      <c r="N12">
        <v>2.1686111111111113</v>
      </c>
      <c r="O12">
        <v>5.4677777777777772</v>
      </c>
      <c r="T12">
        <v>6.1979166666666661</v>
      </c>
      <c r="U12">
        <v>8.7258333333333322</v>
      </c>
      <c r="V12">
        <v>6.3</v>
      </c>
      <c r="W12">
        <v>6.4647222222222229</v>
      </c>
      <c r="X12">
        <v>5.4677777777777772</v>
      </c>
      <c r="Y12">
        <f t="shared" si="0"/>
        <v>5.3890277777777769</v>
      </c>
      <c r="Z12">
        <f t="shared" si="0"/>
        <v>7.8522222222222213</v>
      </c>
      <c r="AA12">
        <f t="shared" si="0"/>
        <v>5.5091666666666672</v>
      </c>
      <c r="AB12">
        <f t="shared" si="0"/>
        <v>5.7041666666666675</v>
      </c>
      <c r="AC12">
        <f t="shared" si="0"/>
        <v>5.9399999999999995</v>
      </c>
    </row>
    <row r="13" spans="1:29" x14ac:dyDescent="0.3">
      <c r="A13" t="str">
        <v>Anthony Davis</v>
      </c>
      <c r="B13">
        <v>1.2554166666666666</v>
      </c>
      <c r="C13">
        <v>-0.19166666666666668</v>
      </c>
      <c r="D13">
        <v>-0.74750000000000005</v>
      </c>
      <c r="E13">
        <v>1.5045833333333334</v>
      </c>
      <c r="F13">
        <v>1.5716666666666665</v>
      </c>
      <c r="G13">
        <v>-0.36416666666666664</v>
      </c>
      <c r="H13">
        <v>1.0158333333333334</v>
      </c>
      <c r="I13">
        <v>3.105</v>
      </c>
      <c r="J13">
        <v>-0.54625000000000001</v>
      </c>
      <c r="K13">
        <v>6.7945833333333336</v>
      </c>
      <c r="L13">
        <v>7.149166666666666</v>
      </c>
      <c r="M13">
        <v>6.9670833333333331</v>
      </c>
      <c r="N13">
        <v>6.6029166666666663</v>
      </c>
      <c r="O13">
        <v>5.3906250000000009</v>
      </c>
      <c r="T13">
        <v>6.0124999999999993</v>
      </c>
      <c r="U13">
        <v>8.5625</v>
      </c>
      <c r="V13">
        <v>6.2911111111111113</v>
      </c>
      <c r="W13">
        <v>6.3722222222222209</v>
      </c>
      <c r="X13">
        <v>5.3906250000000009</v>
      </c>
      <c r="Y13">
        <f t="shared" si="0"/>
        <v>5.2036111111111101</v>
      </c>
      <c r="Z13">
        <f t="shared" si="0"/>
        <v>7.6888888888888891</v>
      </c>
      <c r="AA13">
        <f t="shared" si="0"/>
        <v>5.5002777777777787</v>
      </c>
      <c r="AB13">
        <f t="shared" si="0"/>
        <v>5.6116666666666646</v>
      </c>
      <c r="AC13">
        <f t="shared" si="0"/>
        <v>5.8628472222222232</v>
      </c>
    </row>
    <row r="14" spans="1:29" x14ac:dyDescent="0.3">
      <c r="A14" t="str">
        <v>Nikola Jokic</v>
      </c>
      <c r="B14">
        <v>3.5452083333333331</v>
      </c>
      <c r="C14">
        <v>2.0907638888888886</v>
      </c>
      <c r="D14">
        <v>-0.31815972222222222</v>
      </c>
      <c r="E14">
        <v>2.0998541666666668</v>
      </c>
      <c r="F14">
        <v>2.3452916666666668</v>
      </c>
      <c r="G14">
        <v>2.5452777777777778</v>
      </c>
      <c r="H14">
        <v>1.145375</v>
      </c>
      <c r="I14">
        <v>0.41815277777777776</v>
      </c>
      <c r="J14">
        <v>-1.7726041666666665</v>
      </c>
      <c r="K14">
        <v>10.008395833333335</v>
      </c>
      <c r="L14">
        <v>13.871763888888887</v>
      </c>
      <c r="M14">
        <v>9.5538819444444449</v>
      </c>
      <c r="N14">
        <v>12.099159722222222</v>
      </c>
      <c r="O14">
        <v>5.2678159722222224</v>
      </c>
      <c r="T14">
        <v>5.8083333333333336</v>
      </c>
      <c r="U14">
        <v>8.2333333333333325</v>
      </c>
      <c r="V14">
        <v>6.2455555555555566</v>
      </c>
      <c r="W14">
        <v>6.3194444444444446</v>
      </c>
      <c r="X14">
        <v>5.2678159722222224</v>
      </c>
      <c r="Y14">
        <f t="shared" si="0"/>
        <v>4.9994444444444444</v>
      </c>
      <c r="Z14">
        <f t="shared" si="0"/>
        <v>7.3597222222222216</v>
      </c>
      <c r="AA14">
        <f t="shared" si="0"/>
        <v>5.4547222222222231</v>
      </c>
      <c r="AB14">
        <f t="shared" si="0"/>
        <v>5.5588888888888892</v>
      </c>
      <c r="AC14">
        <f t="shared" si="0"/>
        <v>5.7400381944444447</v>
      </c>
    </row>
    <row r="15" spans="1:29" x14ac:dyDescent="0.3">
      <c r="A15" t="str">
        <v>John Collins</v>
      </c>
      <c r="B15">
        <v>2.8125</v>
      </c>
      <c r="C15">
        <v>0.78125</v>
      </c>
      <c r="D15">
        <v>-0.39583333333333331</v>
      </c>
      <c r="E15">
        <v>0.69791666666666663</v>
      </c>
      <c r="F15">
        <v>1.0833333333333333</v>
      </c>
      <c r="G15">
        <v>-0.85416666666666652</v>
      </c>
      <c r="H15">
        <v>-1.0833333333333333</v>
      </c>
      <c r="I15">
        <v>1.0729166666666667</v>
      </c>
      <c r="J15">
        <v>0.3125</v>
      </c>
      <c r="K15">
        <v>3.6458333333333335</v>
      </c>
      <c r="L15">
        <v>4.1145833333333339</v>
      </c>
      <c r="M15">
        <v>5.28125</v>
      </c>
      <c r="N15">
        <v>4.4270833333333339</v>
      </c>
      <c r="O15">
        <v>5.234375</v>
      </c>
      <c r="T15">
        <v>5.64</v>
      </c>
      <c r="U15">
        <v>7.8902777777777775</v>
      </c>
      <c r="V15">
        <v>6.15</v>
      </c>
      <c r="W15">
        <v>6.1011111111111109</v>
      </c>
      <c r="X15">
        <v>5.234375</v>
      </c>
      <c r="Y15">
        <f t="shared" si="0"/>
        <v>4.8311111111111105</v>
      </c>
      <c r="Z15">
        <f t="shared" si="0"/>
        <v>7.0166666666666666</v>
      </c>
      <c r="AA15">
        <f t="shared" si="0"/>
        <v>5.3591666666666669</v>
      </c>
      <c r="AB15">
        <f t="shared" si="0"/>
        <v>5.3405555555555555</v>
      </c>
      <c r="AC15">
        <f t="shared" si="0"/>
        <v>5.7065972222222223</v>
      </c>
    </row>
    <row r="16" spans="1:29" x14ac:dyDescent="0.3">
      <c r="A16" t="str">
        <v>Zion Williamson</v>
      </c>
      <c r="B16">
        <v>5.45</v>
      </c>
      <c r="C16">
        <v>-3.1</v>
      </c>
      <c r="D16">
        <v>-1.54</v>
      </c>
      <c r="E16">
        <v>2.4300000000000002</v>
      </c>
      <c r="F16">
        <v>1.1399999999999999</v>
      </c>
      <c r="G16">
        <v>0.86</v>
      </c>
      <c r="H16">
        <v>0.39</v>
      </c>
      <c r="I16">
        <v>0.41</v>
      </c>
      <c r="J16">
        <v>-1.58</v>
      </c>
      <c r="K16">
        <v>7.5600000000000005</v>
      </c>
      <c r="L16">
        <v>6.04</v>
      </c>
      <c r="M16">
        <v>3.5999999999999996</v>
      </c>
      <c r="N16">
        <v>4.46</v>
      </c>
      <c r="O16">
        <v>5.0949999999999998</v>
      </c>
      <c r="T16">
        <v>5.6261111111111113</v>
      </c>
      <c r="U16">
        <v>7.149166666666666</v>
      </c>
      <c r="V16">
        <v>6.0951388888888882</v>
      </c>
      <c r="W16">
        <v>5.8099999999999987</v>
      </c>
      <c r="X16">
        <v>5.0949999999999998</v>
      </c>
      <c r="Y16">
        <f t="shared" si="0"/>
        <v>4.8172222222222221</v>
      </c>
      <c r="Z16">
        <f t="shared" si="0"/>
        <v>6.2755555555555551</v>
      </c>
      <c r="AA16">
        <f t="shared" si="0"/>
        <v>5.3043055555555547</v>
      </c>
      <c r="AB16">
        <f t="shared" si="0"/>
        <v>5.0494444444444433</v>
      </c>
      <c r="AC16">
        <f t="shared" si="0"/>
        <v>5.5672222222222221</v>
      </c>
    </row>
    <row r="17" spans="1:29" x14ac:dyDescent="0.3">
      <c r="A17" t="str">
        <v>Kristaps Porzingis</v>
      </c>
      <c r="B17">
        <v>-0.42166666666666663</v>
      </c>
      <c r="C17">
        <v>1.0350000000000001</v>
      </c>
      <c r="D17">
        <v>0.77625</v>
      </c>
      <c r="E17">
        <v>1.17875</v>
      </c>
      <c r="F17">
        <v>1.7729166666666667</v>
      </c>
      <c r="G17">
        <v>-0.54625000000000001</v>
      </c>
      <c r="H17">
        <v>-0.93916666666666671</v>
      </c>
      <c r="I17">
        <v>1.9933333333333334</v>
      </c>
      <c r="J17">
        <v>0.34499999999999997</v>
      </c>
      <c r="K17">
        <v>4.1591666666666658</v>
      </c>
      <c r="L17">
        <v>4.8491666666666671</v>
      </c>
      <c r="M17">
        <v>5.7404166666666674</v>
      </c>
      <c r="N17">
        <v>5.1941666666666668</v>
      </c>
      <c r="O17">
        <v>5.0552083333333329</v>
      </c>
      <c r="T17">
        <v>5.6199999999999992</v>
      </c>
      <c r="U17">
        <v>7.0827777777777774</v>
      </c>
      <c r="V17">
        <v>5.9955555555555566</v>
      </c>
      <c r="W17">
        <v>5.7448611111111108</v>
      </c>
      <c r="X17">
        <v>5.0552083333333329</v>
      </c>
      <c r="Y17">
        <f t="shared" si="0"/>
        <v>4.81111111111111</v>
      </c>
      <c r="Z17">
        <f t="shared" si="0"/>
        <v>6.2091666666666665</v>
      </c>
      <c r="AA17">
        <f t="shared" si="0"/>
        <v>5.2047222222222231</v>
      </c>
      <c r="AB17">
        <f t="shared" si="0"/>
        <v>4.9843055555555544</v>
      </c>
      <c r="AC17">
        <f t="shared" si="0"/>
        <v>5.5274305555555552</v>
      </c>
    </row>
    <row r="18" spans="1:29" x14ac:dyDescent="0.3">
      <c r="A18" t="str">
        <v>Mitchell Robinson</v>
      </c>
      <c r="B18">
        <v>2.2680555555555553</v>
      </c>
      <c r="C18">
        <v>-1.7454166666666666</v>
      </c>
      <c r="D18">
        <v>-1.7454166666666666</v>
      </c>
      <c r="E18">
        <v>-0.68041666666666656</v>
      </c>
      <c r="F18">
        <v>1.4101388888888888</v>
      </c>
      <c r="G18">
        <v>-1.1636111111111112</v>
      </c>
      <c r="H18">
        <v>0.71986111111111106</v>
      </c>
      <c r="I18">
        <v>2.6329166666666666</v>
      </c>
      <c r="J18">
        <v>0.82833333333333337</v>
      </c>
      <c r="K18">
        <v>4.2698611111111102</v>
      </c>
      <c r="L18">
        <v>1.6961111111111109</v>
      </c>
      <c r="M18">
        <v>3.6880555555555556</v>
      </c>
      <c r="N18">
        <v>2.5244444444444443</v>
      </c>
      <c r="O18">
        <v>5.0538194444444438</v>
      </c>
      <c r="T18">
        <v>5.6</v>
      </c>
      <c r="U18">
        <v>6.8</v>
      </c>
      <c r="V18">
        <v>5.9111111111111114</v>
      </c>
      <c r="W18">
        <v>5.7105555555555547</v>
      </c>
      <c r="X18">
        <v>5.0538194444444438</v>
      </c>
      <c r="Y18">
        <f t="shared" si="0"/>
        <v>4.7911111111111104</v>
      </c>
      <c r="Z18">
        <f t="shared" si="0"/>
        <v>5.9263888888888889</v>
      </c>
      <c r="AA18">
        <f t="shared" si="0"/>
        <v>5.1202777777777779</v>
      </c>
      <c r="AB18">
        <f t="shared" si="0"/>
        <v>4.9499999999999993</v>
      </c>
      <c r="AC18">
        <f t="shared" si="0"/>
        <v>5.5260416666666661</v>
      </c>
    </row>
    <row r="19" spans="1:29" x14ac:dyDescent="0.3">
      <c r="A19" t="str">
        <v>Christian Wood</v>
      </c>
      <c r="B19">
        <v>1.4777777777777779</v>
      </c>
      <c r="C19">
        <v>-2.5861111111111112</v>
      </c>
      <c r="D19">
        <v>0.17499999999999999</v>
      </c>
      <c r="E19">
        <v>1.05</v>
      </c>
      <c r="F19">
        <v>1.7986111111111112</v>
      </c>
      <c r="G19">
        <v>-0.57361111111111107</v>
      </c>
      <c r="H19">
        <v>-0.30138888888888887</v>
      </c>
      <c r="I19">
        <v>1.3319444444444446</v>
      </c>
      <c r="J19">
        <v>-0.4375</v>
      </c>
      <c r="K19">
        <v>4.5208333333333339</v>
      </c>
      <c r="L19">
        <v>2.3722222222222227</v>
      </c>
      <c r="M19">
        <v>2.5083333333333337</v>
      </c>
      <c r="N19">
        <v>1.9347222222222227</v>
      </c>
      <c r="O19">
        <v>4.8708333333333336</v>
      </c>
      <c r="T19">
        <v>5.4648611111111105</v>
      </c>
      <c r="U19">
        <v>6.6895833333333332</v>
      </c>
      <c r="V19">
        <v>5.7944444444444443</v>
      </c>
      <c r="W19">
        <v>5.66</v>
      </c>
      <c r="X19">
        <v>4.8708333333333336</v>
      </c>
      <c r="Y19">
        <f t="shared" si="0"/>
        <v>4.6559722222222213</v>
      </c>
      <c r="Z19">
        <f t="shared" si="0"/>
        <v>5.8159722222222223</v>
      </c>
      <c r="AA19">
        <f t="shared" si="0"/>
        <v>5.0036111111111108</v>
      </c>
      <c r="AB19">
        <f t="shared" si="0"/>
        <v>4.8994444444444447</v>
      </c>
      <c r="AC19">
        <f t="shared" si="0"/>
        <v>5.3430555555555559</v>
      </c>
    </row>
    <row r="20" spans="1:29" x14ac:dyDescent="0.3">
      <c r="A20" t="str">
        <v>Karl-Anthony Towns</v>
      </c>
      <c r="B20">
        <v>0.81</v>
      </c>
      <c r="C20">
        <v>2.0499999999999998</v>
      </c>
      <c r="D20">
        <v>0.83</v>
      </c>
      <c r="E20">
        <v>1.8299999999999998</v>
      </c>
      <c r="F20">
        <v>2.44</v>
      </c>
      <c r="G20">
        <v>0.96000000000000008</v>
      </c>
      <c r="H20">
        <v>-0.2</v>
      </c>
      <c r="I20">
        <v>1.76</v>
      </c>
      <c r="J20">
        <v>-2.0299999999999998</v>
      </c>
      <c r="K20">
        <v>6.4</v>
      </c>
      <c r="L20">
        <v>10.48</v>
      </c>
      <c r="M20">
        <v>7.4899999999999993</v>
      </c>
      <c r="N20">
        <v>8.4500000000000011</v>
      </c>
      <c r="O20">
        <v>4.7249999999999996</v>
      </c>
      <c r="T20">
        <v>5.3172222222222221</v>
      </c>
      <c r="U20">
        <v>6.66</v>
      </c>
      <c r="V20">
        <v>5.7404166666666674</v>
      </c>
      <c r="W20">
        <v>5.4888888888888898</v>
      </c>
      <c r="X20">
        <v>4.7249999999999996</v>
      </c>
      <c r="Y20">
        <f t="shared" si="0"/>
        <v>4.5083333333333329</v>
      </c>
      <c r="Z20">
        <f t="shared" si="0"/>
        <v>5.7863888888888892</v>
      </c>
      <c r="AA20">
        <f t="shared" si="0"/>
        <v>4.9495833333333348</v>
      </c>
      <c r="AB20">
        <f t="shared" si="0"/>
        <v>4.7283333333333335</v>
      </c>
      <c r="AC20">
        <f t="shared" si="0"/>
        <v>5.197222222222222</v>
      </c>
    </row>
    <row r="21" spans="1:29" x14ac:dyDescent="0.3">
      <c r="A21" t="str">
        <v>Chris Boucher</v>
      </c>
      <c r="B21">
        <v>0.92000000000000015</v>
      </c>
      <c r="C21">
        <v>0</v>
      </c>
      <c r="D21">
        <v>-0.3</v>
      </c>
      <c r="E21">
        <v>-0.13</v>
      </c>
      <c r="F21">
        <v>0.55000000000000004</v>
      </c>
      <c r="G21">
        <v>-0.93000000000000016</v>
      </c>
      <c r="H21">
        <v>-0.94999999999999984</v>
      </c>
      <c r="I21">
        <v>2.58</v>
      </c>
      <c r="J21">
        <v>0.99</v>
      </c>
      <c r="K21">
        <v>2.7300000000000004</v>
      </c>
      <c r="L21">
        <v>1.7400000000000002</v>
      </c>
      <c r="M21">
        <v>3.66</v>
      </c>
      <c r="N21">
        <v>2.7300000000000004</v>
      </c>
      <c r="O21">
        <v>4.6750000000000007</v>
      </c>
      <c r="T21">
        <v>5.3094444444444431</v>
      </c>
      <c r="U21">
        <v>6.4458333333333329</v>
      </c>
      <c r="V21">
        <v>5.7395833333333339</v>
      </c>
      <c r="W21">
        <v>5.4888888888888889</v>
      </c>
      <c r="X21">
        <v>4.6750000000000007</v>
      </c>
      <c r="Y21">
        <f t="shared" si="0"/>
        <v>4.5005555555555539</v>
      </c>
      <c r="Z21">
        <f t="shared" si="0"/>
        <v>5.572222222222222</v>
      </c>
      <c r="AA21">
        <f t="shared" si="0"/>
        <v>4.9487500000000004</v>
      </c>
      <c r="AB21">
        <f t="shared" si="0"/>
        <v>4.7283333333333335</v>
      </c>
      <c r="AC21">
        <f t="shared" si="0"/>
        <v>5.147222222222223</v>
      </c>
    </row>
    <row r="22" spans="1:29" x14ac:dyDescent="0.3">
      <c r="A22" t="str">
        <v>Nikola Vucevic</v>
      </c>
      <c r="B22">
        <v>0.31666666666666665</v>
      </c>
      <c r="C22">
        <v>0.79166666666666663</v>
      </c>
      <c r="D22">
        <v>0.4538888888888889</v>
      </c>
      <c r="E22">
        <v>1.2455555555555555</v>
      </c>
      <c r="F22">
        <v>2.7655555555555558</v>
      </c>
      <c r="G22">
        <v>0.10555555555555557</v>
      </c>
      <c r="H22">
        <v>3.1666666666666662E-2</v>
      </c>
      <c r="I22">
        <v>0.67555555555555558</v>
      </c>
      <c r="J22">
        <v>-0.28500000000000003</v>
      </c>
      <c r="K22">
        <v>5.3094444444444431</v>
      </c>
      <c r="L22">
        <v>6.3861111111111111</v>
      </c>
      <c r="M22">
        <v>5.9955555555555566</v>
      </c>
      <c r="N22">
        <v>6.1011111111111109</v>
      </c>
      <c r="O22">
        <v>4.5494444444444442</v>
      </c>
      <c r="T22">
        <v>5.288333333333334</v>
      </c>
      <c r="U22">
        <v>6.3861111111111111</v>
      </c>
      <c r="V22">
        <v>5.28125</v>
      </c>
      <c r="W22">
        <v>5.40625</v>
      </c>
      <c r="X22">
        <v>4.5494444444444442</v>
      </c>
      <c r="Y22">
        <f t="shared" si="0"/>
        <v>4.4794444444444448</v>
      </c>
      <c r="Z22">
        <f t="shared" si="0"/>
        <v>5.5125000000000002</v>
      </c>
      <c r="AA22">
        <f t="shared" si="0"/>
        <v>4.4904166666666665</v>
      </c>
      <c r="AB22">
        <f t="shared" si="0"/>
        <v>4.6456944444444446</v>
      </c>
      <c r="AC22">
        <f t="shared" si="0"/>
        <v>5.0216666666666665</v>
      </c>
    </row>
    <row r="23" spans="1:29" x14ac:dyDescent="0.3">
      <c r="A23" t="str">
        <v>Jonas Valanciunas</v>
      </c>
      <c r="B23">
        <v>2.5245833333333336</v>
      </c>
      <c r="C23">
        <v>-6.083333333333333E-2</v>
      </c>
      <c r="D23">
        <v>-1.46</v>
      </c>
      <c r="E23">
        <v>0.29402777777777778</v>
      </c>
      <c r="F23">
        <v>2.5347222222222223</v>
      </c>
      <c r="G23">
        <v>-0.48666666666666664</v>
      </c>
      <c r="H23">
        <v>-1.0240277777777778</v>
      </c>
      <c r="I23">
        <v>0.88208333333333333</v>
      </c>
      <c r="J23">
        <v>-0.12166666666666666</v>
      </c>
      <c r="K23">
        <v>3.1430555555555562</v>
      </c>
      <c r="L23">
        <v>3.2038888888888888</v>
      </c>
      <c r="M23">
        <v>3.5688888888888894</v>
      </c>
      <c r="N23">
        <v>3.0822222222222222</v>
      </c>
      <c r="O23">
        <v>4.5067361111111115</v>
      </c>
      <c r="T23">
        <v>5.2249999999999996</v>
      </c>
      <c r="U23">
        <v>6.3699999999999992</v>
      </c>
      <c r="V23">
        <v>4.9791666666666679</v>
      </c>
      <c r="W23">
        <v>5.37</v>
      </c>
      <c r="X23">
        <v>4.5067361111111115</v>
      </c>
      <c r="Y23">
        <f t="shared" si="0"/>
        <v>4.4161111111111104</v>
      </c>
      <c r="Z23">
        <f t="shared" si="0"/>
        <v>5.4963888888888883</v>
      </c>
      <c r="AA23">
        <f t="shared" si="0"/>
        <v>4.1883333333333344</v>
      </c>
      <c r="AB23">
        <f t="shared" si="0"/>
        <v>4.6094444444444438</v>
      </c>
      <c r="AC23">
        <f t="shared" si="0"/>
        <v>4.9789583333333338</v>
      </c>
    </row>
    <row r="24" spans="1:29" x14ac:dyDescent="0.3">
      <c r="A24" t="str">
        <v>Isaiah Stewart</v>
      </c>
      <c r="B24">
        <v>1.5208333333333333</v>
      </c>
      <c r="C24">
        <v>-0.42708333333333326</v>
      </c>
      <c r="D24">
        <v>-1.375</v>
      </c>
      <c r="E24">
        <v>-0.34375</v>
      </c>
      <c r="F24">
        <v>1.8541666666666667</v>
      </c>
      <c r="G24">
        <v>-0.8125</v>
      </c>
      <c r="H24">
        <v>-8.3333333333333329E-2</v>
      </c>
      <c r="I24">
        <v>2.40625</v>
      </c>
      <c r="J24">
        <v>0.16666666666666666</v>
      </c>
      <c r="K24">
        <v>3.3333333333333335</v>
      </c>
      <c r="L24">
        <v>2.7395833333333335</v>
      </c>
      <c r="M24">
        <v>3.71875</v>
      </c>
      <c r="N24">
        <v>2.90625</v>
      </c>
      <c r="O24">
        <v>4.401041666666667</v>
      </c>
      <c r="T24">
        <v>4.9877777777777776</v>
      </c>
      <c r="U24">
        <v>6.330000000000001</v>
      </c>
      <c r="V24">
        <v>4.96</v>
      </c>
      <c r="W24">
        <v>5.3320833333333324</v>
      </c>
      <c r="X24">
        <v>4.401041666666667</v>
      </c>
      <c r="Y24">
        <f t="shared" si="0"/>
        <v>4.1788888888888884</v>
      </c>
      <c r="Z24">
        <f t="shared" si="0"/>
        <v>5.4563888888888901</v>
      </c>
      <c r="AA24">
        <f t="shared" si="0"/>
        <v>4.1691666666666674</v>
      </c>
      <c r="AB24">
        <f t="shared" si="0"/>
        <v>4.5715277777777761</v>
      </c>
      <c r="AC24">
        <f t="shared" si="0"/>
        <v>4.8732638888888893</v>
      </c>
    </row>
    <row r="25" spans="1:29" x14ac:dyDescent="0.3">
      <c r="A25" t="str">
        <v>Daniel Gafford</v>
      </c>
      <c r="B25">
        <v>2.61625</v>
      </c>
      <c r="C25">
        <v>-1.4470833333333333</v>
      </c>
      <c r="D25">
        <v>-1.69625</v>
      </c>
      <c r="E25">
        <v>-0.54625000000000001</v>
      </c>
      <c r="F25">
        <v>0.32583333333333336</v>
      </c>
      <c r="G25">
        <v>-1.0541666666666667</v>
      </c>
      <c r="H25">
        <v>-0.53666666666666663</v>
      </c>
      <c r="I25">
        <v>2.6929166666666671</v>
      </c>
      <c r="J25">
        <v>0.53666666666666663</v>
      </c>
      <c r="K25">
        <v>2.3383333333333338</v>
      </c>
      <c r="L25">
        <v>0.35458333333333414</v>
      </c>
      <c r="M25">
        <v>1.9454166666666672</v>
      </c>
      <c r="N25">
        <v>0.89125000000000076</v>
      </c>
      <c r="O25">
        <v>4.2022916666666674</v>
      </c>
      <c r="T25">
        <v>4.9800000000000004</v>
      </c>
      <c r="U25">
        <v>6.2962499999999997</v>
      </c>
      <c r="V25">
        <v>4.9083333333333332</v>
      </c>
      <c r="W25">
        <v>5.3125</v>
      </c>
      <c r="X25">
        <v>4.2022916666666674</v>
      </c>
      <c r="Y25">
        <f t="shared" si="0"/>
        <v>4.1711111111111112</v>
      </c>
      <c r="Z25">
        <f t="shared" si="0"/>
        <v>5.4226388888888888</v>
      </c>
      <c r="AA25">
        <f t="shared" si="0"/>
        <v>4.1174999999999997</v>
      </c>
      <c r="AB25">
        <f t="shared" si="0"/>
        <v>4.5519444444444446</v>
      </c>
      <c r="AC25">
        <f t="shared" si="0"/>
        <v>4.6745138888888897</v>
      </c>
    </row>
    <row r="26" spans="1:29" x14ac:dyDescent="0.3">
      <c r="A26" t="str">
        <v>Jaren Jackson Jr.</v>
      </c>
      <c r="B26">
        <v>0.15555555555555556</v>
      </c>
      <c r="C26">
        <v>0.64166666666666672</v>
      </c>
      <c r="D26">
        <v>0.3888888888888889</v>
      </c>
      <c r="E26">
        <v>0.70972222222222225</v>
      </c>
      <c r="F26">
        <v>0.84583333333333333</v>
      </c>
      <c r="G26">
        <v>-0.70972222222222225</v>
      </c>
      <c r="H26">
        <v>0.62222222222222223</v>
      </c>
      <c r="I26">
        <v>2.8194444444444446</v>
      </c>
      <c r="J26">
        <v>-0.3888888888888889</v>
      </c>
      <c r="K26">
        <v>4.4430555555555555</v>
      </c>
      <c r="L26">
        <v>5.4736111111111114</v>
      </c>
      <c r="M26">
        <v>5.7944444444444443</v>
      </c>
      <c r="N26">
        <v>5.0847222222222221</v>
      </c>
      <c r="O26">
        <v>4.1756944444444439</v>
      </c>
      <c r="T26">
        <v>4.6493055555555554</v>
      </c>
      <c r="U26">
        <v>6.04</v>
      </c>
      <c r="V26">
        <v>4.9024999999999999</v>
      </c>
      <c r="W26">
        <v>5.24</v>
      </c>
      <c r="X26">
        <v>4.1756944444444439</v>
      </c>
      <c r="Y26">
        <f t="shared" si="0"/>
        <v>3.8404166666666666</v>
      </c>
      <c r="Z26">
        <f t="shared" si="0"/>
        <v>5.1663888888888891</v>
      </c>
      <c r="AA26">
        <f t="shared" si="0"/>
        <v>4.1116666666666664</v>
      </c>
      <c r="AB26">
        <f t="shared" si="0"/>
        <v>4.4794444444444448</v>
      </c>
      <c r="AC26">
        <f t="shared" si="0"/>
        <v>4.6479166666666663</v>
      </c>
    </row>
    <row r="27" spans="1:29" x14ac:dyDescent="0.3">
      <c r="A27" t="str">
        <v>Kevin Durant</v>
      </c>
      <c r="B27">
        <v>2.1722222222222221</v>
      </c>
      <c r="C27">
        <v>2.8522222222222222</v>
      </c>
      <c r="D27">
        <v>0.68</v>
      </c>
      <c r="E27">
        <v>1.9549999999999998</v>
      </c>
      <c r="F27">
        <v>0.88777777777777767</v>
      </c>
      <c r="G27">
        <v>1.1616666666666666</v>
      </c>
      <c r="H27">
        <v>-0.45333333333333337</v>
      </c>
      <c r="I27">
        <v>1.5300000000000002</v>
      </c>
      <c r="J27">
        <v>-2.125</v>
      </c>
      <c r="K27">
        <v>5.8083333333333336</v>
      </c>
      <c r="L27">
        <v>10.785555555555558</v>
      </c>
      <c r="M27">
        <v>7.4988888888888896</v>
      </c>
      <c r="N27">
        <v>8.6605555555555576</v>
      </c>
      <c r="O27">
        <v>4.1225000000000005</v>
      </c>
      <c r="T27">
        <v>4.5625000000000018</v>
      </c>
      <c r="U27">
        <v>5.99</v>
      </c>
      <c r="V27">
        <v>4.7174999999999994</v>
      </c>
      <c r="W27">
        <v>5.1941666666666668</v>
      </c>
      <c r="X27">
        <v>4.1225000000000005</v>
      </c>
      <c r="Y27">
        <f t="shared" si="0"/>
        <v>3.753611111111113</v>
      </c>
      <c r="Z27">
        <f t="shared" si="0"/>
        <v>5.1163888888888893</v>
      </c>
      <c r="AA27">
        <f t="shared" si="0"/>
        <v>3.9266666666666663</v>
      </c>
      <c r="AB27">
        <f t="shared" si="0"/>
        <v>4.4336111111111105</v>
      </c>
      <c r="AC27">
        <f t="shared" si="0"/>
        <v>4.5947222222222228</v>
      </c>
    </row>
    <row r="28" spans="1:29" x14ac:dyDescent="0.3">
      <c r="A28" t="str">
        <v>Derrick Favors</v>
      </c>
      <c r="B28">
        <v>1.8399999999999999</v>
      </c>
      <c r="C28">
        <v>-0.24000000000000002</v>
      </c>
      <c r="D28">
        <v>-1.5733333333333333</v>
      </c>
      <c r="E28">
        <v>-0.51555555555555554</v>
      </c>
      <c r="F28">
        <v>1.6888888888888889</v>
      </c>
      <c r="G28">
        <v>-0.80888888888888888</v>
      </c>
      <c r="H28">
        <v>-5.333333333333333E-2</v>
      </c>
      <c r="I28">
        <v>1.28</v>
      </c>
      <c r="J28">
        <v>0.74666666666666659</v>
      </c>
      <c r="K28">
        <v>2.6044444444444448</v>
      </c>
      <c r="L28">
        <v>1.6177777777777778</v>
      </c>
      <c r="M28">
        <v>3.1733333333333333</v>
      </c>
      <c r="N28">
        <v>2.3644444444444446</v>
      </c>
      <c r="O28">
        <v>3.7244444444444444</v>
      </c>
      <c r="T28">
        <v>4.5283333333333333</v>
      </c>
      <c r="U28">
        <v>5.9461111111111107</v>
      </c>
      <c r="V28">
        <v>4.6908333333333339</v>
      </c>
      <c r="W28">
        <v>5.1933333333333334</v>
      </c>
      <c r="X28">
        <v>3.7244444444444444</v>
      </c>
      <c r="Y28">
        <f t="shared" si="0"/>
        <v>3.7194444444444446</v>
      </c>
      <c r="Z28">
        <f t="shared" si="0"/>
        <v>5.0724999999999998</v>
      </c>
      <c r="AA28">
        <f t="shared" si="0"/>
        <v>3.9000000000000008</v>
      </c>
      <c r="AB28">
        <f t="shared" si="0"/>
        <v>4.4327777777777779</v>
      </c>
      <c r="AC28">
        <f t="shared" si="0"/>
        <v>4.1966666666666663</v>
      </c>
    </row>
    <row r="29" spans="1:29" x14ac:dyDescent="0.3">
      <c r="A29" t="str">
        <v>Brook Lopez</v>
      </c>
      <c r="B29">
        <v>0.88541666666666663</v>
      </c>
      <c r="C29">
        <v>0.61458333333333337</v>
      </c>
      <c r="D29">
        <v>-0.28125</v>
      </c>
      <c r="E29">
        <v>-0.16666666666666666</v>
      </c>
      <c r="F29">
        <v>4.1666666666666664E-2</v>
      </c>
      <c r="G29">
        <v>-1.1354166666666667</v>
      </c>
      <c r="H29">
        <v>-0.79166666666666663</v>
      </c>
      <c r="I29">
        <v>2.2604166666666665</v>
      </c>
      <c r="J29">
        <v>0.82291666666666663</v>
      </c>
      <c r="K29">
        <v>1.6354166666666663</v>
      </c>
      <c r="L29">
        <v>1.427083333333333</v>
      </c>
      <c r="M29">
        <v>3.3854166666666665</v>
      </c>
      <c r="N29">
        <v>2.2499999999999996</v>
      </c>
      <c r="O29">
        <v>3.645833333333333</v>
      </c>
      <c r="T29">
        <v>4.5208333333333339</v>
      </c>
      <c r="U29">
        <v>5.9388194444444444</v>
      </c>
      <c r="V29">
        <v>4.599444444444444</v>
      </c>
      <c r="W29">
        <v>5.0847222222222221</v>
      </c>
      <c r="X29">
        <v>3.645833333333333</v>
      </c>
      <c r="Y29">
        <f t="shared" si="0"/>
        <v>3.7119444444444452</v>
      </c>
      <c r="Z29">
        <f t="shared" si="0"/>
        <v>5.0652083333333335</v>
      </c>
      <c r="AA29">
        <f t="shared" si="0"/>
        <v>3.8086111111111109</v>
      </c>
      <c r="AB29">
        <f t="shared" si="0"/>
        <v>4.3241666666666667</v>
      </c>
      <c r="AC29">
        <f t="shared" si="0"/>
        <v>4.1180555555555554</v>
      </c>
    </row>
    <row r="30" spans="1:29" x14ac:dyDescent="0.3">
      <c r="A30" t="str">
        <v>Mo Bamba</v>
      </c>
      <c r="B30">
        <v>0.26444444444444448</v>
      </c>
      <c r="C30">
        <v>-0.50055555555555553</v>
      </c>
      <c r="D30">
        <v>-0.68944444444444442</v>
      </c>
      <c r="E30">
        <v>-0.53833333333333333</v>
      </c>
      <c r="F30">
        <v>0.83111111111111113</v>
      </c>
      <c r="G30">
        <v>-0.89722222222222214</v>
      </c>
      <c r="H30">
        <v>-1.3694444444444445</v>
      </c>
      <c r="I30">
        <v>2.7577777777777777</v>
      </c>
      <c r="J30">
        <v>0.67055555555555557</v>
      </c>
      <c r="K30">
        <v>1.0294444444444446</v>
      </c>
      <c r="L30">
        <v>-0.14166666666666661</v>
      </c>
      <c r="M30">
        <v>1.4261111111111111</v>
      </c>
      <c r="N30">
        <v>0.52888888888888896</v>
      </c>
      <c r="O30">
        <v>3.5652777777777778</v>
      </c>
      <c r="T30">
        <v>4.4430555555555555</v>
      </c>
      <c r="U30">
        <v>5.7600000000000007</v>
      </c>
      <c r="V30">
        <v>4.219444444444445</v>
      </c>
      <c r="W30">
        <v>4.9800000000000004</v>
      </c>
      <c r="X30">
        <v>3.5652777777777778</v>
      </c>
      <c r="Y30">
        <f t="shared" si="0"/>
        <v>3.6341666666666668</v>
      </c>
      <c r="Z30">
        <f t="shared" si="0"/>
        <v>4.8863888888888898</v>
      </c>
      <c r="AA30">
        <f t="shared" si="0"/>
        <v>3.4286111111111119</v>
      </c>
      <c r="AB30">
        <f t="shared" si="0"/>
        <v>4.219444444444445</v>
      </c>
      <c r="AC30">
        <f t="shared" si="0"/>
        <v>4.0374999999999996</v>
      </c>
    </row>
    <row r="31" spans="1:29" x14ac:dyDescent="0.3">
      <c r="A31" t="str">
        <v>Mikal Bridges</v>
      </c>
      <c r="B31">
        <v>1.6033333333333333</v>
      </c>
      <c r="C31">
        <v>0.41166666666666668</v>
      </c>
      <c r="D31">
        <v>0.31416666666666665</v>
      </c>
      <c r="E31">
        <v>5.4166666666666669E-2</v>
      </c>
      <c r="F31">
        <v>-0.24916666666666668</v>
      </c>
      <c r="G31">
        <v>-0.35750000000000004</v>
      </c>
      <c r="H31">
        <v>0.69333333333333336</v>
      </c>
      <c r="I31">
        <v>0.8883333333333332</v>
      </c>
      <c r="J31">
        <v>0.97500000000000009</v>
      </c>
      <c r="K31">
        <v>3.9216666666666669</v>
      </c>
      <c r="L31">
        <v>3.3583333333333334</v>
      </c>
      <c r="M31">
        <v>4.6908333333333339</v>
      </c>
      <c r="N31">
        <v>4.3333333333333339</v>
      </c>
      <c r="O31">
        <v>3.5587499999999999</v>
      </c>
      <c r="T31">
        <v>4.378333333333333</v>
      </c>
      <c r="U31">
        <v>5.7105555555555565</v>
      </c>
      <c r="V31">
        <v>4.197916666666667</v>
      </c>
      <c r="W31">
        <v>4.96875</v>
      </c>
      <c r="X31">
        <v>3.5587499999999999</v>
      </c>
      <c r="Y31">
        <f t="shared" si="0"/>
        <v>3.5694444444444442</v>
      </c>
      <c r="Z31">
        <f t="shared" si="0"/>
        <v>4.8369444444444456</v>
      </c>
      <c r="AA31">
        <f t="shared" si="0"/>
        <v>3.4070833333333339</v>
      </c>
      <c r="AB31">
        <f t="shared" si="0"/>
        <v>4.2081944444444446</v>
      </c>
      <c r="AC31">
        <f t="shared" si="0"/>
        <v>4.0309722222222222</v>
      </c>
    </row>
    <row r="32" spans="1:29" x14ac:dyDescent="0.3">
      <c r="A32" t="str">
        <v>Joel Embiid</v>
      </c>
      <c r="B32">
        <v>1.0923611111111109</v>
      </c>
      <c r="C32">
        <v>1.6701388888888888</v>
      </c>
      <c r="D32">
        <v>-0.56875000000000009</v>
      </c>
      <c r="E32">
        <v>1.8506944444444444</v>
      </c>
      <c r="F32">
        <v>1.9861111111111112</v>
      </c>
      <c r="G32">
        <v>-1.8055555555555557E-2</v>
      </c>
      <c r="H32">
        <v>0.22569444444444445</v>
      </c>
      <c r="I32">
        <v>1.6520833333333333</v>
      </c>
      <c r="J32">
        <v>-1.5708333333333333</v>
      </c>
      <c r="K32">
        <v>4.6493055555555554</v>
      </c>
      <c r="L32">
        <v>7.8902777777777775</v>
      </c>
      <c r="M32">
        <v>6.3374999999999995</v>
      </c>
      <c r="N32">
        <v>6.3194444444444446</v>
      </c>
      <c r="O32">
        <v>3.5163194444444446</v>
      </c>
      <c r="T32">
        <v>4.3698611111111108</v>
      </c>
      <c r="U32">
        <v>5.61</v>
      </c>
      <c r="V32">
        <v>4.119305555555556</v>
      </c>
      <c r="W32">
        <v>4.9508333333333328</v>
      </c>
      <c r="X32">
        <v>3.5163194444444446</v>
      </c>
      <c r="Y32">
        <f t="shared" si="0"/>
        <v>3.560972222222222</v>
      </c>
      <c r="Z32">
        <f t="shared" si="0"/>
        <v>4.7363888888888894</v>
      </c>
      <c r="AA32">
        <f t="shared" si="0"/>
        <v>3.3284722222222229</v>
      </c>
      <c r="AB32">
        <f t="shared" si="0"/>
        <v>4.1902777777777764</v>
      </c>
      <c r="AC32">
        <f t="shared" si="0"/>
        <v>3.9885416666666669</v>
      </c>
    </row>
    <row r="33" spans="1:29" x14ac:dyDescent="0.3">
      <c r="A33" t="str">
        <v>Ivica Zubac</v>
      </c>
      <c r="B33">
        <v>2.6223611111111111</v>
      </c>
      <c r="C33">
        <v>0.12069444444444444</v>
      </c>
      <c r="D33">
        <v>-1.9420833333333336</v>
      </c>
      <c r="E33">
        <v>-0.6034722222222223</v>
      </c>
      <c r="F33">
        <v>1.3166666666666667</v>
      </c>
      <c r="G33">
        <v>-0.77902777777777776</v>
      </c>
      <c r="H33">
        <v>-1.6897222222222221</v>
      </c>
      <c r="I33">
        <v>1.0533333333333335</v>
      </c>
      <c r="J33">
        <v>0.49375000000000008</v>
      </c>
      <c r="K33">
        <v>0.47180555555555559</v>
      </c>
      <c r="L33">
        <v>9.8749999999999782E-2</v>
      </c>
      <c r="M33">
        <v>1.3715277777777777</v>
      </c>
      <c r="N33">
        <v>0.5924999999999998</v>
      </c>
      <c r="O33">
        <v>3.2422916666666661</v>
      </c>
      <c r="T33">
        <v>4.3495833333333325</v>
      </c>
      <c r="U33">
        <v>5.59375</v>
      </c>
      <c r="V33">
        <v>4.0959722222222226</v>
      </c>
      <c r="W33">
        <v>4.676388888888888</v>
      </c>
      <c r="X33">
        <v>3.2422916666666661</v>
      </c>
      <c r="Y33">
        <f t="shared" si="0"/>
        <v>3.5406944444444437</v>
      </c>
      <c r="Z33">
        <f t="shared" si="0"/>
        <v>4.7201388888888891</v>
      </c>
      <c r="AA33">
        <f t="shared" si="0"/>
        <v>3.3051388888888895</v>
      </c>
      <c r="AB33">
        <f t="shared" si="0"/>
        <v>3.9158333333333322</v>
      </c>
      <c r="AC33">
        <f t="shared" si="0"/>
        <v>3.7145138888888884</v>
      </c>
    </row>
    <row r="34" spans="1:29" x14ac:dyDescent="0.3">
      <c r="A34" t="str">
        <v>Nerlens Noel</v>
      </c>
      <c r="B34">
        <v>1.0013888888888891</v>
      </c>
      <c r="C34">
        <v>-0.26250000000000001</v>
      </c>
      <c r="D34">
        <v>-1.7208333333333334</v>
      </c>
      <c r="E34">
        <v>-1.2930555555555556</v>
      </c>
      <c r="F34">
        <v>0.51527777777777783</v>
      </c>
      <c r="G34">
        <v>-1.0694444444444444</v>
      </c>
      <c r="H34">
        <v>0.4861111111111111</v>
      </c>
      <c r="I34">
        <v>3.2666666666666666</v>
      </c>
      <c r="J34">
        <v>0.7</v>
      </c>
      <c r="K34">
        <v>1.8861111111111113</v>
      </c>
      <c r="L34">
        <v>0.92361111111111116</v>
      </c>
      <c r="M34">
        <v>2.6930555555555555</v>
      </c>
      <c r="N34">
        <v>1.6236111111111111</v>
      </c>
      <c r="O34">
        <v>3.1159722222222221</v>
      </c>
      <c r="T34">
        <v>4.34</v>
      </c>
      <c r="U34">
        <v>5.4736111111111114</v>
      </c>
      <c r="V34">
        <v>3.7700000000000005</v>
      </c>
      <c r="W34">
        <v>4.63</v>
      </c>
      <c r="X34">
        <v>3.1159722222222221</v>
      </c>
      <c r="Y34">
        <f t="shared" si="0"/>
        <v>3.5311111111111111</v>
      </c>
      <c r="Z34">
        <f t="shared" si="0"/>
        <v>4.6000000000000005</v>
      </c>
      <c r="AA34">
        <f t="shared" si="0"/>
        <v>2.9791666666666674</v>
      </c>
      <c r="AB34">
        <f t="shared" si="0"/>
        <v>3.869444444444444</v>
      </c>
      <c r="AC34">
        <f t="shared" si="0"/>
        <v>3.5881944444444445</v>
      </c>
    </row>
    <row r="35" spans="1:29" x14ac:dyDescent="0.3">
      <c r="A35" t="str">
        <v>Jusuf Nurkic</v>
      </c>
      <c r="B35">
        <v>1.1666666666666667</v>
      </c>
      <c r="C35">
        <v>-0.96249999999999991</v>
      </c>
      <c r="D35">
        <v>-1.3125</v>
      </c>
      <c r="E35">
        <v>0.25277777777777777</v>
      </c>
      <c r="F35">
        <v>2.1388888888888888</v>
      </c>
      <c r="G35">
        <v>0.14583333333333334</v>
      </c>
      <c r="H35">
        <v>0.65138888888888902</v>
      </c>
      <c r="I35">
        <v>2.2166666666666668</v>
      </c>
      <c r="J35">
        <v>-1.2541666666666667</v>
      </c>
      <c r="K35">
        <v>4.0055555555555564</v>
      </c>
      <c r="L35">
        <v>4.2972222222222225</v>
      </c>
      <c r="M35">
        <v>2.8972222222222226</v>
      </c>
      <c r="N35">
        <v>3.0430555555555561</v>
      </c>
      <c r="O35">
        <v>3.0819444444444448</v>
      </c>
      <c r="T35">
        <v>4.2698611111111102</v>
      </c>
      <c r="U35">
        <v>5.4700000000000006</v>
      </c>
      <c r="V35">
        <v>3.71875</v>
      </c>
      <c r="W35">
        <v>4.46</v>
      </c>
      <c r="X35">
        <v>3.0819444444444448</v>
      </c>
      <c r="Y35">
        <f t="shared" ref="Y35:AC66" si="1">T35 - T$103</f>
        <v>3.4609722222222215</v>
      </c>
      <c r="Z35">
        <f t="shared" si="1"/>
        <v>4.5963888888888897</v>
      </c>
      <c r="AA35">
        <f t="shared" si="1"/>
        <v>2.9279166666666669</v>
      </c>
      <c r="AB35">
        <f t="shared" si="1"/>
        <v>3.6994444444444441</v>
      </c>
      <c r="AC35">
        <f t="shared" si="1"/>
        <v>3.5541666666666671</v>
      </c>
    </row>
    <row r="36" spans="1:29" x14ac:dyDescent="0.3">
      <c r="A36" t="str">
        <v>Bam Adebayo</v>
      </c>
      <c r="B36">
        <v>2.8605555555555555</v>
      </c>
      <c r="C36">
        <v>0.48555555555555557</v>
      </c>
      <c r="D36">
        <v>-1.8683333333333334</v>
      </c>
      <c r="E36">
        <v>0.90777777777777779</v>
      </c>
      <c r="F36">
        <v>1.8155555555555556</v>
      </c>
      <c r="G36">
        <v>0.80222222222222217</v>
      </c>
      <c r="H36">
        <v>0.97111111111111115</v>
      </c>
      <c r="I36">
        <v>1.1083333333333334</v>
      </c>
      <c r="J36">
        <v>-1.3722222222222222</v>
      </c>
      <c r="K36">
        <v>5.2249999999999996</v>
      </c>
      <c r="L36">
        <v>7.0827777777777774</v>
      </c>
      <c r="M36">
        <v>4.9083333333333332</v>
      </c>
      <c r="N36">
        <v>5.7105555555555547</v>
      </c>
      <c r="O36">
        <v>2.9977777777777779</v>
      </c>
      <c r="T36">
        <v>4.1654861111111101</v>
      </c>
      <c r="U36">
        <v>5.4547222222222222</v>
      </c>
      <c r="V36">
        <v>3.6880555555555556</v>
      </c>
      <c r="W36">
        <v>4.4270833333333339</v>
      </c>
      <c r="X36">
        <v>2.9977777777777779</v>
      </c>
      <c r="Y36">
        <f t="shared" si="1"/>
        <v>3.3565972222222213</v>
      </c>
      <c r="Z36">
        <f t="shared" si="1"/>
        <v>4.5811111111111114</v>
      </c>
      <c r="AA36">
        <f t="shared" si="1"/>
        <v>2.8972222222222226</v>
      </c>
      <c r="AB36">
        <f t="shared" si="1"/>
        <v>3.6665277777777781</v>
      </c>
      <c r="AC36">
        <f t="shared" si="1"/>
        <v>3.47</v>
      </c>
    </row>
    <row r="37" spans="1:29" x14ac:dyDescent="0.3">
      <c r="A37" t="str">
        <v>Tobias Harris</v>
      </c>
      <c r="B37">
        <v>1.5104166666666667</v>
      </c>
      <c r="C37">
        <v>1.46875</v>
      </c>
      <c r="D37">
        <v>-0.38541666666666669</v>
      </c>
      <c r="E37">
        <v>1.03125</v>
      </c>
      <c r="F37">
        <v>0.84375000000000011</v>
      </c>
      <c r="G37">
        <v>0.42708333333333326</v>
      </c>
      <c r="H37">
        <v>8.3333333333333329E-2</v>
      </c>
      <c r="I37">
        <v>0.61458333333333337</v>
      </c>
      <c r="J37">
        <v>-0.1875</v>
      </c>
      <c r="K37">
        <v>3.9375</v>
      </c>
      <c r="L37">
        <v>5.59375</v>
      </c>
      <c r="M37">
        <v>4.9791666666666679</v>
      </c>
      <c r="N37">
        <v>5.40625</v>
      </c>
      <c r="O37">
        <v>2.9114583333333335</v>
      </c>
      <c r="T37">
        <v>4.1591666666666658</v>
      </c>
      <c r="U37">
        <v>5.362222222222222</v>
      </c>
      <c r="V37">
        <v>3.66</v>
      </c>
      <c r="W37">
        <v>4.3333333333333339</v>
      </c>
      <c r="X37">
        <v>2.9114583333333335</v>
      </c>
      <c r="Y37">
        <f t="shared" si="1"/>
        <v>3.350277777777777</v>
      </c>
      <c r="Z37">
        <f t="shared" si="1"/>
        <v>4.4886111111111111</v>
      </c>
      <c r="AA37">
        <f t="shared" si="1"/>
        <v>2.8691666666666671</v>
      </c>
      <c r="AB37">
        <f t="shared" si="1"/>
        <v>3.5727777777777781</v>
      </c>
      <c r="AC37">
        <f t="shared" si="1"/>
        <v>3.3836805555555558</v>
      </c>
    </row>
    <row r="38" spans="1:29" x14ac:dyDescent="0.3">
      <c r="A38" t="str">
        <v>Stephen Curry</v>
      </c>
      <c r="B38">
        <v>0.53736111111111118</v>
      </c>
      <c r="C38">
        <v>3.6601388888888886</v>
      </c>
      <c r="D38">
        <v>3.7209722222222217</v>
      </c>
      <c r="E38">
        <v>2.7983333333333333</v>
      </c>
      <c r="F38">
        <v>0.26361111111111113</v>
      </c>
      <c r="G38">
        <v>1.6627777777777777</v>
      </c>
      <c r="H38">
        <v>0.91250000000000009</v>
      </c>
      <c r="I38">
        <v>-1.0138888888888888</v>
      </c>
      <c r="J38">
        <v>-2.2711111111111113</v>
      </c>
      <c r="K38">
        <v>6.6105555555555542</v>
      </c>
      <c r="L38">
        <v>12.541805555555554</v>
      </c>
      <c r="M38">
        <v>8.6079166666666644</v>
      </c>
      <c r="N38">
        <v>10.270694444444443</v>
      </c>
      <c r="O38">
        <v>2.6361111111111106</v>
      </c>
      <c r="T38">
        <v>4.0895833333333327</v>
      </c>
      <c r="U38">
        <v>5.34375</v>
      </c>
      <c r="V38">
        <v>3.5999999999999996</v>
      </c>
      <c r="W38">
        <v>4.3000000000000007</v>
      </c>
      <c r="X38">
        <v>2.6361111111111106</v>
      </c>
      <c r="Y38">
        <f t="shared" si="1"/>
        <v>3.2806944444444439</v>
      </c>
      <c r="Z38">
        <f t="shared" si="1"/>
        <v>4.4701388888888891</v>
      </c>
      <c r="AA38">
        <f t="shared" si="1"/>
        <v>2.8091666666666666</v>
      </c>
      <c r="AB38">
        <f t="shared" si="1"/>
        <v>3.5394444444444448</v>
      </c>
      <c r="AC38">
        <f t="shared" si="1"/>
        <v>3.1083333333333329</v>
      </c>
    </row>
    <row r="39" spans="1:29" x14ac:dyDescent="0.3">
      <c r="A39" t="str">
        <v>Bobby Portis</v>
      </c>
      <c r="B39">
        <v>1.177083333333333</v>
      </c>
      <c r="C39">
        <v>-0.20833333333333334</v>
      </c>
      <c r="D39">
        <v>-0.47916666666666669</v>
      </c>
      <c r="E39">
        <v>-0.125</v>
      </c>
      <c r="F39">
        <v>1.3020833333333333</v>
      </c>
      <c r="G39">
        <v>-0.84375000000000011</v>
      </c>
      <c r="H39">
        <v>6.25E-2</v>
      </c>
      <c r="I39">
        <v>-0.23958333333333334</v>
      </c>
      <c r="J39">
        <v>0.82291666666666663</v>
      </c>
      <c r="K39">
        <v>1.6770833333333326</v>
      </c>
      <c r="L39">
        <v>0.64583333333333282</v>
      </c>
      <c r="M39">
        <v>2.3124999999999996</v>
      </c>
      <c r="N39">
        <v>1.4687499999999996</v>
      </c>
      <c r="O39">
        <v>2.520833333333333</v>
      </c>
      <c r="T39">
        <v>4.0186111111111114</v>
      </c>
      <c r="U39">
        <v>5.33</v>
      </c>
      <c r="V39">
        <v>3.5688888888888894</v>
      </c>
      <c r="W39">
        <v>4.2877777777777775</v>
      </c>
      <c r="X39">
        <v>2.520833333333333</v>
      </c>
      <c r="Y39">
        <f t="shared" si="1"/>
        <v>3.2097222222222226</v>
      </c>
      <c r="Z39">
        <f t="shared" si="1"/>
        <v>4.4563888888888892</v>
      </c>
      <c r="AA39">
        <f t="shared" si="1"/>
        <v>2.7780555555555564</v>
      </c>
      <c r="AB39">
        <f t="shared" si="1"/>
        <v>3.5272222222222216</v>
      </c>
      <c r="AC39">
        <f t="shared" si="1"/>
        <v>2.9930555555555554</v>
      </c>
    </row>
    <row r="40" spans="1:29" x14ac:dyDescent="0.3">
      <c r="A40" t="str">
        <v>Jayson Tatum</v>
      </c>
      <c r="B40">
        <v>0.14777777777777779</v>
      </c>
      <c r="C40">
        <v>2.1533333333333333</v>
      </c>
      <c r="D40">
        <v>1.5622222222222222</v>
      </c>
      <c r="E40">
        <v>2.3222222222222224</v>
      </c>
      <c r="F40">
        <v>1.1400000000000001</v>
      </c>
      <c r="G40">
        <v>1.0766666666666667</v>
      </c>
      <c r="H40">
        <v>0.97111111111111115</v>
      </c>
      <c r="I40">
        <v>-9.5000000000000001E-2</v>
      </c>
      <c r="J40">
        <v>-1.4988888888888887</v>
      </c>
      <c r="K40">
        <v>5.6261111111111113</v>
      </c>
      <c r="L40">
        <v>9.2783333333333342</v>
      </c>
      <c r="M40">
        <v>6.7027777777777793</v>
      </c>
      <c r="N40">
        <v>7.7794444444444455</v>
      </c>
      <c r="O40">
        <v>2.4172222222222222</v>
      </c>
      <c r="T40">
        <v>4.0055555555555564</v>
      </c>
      <c r="U40">
        <v>5.2038888888888888</v>
      </c>
      <c r="V40">
        <v>3.472777777777778</v>
      </c>
      <c r="W40">
        <v>4.2583333333333329</v>
      </c>
      <c r="X40">
        <v>2.4172222222222222</v>
      </c>
      <c r="Y40">
        <f t="shared" si="1"/>
        <v>3.1966666666666677</v>
      </c>
      <c r="Z40">
        <f t="shared" si="1"/>
        <v>4.3302777777777779</v>
      </c>
      <c r="AA40">
        <f t="shared" si="1"/>
        <v>2.6819444444444449</v>
      </c>
      <c r="AB40">
        <f t="shared" si="1"/>
        <v>3.497777777777777</v>
      </c>
      <c r="AC40">
        <f t="shared" si="1"/>
        <v>2.8894444444444445</v>
      </c>
    </row>
    <row r="41" spans="1:29" x14ac:dyDescent="0.3">
      <c r="A41" t="str">
        <v>Evan Mobley</v>
      </c>
      <c r="B41">
        <v>0.29402777777777778</v>
      </c>
      <c r="C41">
        <v>-0.91250000000000009</v>
      </c>
      <c r="D41">
        <v>-1.1254166666666667</v>
      </c>
      <c r="E41">
        <v>-0.1723611111111111</v>
      </c>
      <c r="F41">
        <v>1.1254166666666667</v>
      </c>
      <c r="G41">
        <v>-0.44611111111111107</v>
      </c>
      <c r="H41">
        <v>-0.48666666666666664</v>
      </c>
      <c r="I41">
        <v>2.7070833333333333</v>
      </c>
      <c r="J41">
        <v>-0.56777777777777783</v>
      </c>
      <c r="K41">
        <v>1.3281944444444445</v>
      </c>
      <c r="L41">
        <v>0.98347222222222208</v>
      </c>
      <c r="M41">
        <v>0.86180555555555527</v>
      </c>
      <c r="N41">
        <v>0.41569444444444426</v>
      </c>
      <c r="O41">
        <v>2.3471527777777776</v>
      </c>
      <c r="T41">
        <v>3.9375</v>
      </c>
      <c r="U41">
        <v>5.1831944444444433</v>
      </c>
      <c r="V41">
        <v>3.4500000000000011</v>
      </c>
      <c r="W41">
        <v>4.2583333333333329</v>
      </c>
      <c r="X41">
        <v>2.3471527777777776</v>
      </c>
      <c r="Y41">
        <f t="shared" si="1"/>
        <v>3.1286111111111112</v>
      </c>
      <c r="Z41">
        <f t="shared" si="1"/>
        <v>4.3095833333333324</v>
      </c>
      <c r="AA41">
        <f t="shared" si="1"/>
        <v>2.659166666666668</v>
      </c>
      <c r="AB41">
        <f t="shared" si="1"/>
        <v>3.497777777777777</v>
      </c>
      <c r="AC41">
        <f t="shared" si="1"/>
        <v>2.819375</v>
      </c>
    </row>
    <row r="42" spans="1:29" x14ac:dyDescent="0.3">
      <c r="A42" t="str">
        <v>Montrezl Harrell</v>
      </c>
      <c r="B42">
        <v>2.342222222222222</v>
      </c>
      <c r="C42">
        <v>-1.2655555555555555</v>
      </c>
      <c r="D42">
        <v>-1.6716666666666666</v>
      </c>
      <c r="E42">
        <v>7.5555555555555556E-2</v>
      </c>
      <c r="F42">
        <v>0.74611111111111106</v>
      </c>
      <c r="G42">
        <v>-0.77444444444444438</v>
      </c>
      <c r="H42">
        <v>-0.29277777777777775</v>
      </c>
      <c r="I42">
        <v>0.47222222222222221</v>
      </c>
      <c r="J42">
        <v>0.40611111111111109</v>
      </c>
      <c r="K42">
        <v>1.3033333333333332</v>
      </c>
      <c r="L42">
        <v>-0.36833333333333351</v>
      </c>
      <c r="M42">
        <v>0.81222222222222207</v>
      </c>
      <c r="N42">
        <v>3.7777777777777577E-2</v>
      </c>
      <c r="O42">
        <v>2.3327777777777774</v>
      </c>
      <c r="T42">
        <v>3.9216666666666669</v>
      </c>
      <c r="U42">
        <v>5.18</v>
      </c>
      <c r="V42">
        <v>3.3854166666666665</v>
      </c>
      <c r="W42">
        <v>4.2000000000000011</v>
      </c>
      <c r="X42">
        <v>2.3327777777777774</v>
      </c>
      <c r="Y42">
        <f t="shared" si="1"/>
        <v>3.1127777777777781</v>
      </c>
      <c r="Z42">
        <f t="shared" si="1"/>
        <v>4.3063888888888888</v>
      </c>
      <c r="AA42">
        <f t="shared" si="1"/>
        <v>2.5945833333333335</v>
      </c>
      <c r="AB42">
        <f t="shared" si="1"/>
        <v>3.4394444444444452</v>
      </c>
      <c r="AC42">
        <f t="shared" si="1"/>
        <v>2.8049999999999997</v>
      </c>
    </row>
    <row r="43" spans="1:29" x14ac:dyDescent="0.3">
      <c r="A43" t="str">
        <v>Khem Birch</v>
      </c>
      <c r="B43">
        <v>0.64749999999999996</v>
      </c>
      <c r="C43">
        <v>-0.75027777777777771</v>
      </c>
      <c r="D43">
        <v>-1.5313888888888889</v>
      </c>
      <c r="E43">
        <v>-0.55500000000000005</v>
      </c>
      <c r="F43">
        <v>1.1716666666666666</v>
      </c>
      <c r="G43">
        <v>-0.56527777777777777</v>
      </c>
      <c r="H43">
        <v>0</v>
      </c>
      <c r="I43">
        <v>1.5005555555555554</v>
      </c>
      <c r="J43">
        <v>0.77083333333333337</v>
      </c>
      <c r="K43">
        <v>1.4388888888888887</v>
      </c>
      <c r="L43">
        <v>-8.2222222222222641E-2</v>
      </c>
      <c r="M43">
        <v>1.2538888888888884</v>
      </c>
      <c r="N43">
        <v>0.68861111111111073</v>
      </c>
      <c r="O43">
        <v>2.2816666666666663</v>
      </c>
      <c r="T43">
        <v>3.91</v>
      </c>
      <c r="U43">
        <v>4.947916666666667</v>
      </c>
      <c r="V43">
        <v>3.28</v>
      </c>
      <c r="W43">
        <v>4.18</v>
      </c>
      <c r="X43">
        <v>2.2816666666666663</v>
      </c>
      <c r="Y43">
        <f t="shared" si="1"/>
        <v>3.1011111111111114</v>
      </c>
      <c r="Z43">
        <f t="shared" si="1"/>
        <v>4.0743055555555561</v>
      </c>
      <c r="AA43">
        <f t="shared" si="1"/>
        <v>2.4891666666666667</v>
      </c>
      <c r="AB43">
        <f t="shared" si="1"/>
        <v>3.4194444444444438</v>
      </c>
      <c r="AC43">
        <f t="shared" si="1"/>
        <v>2.7538888888888886</v>
      </c>
    </row>
    <row r="44" spans="1:29" x14ac:dyDescent="0.3">
      <c r="A44" t="str">
        <v>Domantas Sabonis</v>
      </c>
      <c r="B44">
        <v>2.09</v>
      </c>
      <c r="C44">
        <v>-0.99</v>
      </c>
      <c r="D44">
        <v>-0.93000000000000016</v>
      </c>
      <c r="E44">
        <v>1.05</v>
      </c>
      <c r="F44">
        <v>2.86</v>
      </c>
      <c r="G44">
        <v>1.99</v>
      </c>
      <c r="H44">
        <v>0.84</v>
      </c>
      <c r="I44">
        <v>-0.11</v>
      </c>
      <c r="J44">
        <v>-2.17</v>
      </c>
      <c r="K44">
        <v>5.6199999999999992</v>
      </c>
      <c r="L44">
        <v>6.8</v>
      </c>
      <c r="M44">
        <v>2.64</v>
      </c>
      <c r="N44">
        <v>4.63</v>
      </c>
      <c r="O44">
        <v>2.2649999999999997</v>
      </c>
      <c r="T44">
        <v>3.8597222222222225</v>
      </c>
      <c r="U44">
        <v>4.8491666666666671</v>
      </c>
      <c r="V44">
        <v>3.2</v>
      </c>
      <c r="W44">
        <v>4.1111111111111107</v>
      </c>
      <c r="X44">
        <v>2.2649999999999997</v>
      </c>
      <c r="Y44">
        <f t="shared" si="1"/>
        <v>3.0508333333333337</v>
      </c>
      <c r="Z44">
        <f t="shared" si="1"/>
        <v>3.9755555555555562</v>
      </c>
      <c r="AA44">
        <f t="shared" si="1"/>
        <v>2.4091666666666671</v>
      </c>
      <c r="AB44">
        <f t="shared" si="1"/>
        <v>3.3505555555555548</v>
      </c>
      <c r="AC44">
        <f t="shared" si="1"/>
        <v>2.737222222222222</v>
      </c>
    </row>
    <row r="45" spans="1:29" x14ac:dyDescent="0.3">
      <c r="A45" t="str">
        <v>Joe Harris</v>
      </c>
      <c r="B45">
        <v>1.0183333333333333</v>
      </c>
      <c r="C45">
        <v>-2.1666666666666667E-2</v>
      </c>
      <c r="D45">
        <v>1.7225000000000001</v>
      </c>
      <c r="E45">
        <v>0.1841666666666667</v>
      </c>
      <c r="F45">
        <v>-0.57416666666666671</v>
      </c>
      <c r="G45">
        <v>-0.47666666666666668</v>
      </c>
      <c r="H45">
        <v>-0.52</v>
      </c>
      <c r="I45">
        <v>-0.84500000000000008</v>
      </c>
      <c r="J45">
        <v>0.84500000000000008</v>
      </c>
      <c r="K45">
        <v>1.3541666666666665</v>
      </c>
      <c r="L45">
        <v>0.48749999999999993</v>
      </c>
      <c r="M45">
        <v>1.8091666666666666</v>
      </c>
      <c r="N45">
        <v>1.3325</v>
      </c>
      <c r="O45">
        <v>2.2587500000000005</v>
      </c>
      <c r="T45">
        <v>3.8000000000000003</v>
      </c>
      <c r="U45">
        <v>4.49</v>
      </c>
      <c r="V45">
        <v>3.1733333333333333</v>
      </c>
      <c r="W45">
        <v>4.1100000000000003</v>
      </c>
      <c r="X45">
        <v>2.2587500000000005</v>
      </c>
      <c r="Y45">
        <f t="shared" si="1"/>
        <v>2.9911111111111115</v>
      </c>
      <c r="Z45">
        <f t="shared" si="1"/>
        <v>3.6163888888888893</v>
      </c>
      <c r="AA45">
        <f t="shared" si="1"/>
        <v>2.3825000000000003</v>
      </c>
      <c r="AB45">
        <f t="shared" si="1"/>
        <v>3.3494444444444444</v>
      </c>
      <c r="AC45">
        <f t="shared" si="1"/>
        <v>2.7309722222222228</v>
      </c>
    </row>
    <row r="46" spans="1:29" x14ac:dyDescent="0.3">
      <c r="A46" t="str">
        <v>Robert Covington</v>
      </c>
      <c r="B46">
        <v>-0.6333333333333333</v>
      </c>
      <c r="C46">
        <v>-2.1111111111111112E-2</v>
      </c>
      <c r="D46">
        <v>0.41166666666666668</v>
      </c>
      <c r="E46">
        <v>-0.59111111111111114</v>
      </c>
      <c r="F46">
        <v>0.81277777777777782</v>
      </c>
      <c r="G46">
        <v>-0.5805555555555556</v>
      </c>
      <c r="H46">
        <v>1.5622222222222222</v>
      </c>
      <c r="I46">
        <v>1.1083333333333334</v>
      </c>
      <c r="J46">
        <v>0.82333333333333336</v>
      </c>
      <c r="K46">
        <v>2.9133333333333331</v>
      </c>
      <c r="L46">
        <v>2.068888888888889</v>
      </c>
      <c r="M46">
        <v>3.472777777777778</v>
      </c>
      <c r="N46">
        <v>2.8922222222222222</v>
      </c>
      <c r="O46">
        <v>2.2272222222222222</v>
      </c>
      <c r="T46">
        <v>3.7041666666666666</v>
      </c>
      <c r="U46">
        <v>4.37</v>
      </c>
      <c r="V46">
        <v>3.0518055555555552</v>
      </c>
      <c r="W46">
        <v>4.09</v>
      </c>
      <c r="X46">
        <v>2.2272222222222222</v>
      </c>
      <c r="Y46">
        <f t="shared" si="1"/>
        <v>2.8952777777777778</v>
      </c>
      <c r="Z46">
        <f t="shared" si="1"/>
        <v>3.4963888888888892</v>
      </c>
      <c r="AA46">
        <f t="shared" si="1"/>
        <v>2.2609722222222222</v>
      </c>
      <c r="AB46">
        <f t="shared" si="1"/>
        <v>3.329444444444444</v>
      </c>
      <c r="AC46">
        <f t="shared" si="1"/>
        <v>2.6994444444444445</v>
      </c>
    </row>
    <row r="47" spans="1:29" x14ac:dyDescent="0.3">
      <c r="A47" t="str">
        <v>Jaylen Brown</v>
      </c>
      <c r="B47">
        <v>0.77</v>
      </c>
      <c r="C47">
        <v>-0.23000000000000004</v>
      </c>
      <c r="D47">
        <v>1.32</v>
      </c>
      <c r="E47">
        <v>1.8500000000000003</v>
      </c>
      <c r="F47">
        <v>0.44</v>
      </c>
      <c r="G47">
        <v>0.34</v>
      </c>
      <c r="H47">
        <v>0.87</v>
      </c>
      <c r="I47">
        <v>0.11</v>
      </c>
      <c r="J47">
        <v>-1.36</v>
      </c>
      <c r="K47">
        <v>4.34</v>
      </c>
      <c r="L47">
        <v>5.4700000000000006</v>
      </c>
      <c r="M47">
        <v>3.7700000000000005</v>
      </c>
      <c r="N47">
        <v>4.1100000000000003</v>
      </c>
      <c r="O47">
        <v>2.2050000000000001</v>
      </c>
      <c r="T47">
        <v>3.69</v>
      </c>
      <c r="U47">
        <v>4.3394444444444442</v>
      </c>
      <c r="V47">
        <v>2.9804166666666667</v>
      </c>
      <c r="W47">
        <v>4.020833333333333</v>
      </c>
      <c r="X47">
        <v>2.2050000000000001</v>
      </c>
      <c r="Y47">
        <f t="shared" si="1"/>
        <v>2.8811111111111112</v>
      </c>
      <c r="Z47">
        <f t="shared" si="1"/>
        <v>3.4658333333333333</v>
      </c>
      <c r="AA47">
        <f t="shared" si="1"/>
        <v>2.1895833333333337</v>
      </c>
      <c r="AB47">
        <f t="shared" si="1"/>
        <v>3.2602777777777772</v>
      </c>
      <c r="AC47">
        <f t="shared" si="1"/>
        <v>2.6772222222222224</v>
      </c>
    </row>
    <row r="48" spans="1:29" x14ac:dyDescent="0.3">
      <c r="A48" t="str">
        <v>Mason Plumlee</v>
      </c>
      <c r="B48">
        <v>2.0116666666666667</v>
      </c>
      <c r="C48">
        <v>-1.4355555555555555</v>
      </c>
      <c r="D48">
        <v>-1.6716666666666666</v>
      </c>
      <c r="E48">
        <v>-0.47222222222222221</v>
      </c>
      <c r="F48">
        <v>1.6433333333333333</v>
      </c>
      <c r="G48">
        <v>0.37777777777777782</v>
      </c>
      <c r="H48">
        <v>-0.2361111111111111</v>
      </c>
      <c r="I48">
        <v>0.70833333333333337</v>
      </c>
      <c r="J48">
        <v>-0.34</v>
      </c>
      <c r="K48">
        <v>2.0211111111111113</v>
      </c>
      <c r="L48">
        <v>0.92555555555555569</v>
      </c>
      <c r="M48">
        <v>0.20777777777777784</v>
      </c>
      <c r="N48">
        <v>0.58555555555555561</v>
      </c>
      <c r="O48">
        <v>2.1155555555555559</v>
      </c>
      <c r="T48">
        <v>3.6700000000000004</v>
      </c>
      <c r="U48">
        <v>4.2972222222222225</v>
      </c>
      <c r="V48">
        <v>2.9749999999999992</v>
      </c>
      <c r="W48">
        <v>3.9569444444444448</v>
      </c>
      <c r="X48">
        <v>2.1155555555555559</v>
      </c>
      <c r="Y48">
        <f t="shared" si="1"/>
        <v>2.8611111111111116</v>
      </c>
      <c r="Z48">
        <f t="shared" si="1"/>
        <v>3.4236111111111116</v>
      </c>
      <c r="AA48">
        <f t="shared" si="1"/>
        <v>2.1841666666666661</v>
      </c>
      <c r="AB48">
        <f t="shared" si="1"/>
        <v>3.1963888888888889</v>
      </c>
      <c r="AC48">
        <f t="shared" si="1"/>
        <v>2.5877777777777782</v>
      </c>
    </row>
    <row r="49" spans="1:29" x14ac:dyDescent="0.3">
      <c r="A49" t="str">
        <v>OG Anunoby</v>
      </c>
      <c r="B49">
        <v>0.27222222222222225</v>
      </c>
      <c r="C49">
        <v>9.7222222222222224E-2</v>
      </c>
      <c r="D49">
        <v>1.0597222222222225</v>
      </c>
      <c r="E49">
        <v>0.61250000000000004</v>
      </c>
      <c r="F49">
        <v>0.31111111111111112</v>
      </c>
      <c r="G49">
        <v>-0.26250000000000001</v>
      </c>
      <c r="H49">
        <v>1.7111111111111112</v>
      </c>
      <c r="I49">
        <v>0.35972222222222222</v>
      </c>
      <c r="J49">
        <v>-0.20416666666666666</v>
      </c>
      <c r="K49">
        <v>3.8597222222222225</v>
      </c>
      <c r="L49">
        <v>4.1611111111111114</v>
      </c>
      <c r="M49">
        <v>4.219444444444445</v>
      </c>
      <c r="N49">
        <v>3.9569444444444448</v>
      </c>
      <c r="O49">
        <v>2.1048611111111115</v>
      </c>
      <c r="T49">
        <v>3.6458333333333335</v>
      </c>
      <c r="U49">
        <v>4.1611111111111114</v>
      </c>
      <c r="V49">
        <v>2.9561111111111114</v>
      </c>
      <c r="W49">
        <v>3.8429166666666674</v>
      </c>
      <c r="X49">
        <v>2.1048611111111115</v>
      </c>
      <c r="Y49">
        <f t="shared" si="1"/>
        <v>2.8369444444444447</v>
      </c>
      <c r="Z49">
        <f t="shared" si="1"/>
        <v>3.2875000000000005</v>
      </c>
      <c r="AA49">
        <f t="shared" si="1"/>
        <v>2.1652777777777783</v>
      </c>
      <c r="AB49">
        <f t="shared" si="1"/>
        <v>3.0823611111111116</v>
      </c>
      <c r="AC49">
        <f t="shared" si="1"/>
        <v>2.5770833333333338</v>
      </c>
    </row>
    <row r="50" spans="1:29" x14ac:dyDescent="0.3">
      <c r="A50" t="str">
        <v>LeBron James</v>
      </c>
      <c r="B50">
        <v>1.8602777777777777</v>
      </c>
      <c r="C50">
        <v>-1.901388888888889</v>
      </c>
      <c r="D50">
        <v>0.64749999999999996</v>
      </c>
      <c r="E50">
        <v>1.7986111111111112</v>
      </c>
      <c r="F50">
        <v>1.0791666666666666</v>
      </c>
      <c r="G50">
        <v>2.5386111111111109</v>
      </c>
      <c r="H50">
        <v>0.54472222222222222</v>
      </c>
      <c r="I50">
        <v>9.2499999999999999E-2</v>
      </c>
      <c r="J50">
        <v>-2.548888888888889</v>
      </c>
      <c r="K50">
        <v>6.0124999999999993</v>
      </c>
      <c r="L50">
        <v>6.66</v>
      </c>
      <c r="M50">
        <v>1.5724999999999998</v>
      </c>
      <c r="N50">
        <v>4.1111111111111107</v>
      </c>
      <c r="O50">
        <v>2.0298611111111113</v>
      </c>
      <c r="T50">
        <v>3.5458333333333338</v>
      </c>
      <c r="U50">
        <v>4.1319444444444446</v>
      </c>
      <c r="V50">
        <v>2.8972222222222226</v>
      </c>
      <c r="W50">
        <v>3.8072222222222218</v>
      </c>
      <c r="X50">
        <v>2.0298611111111113</v>
      </c>
      <c r="Y50">
        <f t="shared" si="1"/>
        <v>2.7369444444444451</v>
      </c>
      <c r="Z50">
        <f t="shared" si="1"/>
        <v>3.2583333333333337</v>
      </c>
      <c r="AA50">
        <f t="shared" si="1"/>
        <v>2.1063888888888895</v>
      </c>
      <c r="AB50">
        <f t="shared" si="1"/>
        <v>3.046666666666666</v>
      </c>
      <c r="AC50">
        <f t="shared" si="1"/>
        <v>2.5020833333333337</v>
      </c>
    </row>
    <row r="51" spans="1:29" x14ac:dyDescent="0.3">
      <c r="A51" t="str">
        <v>CJ McCollum</v>
      </c>
      <c r="B51">
        <v>-0.22</v>
      </c>
      <c r="C51">
        <v>0.5</v>
      </c>
      <c r="D51">
        <v>2.0499999999999998</v>
      </c>
      <c r="E51">
        <v>1.5</v>
      </c>
      <c r="F51">
        <v>-0.43</v>
      </c>
      <c r="G51">
        <v>1.02</v>
      </c>
      <c r="H51">
        <v>3.0000000000000002E-2</v>
      </c>
      <c r="I51">
        <v>-0.34</v>
      </c>
      <c r="J51">
        <v>0.19</v>
      </c>
      <c r="K51">
        <v>3.8000000000000003</v>
      </c>
      <c r="L51">
        <v>4.1100000000000003</v>
      </c>
      <c r="M51">
        <v>3.28</v>
      </c>
      <c r="N51">
        <v>4.3000000000000007</v>
      </c>
      <c r="O51">
        <v>1.9999999999999998</v>
      </c>
      <c r="T51">
        <v>3.3333333333333335</v>
      </c>
      <c r="U51">
        <v>4.1145833333333339</v>
      </c>
      <c r="V51">
        <v>2.7105555555555556</v>
      </c>
      <c r="W51">
        <v>3.7216666666666662</v>
      </c>
      <c r="X51">
        <v>1.9999999999999998</v>
      </c>
      <c r="Y51">
        <f t="shared" si="1"/>
        <v>2.5244444444444447</v>
      </c>
      <c r="Z51">
        <f t="shared" si="1"/>
        <v>3.240972222222223</v>
      </c>
      <c r="AA51">
        <f t="shared" si="1"/>
        <v>1.9197222222222226</v>
      </c>
      <c r="AB51">
        <f t="shared" si="1"/>
        <v>2.9611111111111104</v>
      </c>
      <c r="AC51">
        <f t="shared" si="1"/>
        <v>2.4722222222222219</v>
      </c>
    </row>
    <row r="52" spans="1:29" x14ac:dyDescent="0.3">
      <c r="A52" t="str">
        <v>Thomas Bryant</v>
      </c>
      <c r="B52">
        <v>1.6625000000000001</v>
      </c>
      <c r="C52">
        <v>-0.5805555555555556</v>
      </c>
      <c r="D52">
        <v>-0.47500000000000003</v>
      </c>
      <c r="E52">
        <v>-2.6388888888888892E-2</v>
      </c>
      <c r="F52">
        <v>0.14250000000000002</v>
      </c>
      <c r="G52">
        <v>-0.39055555555555554</v>
      </c>
      <c r="H52">
        <v>-0.75472222222222218</v>
      </c>
      <c r="I52">
        <v>0.22694444444444445</v>
      </c>
      <c r="J52">
        <v>0.3536111111111111</v>
      </c>
      <c r="K52">
        <v>0.73888888888888915</v>
      </c>
      <c r="L52">
        <v>-0.19527777777777794</v>
      </c>
      <c r="M52">
        <v>0.54888888888888876</v>
      </c>
      <c r="N52">
        <v>0.15833333333333316</v>
      </c>
      <c r="O52">
        <v>1.8973611111111111</v>
      </c>
      <c r="T52">
        <v>3.2763888888888886</v>
      </c>
      <c r="U52">
        <v>4.1100000000000003</v>
      </c>
      <c r="V52">
        <v>2.6930555555555555</v>
      </c>
      <c r="W52">
        <v>3.7205555555555558</v>
      </c>
      <c r="X52">
        <v>1.8973611111111111</v>
      </c>
      <c r="Y52">
        <f t="shared" si="1"/>
        <v>2.4674999999999998</v>
      </c>
      <c r="Z52">
        <f t="shared" si="1"/>
        <v>3.2363888888888894</v>
      </c>
      <c r="AA52">
        <f t="shared" si="1"/>
        <v>1.9022222222222225</v>
      </c>
      <c r="AB52">
        <f t="shared" si="1"/>
        <v>2.96</v>
      </c>
      <c r="AC52">
        <f t="shared" si="1"/>
        <v>2.3695833333333334</v>
      </c>
    </row>
    <row r="53" spans="1:29" x14ac:dyDescent="0.3">
      <c r="A53" t="str">
        <v>Jonathan Isaac</v>
      </c>
      <c r="B53">
        <v>-0.125</v>
      </c>
      <c r="C53">
        <v>-9.9999999999999992E-2</v>
      </c>
      <c r="D53">
        <v>-0.69166666666666665</v>
      </c>
      <c r="E53">
        <v>-0.39166666666666666</v>
      </c>
      <c r="F53">
        <v>0.19999999999999998</v>
      </c>
      <c r="G53">
        <v>-0.71666666666666667</v>
      </c>
      <c r="H53">
        <v>0.95833333333333337</v>
      </c>
      <c r="I53">
        <v>2.2249999999999996</v>
      </c>
      <c r="J53">
        <v>0.42500000000000004</v>
      </c>
      <c r="K53">
        <v>1.8833333333333329</v>
      </c>
      <c r="L53">
        <v>1.3583333333333329</v>
      </c>
      <c r="M53">
        <v>2.5</v>
      </c>
      <c r="N53">
        <v>1.783333333333333</v>
      </c>
      <c r="O53">
        <v>1.8374999999999997</v>
      </c>
      <c r="T53">
        <v>3.1430555555555562</v>
      </c>
      <c r="U53">
        <v>4.0083333333333337</v>
      </c>
      <c r="V53">
        <v>2.6722222222222225</v>
      </c>
      <c r="W53">
        <v>3.3527777777777779</v>
      </c>
      <c r="X53">
        <v>1.8374999999999997</v>
      </c>
      <c r="Y53">
        <f t="shared" si="1"/>
        <v>2.3341666666666674</v>
      </c>
      <c r="Z53">
        <f t="shared" si="1"/>
        <v>3.1347222222222229</v>
      </c>
      <c r="AA53">
        <f t="shared" si="1"/>
        <v>1.8813888888888894</v>
      </c>
      <c r="AB53">
        <f t="shared" si="1"/>
        <v>2.592222222222222</v>
      </c>
      <c r="AC53">
        <f t="shared" si="1"/>
        <v>2.3097222222222218</v>
      </c>
    </row>
    <row r="54" spans="1:29" x14ac:dyDescent="0.3">
      <c r="A54" t="str">
        <v>Wendell Carter Jr.</v>
      </c>
      <c r="B54">
        <v>0.82819444444444446</v>
      </c>
      <c r="C54">
        <v>-0.81888888888888889</v>
      </c>
      <c r="D54">
        <v>-1.3120833333333333</v>
      </c>
      <c r="E54">
        <v>-0.11166666666666665</v>
      </c>
      <c r="F54">
        <v>1.6284722222222223</v>
      </c>
      <c r="G54">
        <v>-0.31638888888888889</v>
      </c>
      <c r="H54">
        <v>-0.54902777777777778</v>
      </c>
      <c r="I54">
        <v>0.72583333333333344</v>
      </c>
      <c r="J54">
        <v>0</v>
      </c>
      <c r="K54">
        <v>0.89333333333333365</v>
      </c>
      <c r="L54">
        <v>7.4444444444444868E-2</v>
      </c>
      <c r="M54">
        <v>0.39083333333333381</v>
      </c>
      <c r="N54">
        <v>7.4444444444444868E-2</v>
      </c>
      <c r="O54">
        <v>1.8145833333333337</v>
      </c>
      <c r="T54">
        <v>3.03</v>
      </c>
      <c r="U54">
        <v>3.9383333333333335</v>
      </c>
      <c r="V54">
        <v>2.64</v>
      </c>
      <c r="W54">
        <v>3.293333333333333</v>
      </c>
      <c r="X54">
        <v>1.8145833333333337</v>
      </c>
      <c r="Y54">
        <f t="shared" si="1"/>
        <v>2.221111111111111</v>
      </c>
      <c r="Z54">
        <f t="shared" si="1"/>
        <v>3.0647222222222226</v>
      </c>
      <c r="AA54">
        <f t="shared" si="1"/>
        <v>1.8491666666666671</v>
      </c>
      <c r="AB54">
        <f t="shared" si="1"/>
        <v>2.5327777777777771</v>
      </c>
      <c r="AC54">
        <f t="shared" si="1"/>
        <v>2.286805555555556</v>
      </c>
    </row>
    <row r="55" spans="1:29" x14ac:dyDescent="0.3">
      <c r="A55" t="str">
        <v>Miles Bridges</v>
      </c>
      <c r="B55">
        <v>0.79138888888888881</v>
      </c>
      <c r="C55">
        <v>0.78069444444444447</v>
      </c>
      <c r="D55">
        <v>0.1176388888888889</v>
      </c>
      <c r="E55">
        <v>-0.16041666666666665</v>
      </c>
      <c r="F55">
        <v>0.42777777777777781</v>
      </c>
      <c r="G55">
        <v>-0.34222222222222221</v>
      </c>
      <c r="H55">
        <v>-0.86625000000000008</v>
      </c>
      <c r="I55">
        <v>0.56680555555555556</v>
      </c>
      <c r="J55">
        <v>-1.0694444444444444E-2</v>
      </c>
      <c r="K55">
        <v>0.52402777777777776</v>
      </c>
      <c r="L55">
        <v>1.3154166666666667</v>
      </c>
      <c r="M55">
        <v>1.6469444444444443</v>
      </c>
      <c r="N55">
        <v>1.3047222222222223</v>
      </c>
      <c r="O55">
        <v>1.8127083333333334</v>
      </c>
      <c r="T55">
        <v>2.9133333333333331</v>
      </c>
      <c r="U55">
        <v>3.8533333333333331</v>
      </c>
      <c r="V55">
        <v>2.62</v>
      </c>
      <c r="W55">
        <v>3.2488888888888892</v>
      </c>
      <c r="X55">
        <v>1.8127083333333334</v>
      </c>
      <c r="Y55">
        <f t="shared" si="1"/>
        <v>2.1044444444444443</v>
      </c>
      <c r="Z55">
        <f t="shared" si="1"/>
        <v>2.9797222222222217</v>
      </c>
      <c r="AA55">
        <f t="shared" si="1"/>
        <v>1.8291666666666671</v>
      </c>
      <c r="AB55">
        <f t="shared" si="1"/>
        <v>2.4883333333333333</v>
      </c>
      <c r="AC55">
        <f t="shared" si="1"/>
        <v>2.2849305555555555</v>
      </c>
    </row>
    <row r="56" spans="1:29" x14ac:dyDescent="0.3">
      <c r="A56" t="str">
        <v>Bogdan Bogdanovic</v>
      </c>
      <c r="B56">
        <v>0.35888888888888887</v>
      </c>
      <c r="C56">
        <v>0.48166666666666669</v>
      </c>
      <c r="D56">
        <v>1.6811111111111112</v>
      </c>
      <c r="E56">
        <v>0.47222222222222221</v>
      </c>
      <c r="F56">
        <v>-0.51</v>
      </c>
      <c r="G56">
        <v>0.29277777777777775</v>
      </c>
      <c r="H56">
        <v>0.60444444444444445</v>
      </c>
      <c r="I56">
        <v>-0.51944444444444449</v>
      </c>
      <c r="J56">
        <v>0.38722222222222219</v>
      </c>
      <c r="K56">
        <v>2.7672222222222227</v>
      </c>
      <c r="L56">
        <v>2.8616666666666668</v>
      </c>
      <c r="M56">
        <v>2.9561111111111114</v>
      </c>
      <c r="N56">
        <v>3.2488888888888892</v>
      </c>
      <c r="O56">
        <v>1.6338888888888887</v>
      </c>
      <c r="T56">
        <v>2.9037500000000009</v>
      </c>
      <c r="U56">
        <v>3.7577777777777772</v>
      </c>
      <c r="V56">
        <v>2.58</v>
      </c>
      <c r="W56">
        <v>3.2472222222222222</v>
      </c>
      <c r="X56">
        <v>1.6338888888888887</v>
      </c>
      <c r="Y56">
        <f t="shared" si="1"/>
        <v>2.0948611111111122</v>
      </c>
      <c r="Z56">
        <f t="shared" si="1"/>
        <v>2.8841666666666663</v>
      </c>
      <c r="AA56">
        <f t="shared" si="1"/>
        <v>1.789166666666667</v>
      </c>
      <c r="AB56">
        <f t="shared" si="1"/>
        <v>2.4866666666666664</v>
      </c>
      <c r="AC56">
        <f t="shared" si="1"/>
        <v>2.1061111111111108</v>
      </c>
    </row>
    <row r="57" spans="1:29" x14ac:dyDescent="0.3">
      <c r="A57" t="str">
        <v>PJ Washington</v>
      </c>
      <c r="B57">
        <v>-0.30833333333333335</v>
      </c>
      <c r="C57">
        <v>-0.2877777777777778</v>
      </c>
      <c r="D57">
        <v>0.16444444444444445</v>
      </c>
      <c r="E57">
        <v>-2.0555555555555556E-2</v>
      </c>
      <c r="F57">
        <v>0.75027777777777771</v>
      </c>
      <c r="G57">
        <v>-0.12333333333333332</v>
      </c>
      <c r="H57">
        <v>0.65777777777777779</v>
      </c>
      <c r="I57">
        <v>1.5519444444444443</v>
      </c>
      <c r="J57">
        <v>-0.56527777777777777</v>
      </c>
      <c r="K57">
        <v>2.1069444444444443</v>
      </c>
      <c r="L57">
        <v>2.3844444444444441</v>
      </c>
      <c r="M57">
        <v>1.9424999999999999</v>
      </c>
      <c r="N57">
        <v>1.8191666666666664</v>
      </c>
      <c r="O57">
        <v>1.5827777777777778</v>
      </c>
      <c r="T57">
        <v>2.87</v>
      </c>
      <c r="U57">
        <v>3.7375000000000007</v>
      </c>
      <c r="V57">
        <v>2.5559722222222221</v>
      </c>
      <c r="W57">
        <v>3.1666666666666665</v>
      </c>
      <c r="X57">
        <v>1.5827777777777778</v>
      </c>
      <c r="Y57">
        <f t="shared" si="1"/>
        <v>2.0611111111111113</v>
      </c>
      <c r="Z57">
        <f t="shared" si="1"/>
        <v>2.8638888888888898</v>
      </c>
      <c r="AA57">
        <f t="shared" si="1"/>
        <v>1.765138888888889</v>
      </c>
      <c r="AB57">
        <f t="shared" si="1"/>
        <v>2.4061111111111106</v>
      </c>
      <c r="AC57">
        <f t="shared" si="1"/>
        <v>2.0550000000000002</v>
      </c>
    </row>
    <row r="58" spans="1:29" x14ac:dyDescent="0.3">
      <c r="A58" t="str">
        <v>Zach LaVine</v>
      </c>
      <c r="B58">
        <v>1.07</v>
      </c>
      <c r="C58">
        <v>1.33</v>
      </c>
      <c r="D58">
        <v>1.78</v>
      </c>
      <c r="E58">
        <v>2.02</v>
      </c>
      <c r="F58">
        <v>-0.12000000000000001</v>
      </c>
      <c r="G58">
        <v>0.75</v>
      </c>
      <c r="H58">
        <v>-0.34</v>
      </c>
      <c r="I58">
        <v>-0.16</v>
      </c>
      <c r="J58">
        <v>-2.13</v>
      </c>
      <c r="K58">
        <v>2.87</v>
      </c>
      <c r="L58">
        <v>6.330000000000001</v>
      </c>
      <c r="M58">
        <v>3.4500000000000011</v>
      </c>
      <c r="N58">
        <v>4.2000000000000011</v>
      </c>
      <c r="O58">
        <v>1.4500000000000002</v>
      </c>
      <c r="T58">
        <v>2.7672222222222227</v>
      </c>
      <c r="U58">
        <v>3.6254166666666663</v>
      </c>
      <c r="V58">
        <v>2.5520833333333339</v>
      </c>
      <c r="W58">
        <v>3.0822222222222222</v>
      </c>
      <c r="X58">
        <v>1.4500000000000002</v>
      </c>
      <c r="Y58">
        <f t="shared" si="1"/>
        <v>1.9583333333333339</v>
      </c>
      <c r="Z58">
        <f t="shared" si="1"/>
        <v>2.7518055555555554</v>
      </c>
      <c r="AA58">
        <f t="shared" si="1"/>
        <v>1.7612500000000009</v>
      </c>
      <c r="AB58">
        <f t="shared" si="1"/>
        <v>2.3216666666666663</v>
      </c>
      <c r="AC58">
        <f t="shared" si="1"/>
        <v>1.9222222222222225</v>
      </c>
    </row>
    <row r="59" spans="1:29" x14ac:dyDescent="0.3">
      <c r="A59" t="str">
        <v>Brandon Clarke</v>
      </c>
      <c r="B59">
        <v>0.86527777777777781</v>
      </c>
      <c r="C59">
        <v>-0.78750000000000009</v>
      </c>
      <c r="D59">
        <v>-1.4097222222222223</v>
      </c>
      <c r="E59">
        <v>-0.44722222222222224</v>
      </c>
      <c r="F59">
        <v>0.29166666666666669</v>
      </c>
      <c r="G59">
        <v>-0.59305555555555545</v>
      </c>
      <c r="H59">
        <v>0.35</v>
      </c>
      <c r="I59">
        <v>0.79722222222222217</v>
      </c>
      <c r="J59">
        <v>1.1083333333333334</v>
      </c>
      <c r="K59">
        <v>0.96250000000000013</v>
      </c>
      <c r="L59">
        <v>-0.93333333333333346</v>
      </c>
      <c r="M59">
        <v>0.76805555555555549</v>
      </c>
      <c r="N59">
        <v>0.17499999999999993</v>
      </c>
      <c r="O59">
        <v>1.4291666666666667</v>
      </c>
      <c r="T59">
        <v>2.7591666666666654</v>
      </c>
      <c r="U59">
        <v>3.583333333333333</v>
      </c>
      <c r="V59">
        <v>2.5180555555555553</v>
      </c>
      <c r="W59">
        <v>3.0430555555555561</v>
      </c>
      <c r="X59">
        <v>1.4291666666666667</v>
      </c>
      <c r="Y59">
        <f t="shared" si="1"/>
        <v>1.9502777777777767</v>
      </c>
      <c r="Z59">
        <f t="shared" si="1"/>
        <v>2.7097222222222221</v>
      </c>
      <c r="AA59">
        <f t="shared" si="1"/>
        <v>1.7272222222222222</v>
      </c>
      <c r="AB59">
        <f t="shared" si="1"/>
        <v>2.2825000000000002</v>
      </c>
      <c r="AC59">
        <f t="shared" si="1"/>
        <v>1.901388888888889</v>
      </c>
    </row>
    <row r="60" spans="1:29" x14ac:dyDescent="0.3">
      <c r="A60" t="str">
        <v>Shai Gilgeous-Alexander</v>
      </c>
      <c r="B60">
        <v>1.5069444444444444</v>
      </c>
      <c r="C60">
        <v>0.97222222222222221</v>
      </c>
      <c r="D60">
        <v>0.39861111111111108</v>
      </c>
      <c r="E60">
        <v>1.6527777777777777</v>
      </c>
      <c r="F60">
        <v>0</v>
      </c>
      <c r="G60">
        <v>1.7013888888888888</v>
      </c>
      <c r="H60">
        <v>-0.16527777777777777</v>
      </c>
      <c r="I60">
        <v>0.37916666666666665</v>
      </c>
      <c r="J60">
        <v>-1.7694444444444446</v>
      </c>
      <c r="K60">
        <v>3.7041666666666666</v>
      </c>
      <c r="L60">
        <v>6.4458333333333329</v>
      </c>
      <c r="M60">
        <v>2.9749999999999992</v>
      </c>
      <c r="N60">
        <v>4.676388888888888</v>
      </c>
      <c r="O60">
        <v>1.3416666666666661</v>
      </c>
      <c r="T60">
        <v>2.7300000000000004</v>
      </c>
      <c r="U60">
        <v>3.5697222222222225</v>
      </c>
      <c r="V60">
        <v>2.5083333333333337</v>
      </c>
      <c r="W60">
        <v>2.9844444444444438</v>
      </c>
      <c r="X60">
        <v>1.3416666666666661</v>
      </c>
      <c r="Y60">
        <f t="shared" si="1"/>
        <v>1.9211111111111117</v>
      </c>
      <c r="Z60">
        <f t="shared" si="1"/>
        <v>2.6961111111111116</v>
      </c>
      <c r="AA60">
        <f t="shared" si="1"/>
        <v>1.7175000000000007</v>
      </c>
      <c r="AB60">
        <f t="shared" si="1"/>
        <v>2.2238888888888879</v>
      </c>
      <c r="AC60">
        <f t="shared" si="1"/>
        <v>1.8138888888888882</v>
      </c>
    </row>
    <row r="61" spans="1:29" x14ac:dyDescent="0.3">
      <c r="A61" t="str">
        <v>James Harden</v>
      </c>
      <c r="B61">
        <v>0.20833333333333334</v>
      </c>
      <c r="C61">
        <v>2.7395833333333335</v>
      </c>
      <c r="D61">
        <v>1.21875</v>
      </c>
      <c r="E61">
        <v>1.75</v>
      </c>
      <c r="F61">
        <v>1.375</v>
      </c>
      <c r="G61">
        <v>4.34375</v>
      </c>
      <c r="H61">
        <v>0.84375000000000011</v>
      </c>
      <c r="I61">
        <v>0.57291666666666663</v>
      </c>
      <c r="J61">
        <v>-2.96875</v>
      </c>
      <c r="K61">
        <v>7.3437499999999991</v>
      </c>
      <c r="L61">
        <v>13.052083333333334</v>
      </c>
      <c r="M61">
        <v>5.7395833333333339</v>
      </c>
      <c r="N61">
        <v>10.083333333333334</v>
      </c>
      <c r="O61">
        <v>1.28125</v>
      </c>
      <c r="T61">
        <v>2.66</v>
      </c>
      <c r="U61">
        <v>3.5200000000000005</v>
      </c>
      <c r="V61">
        <v>2.5</v>
      </c>
      <c r="W61">
        <v>2.9188888888888891</v>
      </c>
      <c r="X61">
        <v>1.28125</v>
      </c>
      <c r="Y61">
        <f t="shared" si="1"/>
        <v>1.8511111111111114</v>
      </c>
      <c r="Z61">
        <f t="shared" si="1"/>
        <v>2.6463888888888896</v>
      </c>
      <c r="AA61">
        <f t="shared" si="1"/>
        <v>1.7091666666666669</v>
      </c>
      <c r="AB61">
        <f t="shared" si="1"/>
        <v>2.1583333333333332</v>
      </c>
      <c r="AC61">
        <f t="shared" si="1"/>
        <v>1.7534722222222223</v>
      </c>
    </row>
    <row r="62" spans="1:29" x14ac:dyDescent="0.3">
      <c r="A62" t="str">
        <v>Derrick White</v>
      </c>
      <c r="B62">
        <v>-0.68041666666666656</v>
      </c>
      <c r="C62">
        <v>0.93916666666666671</v>
      </c>
      <c r="D62">
        <v>0.94874999999999998</v>
      </c>
      <c r="E62">
        <v>0.88166666666666671</v>
      </c>
      <c r="F62">
        <v>-0.6133333333333334</v>
      </c>
      <c r="G62">
        <v>0.86250000000000004</v>
      </c>
      <c r="H62">
        <v>0.37375000000000003</v>
      </c>
      <c r="I62">
        <v>1.0254166666666666</v>
      </c>
      <c r="J62">
        <v>0.10541666666666666</v>
      </c>
      <c r="K62">
        <v>2.9037500000000009</v>
      </c>
      <c r="L62">
        <v>3.7375000000000007</v>
      </c>
      <c r="M62">
        <v>2.9804166666666667</v>
      </c>
      <c r="N62">
        <v>3.8429166666666674</v>
      </c>
      <c r="O62">
        <v>1.2266666666666666</v>
      </c>
      <c r="T62">
        <v>2.6044444444444448</v>
      </c>
      <c r="U62">
        <v>3.4252777777777772</v>
      </c>
      <c r="V62">
        <v>2.375</v>
      </c>
      <c r="W62">
        <v>2.90625</v>
      </c>
      <c r="X62">
        <v>1.2266666666666666</v>
      </c>
      <c r="Y62">
        <f t="shared" si="1"/>
        <v>1.795555555555556</v>
      </c>
      <c r="Z62">
        <f t="shared" si="1"/>
        <v>2.5516666666666659</v>
      </c>
      <c r="AA62">
        <f t="shared" si="1"/>
        <v>1.5841666666666669</v>
      </c>
      <c r="AB62">
        <f t="shared" si="1"/>
        <v>2.1456944444444441</v>
      </c>
      <c r="AC62">
        <f t="shared" si="1"/>
        <v>1.6988888888888889</v>
      </c>
    </row>
    <row r="63" spans="1:29" x14ac:dyDescent="0.3">
      <c r="A63" t="str">
        <v>Keldon Johnson</v>
      </c>
      <c r="B63">
        <v>0.3288888888888889</v>
      </c>
      <c r="C63">
        <v>-0.42138888888888887</v>
      </c>
      <c r="D63">
        <v>-0.24666666666666665</v>
      </c>
      <c r="E63">
        <v>0.52416666666666667</v>
      </c>
      <c r="F63">
        <v>0.69888888888888889</v>
      </c>
      <c r="G63">
        <v>-0.2877777777777778</v>
      </c>
      <c r="H63">
        <v>0.40083333333333332</v>
      </c>
      <c r="I63">
        <v>-0.25694444444444442</v>
      </c>
      <c r="J63">
        <v>0.42138888888888887</v>
      </c>
      <c r="K63">
        <v>1.5827777777777778</v>
      </c>
      <c r="L63">
        <v>0.74</v>
      </c>
      <c r="M63">
        <v>1.4491666666666667</v>
      </c>
      <c r="N63">
        <v>1.1613888888888888</v>
      </c>
      <c r="O63">
        <v>1.2076388888888889</v>
      </c>
      <c r="T63">
        <v>2.5416666666666665</v>
      </c>
      <c r="U63">
        <v>3.4125000000000005</v>
      </c>
      <c r="V63">
        <v>2.3538888888888878</v>
      </c>
      <c r="W63">
        <v>2.8922222222222222</v>
      </c>
      <c r="X63">
        <v>1.2076388888888889</v>
      </c>
      <c r="Y63">
        <f t="shared" si="1"/>
        <v>1.7327777777777778</v>
      </c>
      <c r="Z63">
        <f t="shared" si="1"/>
        <v>2.5388888888888896</v>
      </c>
      <c r="AA63">
        <f t="shared" si="1"/>
        <v>1.5630555555555548</v>
      </c>
      <c r="AB63">
        <f t="shared" si="1"/>
        <v>2.1316666666666664</v>
      </c>
      <c r="AC63">
        <f t="shared" si="1"/>
        <v>1.6798611111111112</v>
      </c>
    </row>
    <row r="64" spans="1:29" x14ac:dyDescent="0.3">
      <c r="A64" t="str">
        <v>Paul George</v>
      </c>
      <c r="B64">
        <v>-0.10277777777777779</v>
      </c>
      <c r="C64">
        <v>1.9938888888888888</v>
      </c>
      <c r="D64">
        <v>2.1069444444444443</v>
      </c>
      <c r="E64">
        <v>1.9322222222222223</v>
      </c>
      <c r="F64">
        <v>0.85305555555555546</v>
      </c>
      <c r="G64">
        <v>1.4697222222222222</v>
      </c>
      <c r="H64">
        <v>0.78111111111111109</v>
      </c>
      <c r="I64">
        <v>-0.30833333333333335</v>
      </c>
      <c r="J64">
        <v>-2.3536111111111113</v>
      </c>
      <c r="K64">
        <v>4.378333333333333</v>
      </c>
      <c r="L64">
        <v>8.7258333333333322</v>
      </c>
      <c r="M64">
        <v>4.9024999999999999</v>
      </c>
      <c r="N64">
        <v>6.3722222222222209</v>
      </c>
      <c r="O64">
        <v>1.1613888888888884</v>
      </c>
      <c r="T64">
        <v>2.48</v>
      </c>
      <c r="U64">
        <v>3.4066666666666672</v>
      </c>
      <c r="V64">
        <v>2.3124999999999996</v>
      </c>
      <c r="W64">
        <v>2.753333333333333</v>
      </c>
      <c r="X64">
        <v>1.1613888888888884</v>
      </c>
      <c r="Y64">
        <f t="shared" si="1"/>
        <v>1.6711111111111112</v>
      </c>
      <c r="Z64">
        <f t="shared" si="1"/>
        <v>2.5330555555555563</v>
      </c>
      <c r="AA64">
        <f t="shared" si="1"/>
        <v>1.5216666666666665</v>
      </c>
      <c r="AB64">
        <f t="shared" si="1"/>
        <v>1.9927777777777771</v>
      </c>
      <c r="AC64">
        <f t="shared" si="1"/>
        <v>1.6336111111111107</v>
      </c>
    </row>
    <row r="65" spans="1:29" x14ac:dyDescent="0.3">
      <c r="A65" t="str">
        <v>Kyle Anderson</v>
      </c>
      <c r="B65">
        <v>0.26041666666666669</v>
      </c>
      <c r="C65">
        <v>-3.125E-2</v>
      </c>
      <c r="D65">
        <v>-0.32291666666666669</v>
      </c>
      <c r="E65">
        <v>-0.19791666666666666</v>
      </c>
      <c r="F65">
        <v>0.28125</v>
      </c>
      <c r="G65">
        <v>0.42708333333333326</v>
      </c>
      <c r="H65">
        <v>0.84375000000000011</v>
      </c>
      <c r="I65">
        <v>0.55208333333333337</v>
      </c>
      <c r="J65">
        <v>0.47916666666666669</v>
      </c>
      <c r="K65">
        <v>2.3229166666666665</v>
      </c>
      <c r="L65">
        <v>1.8125</v>
      </c>
      <c r="M65">
        <v>1.8645833333333335</v>
      </c>
      <c r="N65">
        <v>2.2916666666666665</v>
      </c>
      <c r="O65">
        <v>1.1510416666666667</v>
      </c>
      <c r="T65">
        <v>2.3855555555555554</v>
      </c>
      <c r="U65">
        <v>3.3622222222222216</v>
      </c>
      <c r="V65">
        <v>2.1875</v>
      </c>
      <c r="W65">
        <v>2.7300000000000004</v>
      </c>
      <c r="X65">
        <v>1.1510416666666667</v>
      </c>
      <c r="Y65">
        <f t="shared" si="1"/>
        <v>1.5766666666666667</v>
      </c>
      <c r="Z65">
        <f t="shared" si="1"/>
        <v>2.4886111111111102</v>
      </c>
      <c r="AA65">
        <f t="shared" si="1"/>
        <v>1.3966666666666669</v>
      </c>
      <c r="AB65">
        <f t="shared" si="1"/>
        <v>1.9694444444444446</v>
      </c>
      <c r="AC65">
        <f t="shared" si="1"/>
        <v>1.6232638888888888</v>
      </c>
    </row>
    <row r="66" spans="1:29" x14ac:dyDescent="0.3">
      <c r="A66" t="str">
        <v>Luka Doncic</v>
      </c>
      <c r="B66">
        <v>0.625</v>
      </c>
      <c r="C66">
        <v>-1.2291666666666667</v>
      </c>
      <c r="D66">
        <v>1.4791666666666667</v>
      </c>
      <c r="E66">
        <v>2.4791666666666665</v>
      </c>
      <c r="F66">
        <v>1.4583333333333333</v>
      </c>
      <c r="G66">
        <v>3.3854166666666665</v>
      </c>
      <c r="H66">
        <v>0.4375</v>
      </c>
      <c r="I66">
        <v>-7.2916666666666685E-2</v>
      </c>
      <c r="J66">
        <v>-3.59375</v>
      </c>
      <c r="K66">
        <v>6.1979166666666661</v>
      </c>
      <c r="L66">
        <v>8.5625</v>
      </c>
      <c r="M66">
        <v>1.5833333333333335</v>
      </c>
      <c r="N66">
        <v>4.96875</v>
      </c>
      <c r="O66">
        <v>1.1354166666666661</v>
      </c>
      <c r="T66">
        <v>2.375</v>
      </c>
      <c r="U66">
        <v>3.3583333333333334</v>
      </c>
      <c r="V66">
        <v>2.1322222222222225</v>
      </c>
      <c r="W66">
        <v>2.5800000000000005</v>
      </c>
      <c r="X66">
        <v>1.1354166666666661</v>
      </c>
      <c r="Y66">
        <f t="shared" si="1"/>
        <v>1.5661111111111112</v>
      </c>
      <c r="Z66">
        <f t="shared" si="1"/>
        <v>2.4847222222222225</v>
      </c>
      <c r="AA66">
        <f t="shared" si="1"/>
        <v>1.3413888888888894</v>
      </c>
      <c r="AB66">
        <f t="shared" si="1"/>
        <v>1.8194444444444446</v>
      </c>
      <c r="AC66">
        <f t="shared" si="1"/>
        <v>1.6076388888888884</v>
      </c>
    </row>
    <row r="67" spans="1:29" x14ac:dyDescent="0.3">
      <c r="A67" t="str">
        <v>Jerami Grant</v>
      </c>
      <c r="B67">
        <v>-0.37</v>
      </c>
      <c r="C67">
        <v>1.7369444444444444</v>
      </c>
      <c r="D67">
        <v>0.41111111111111115</v>
      </c>
      <c r="E67">
        <v>1.0791666666666666</v>
      </c>
      <c r="F67">
        <v>-0.20555555555555557</v>
      </c>
      <c r="G67">
        <v>-2.0555555555555556E-2</v>
      </c>
      <c r="H67">
        <v>-0.86333333333333329</v>
      </c>
      <c r="I67">
        <v>1.1922222222222221</v>
      </c>
      <c r="J67">
        <v>-0.46250000000000008</v>
      </c>
      <c r="K67">
        <v>0.76055555555555532</v>
      </c>
      <c r="L67">
        <v>2.9599999999999995</v>
      </c>
      <c r="M67">
        <v>2.5180555555555553</v>
      </c>
      <c r="N67">
        <v>2.4974999999999996</v>
      </c>
      <c r="O67">
        <v>1.1048611111111108</v>
      </c>
      <c r="T67">
        <v>2.3383333333333338</v>
      </c>
      <c r="U67">
        <v>3.2677777777777779</v>
      </c>
      <c r="V67">
        <v>2.1</v>
      </c>
      <c r="W67">
        <v>2.568888888888889</v>
      </c>
      <c r="X67">
        <v>1.1048611111111108</v>
      </c>
      <c r="Y67">
        <f t="shared" ref="Y67:AC98" si="2">T67 - T$103</f>
        <v>1.5294444444444451</v>
      </c>
      <c r="Z67">
        <f t="shared" si="2"/>
        <v>2.394166666666667</v>
      </c>
      <c r="AA67">
        <f t="shared" si="2"/>
        <v>1.309166666666667</v>
      </c>
      <c r="AB67">
        <f t="shared" si="2"/>
        <v>1.8083333333333331</v>
      </c>
      <c r="AC67">
        <f t="shared" si="2"/>
        <v>1.5770833333333329</v>
      </c>
    </row>
    <row r="68" spans="1:29" x14ac:dyDescent="0.3">
      <c r="A68" t="str">
        <v>Kyrie Irving</v>
      </c>
      <c r="B68">
        <v>0.99305555555555558</v>
      </c>
      <c r="C68">
        <v>1.3993055555555556</v>
      </c>
      <c r="D68">
        <v>1.0743055555555554</v>
      </c>
      <c r="E68">
        <v>1.5076388888888888</v>
      </c>
      <c r="F68">
        <v>-0.38819444444444445</v>
      </c>
      <c r="G68">
        <v>1.2909722222222222</v>
      </c>
      <c r="H68">
        <v>0.95694444444444449</v>
      </c>
      <c r="I68">
        <v>-0.14444444444444446</v>
      </c>
      <c r="J68">
        <v>-1.2006944444444445</v>
      </c>
      <c r="K68">
        <v>4.0895833333333327</v>
      </c>
      <c r="L68">
        <v>6.6895833333333332</v>
      </c>
      <c r="M68">
        <v>4.197916666666667</v>
      </c>
      <c r="N68">
        <v>5.4888888888888889</v>
      </c>
      <c r="O68">
        <v>1.0878472222222222</v>
      </c>
      <c r="T68">
        <v>2.3229166666666665</v>
      </c>
      <c r="U68">
        <v>3.2038888888888888</v>
      </c>
      <c r="V68">
        <v>2.0486111111111107</v>
      </c>
      <c r="W68">
        <v>2.5549999999999997</v>
      </c>
      <c r="X68">
        <v>1.0878472222222222</v>
      </c>
      <c r="Y68">
        <f t="shared" si="2"/>
        <v>1.5140277777777778</v>
      </c>
      <c r="Z68">
        <f t="shared" si="2"/>
        <v>2.3302777777777779</v>
      </c>
      <c r="AA68">
        <f t="shared" si="2"/>
        <v>1.2577777777777777</v>
      </c>
      <c r="AB68">
        <f t="shared" si="2"/>
        <v>1.7944444444444438</v>
      </c>
      <c r="AC68">
        <f t="shared" si="2"/>
        <v>1.5600694444444443</v>
      </c>
    </row>
    <row r="69" spans="1:29" x14ac:dyDescent="0.3">
      <c r="A69" t="str">
        <v>Saddiq Bey</v>
      </c>
      <c r="B69">
        <v>-1.0555555555555556</v>
      </c>
      <c r="C69">
        <v>0.89722222222222214</v>
      </c>
      <c r="D69">
        <v>1.6888888888888891</v>
      </c>
      <c r="E69">
        <v>0.42222222222222228</v>
      </c>
      <c r="F69">
        <v>0.33777777777777779</v>
      </c>
      <c r="G69">
        <v>-0.54888888888888898</v>
      </c>
      <c r="H69">
        <v>0</v>
      </c>
      <c r="I69">
        <v>-0.69666666666666677</v>
      </c>
      <c r="J69">
        <v>0.53833333333333333</v>
      </c>
      <c r="K69">
        <v>0.68611111111111134</v>
      </c>
      <c r="L69">
        <v>1.0449999999999999</v>
      </c>
      <c r="M69">
        <v>2.1322222222222225</v>
      </c>
      <c r="N69">
        <v>1.5833333333333333</v>
      </c>
      <c r="O69">
        <v>1.0238888888888891</v>
      </c>
      <c r="T69">
        <v>2.1697222222222217</v>
      </c>
      <c r="U69">
        <v>3.1734722222222222</v>
      </c>
      <c r="V69">
        <v>1.9568055555555559</v>
      </c>
      <c r="W69">
        <v>2.5244444444444443</v>
      </c>
      <c r="X69">
        <v>1.0238888888888891</v>
      </c>
      <c r="Y69">
        <f t="shared" si="2"/>
        <v>1.3608333333333329</v>
      </c>
      <c r="Z69">
        <f t="shared" si="2"/>
        <v>2.2998611111111114</v>
      </c>
      <c r="AA69">
        <f t="shared" si="2"/>
        <v>1.1659722222222229</v>
      </c>
      <c r="AB69">
        <f t="shared" si="2"/>
        <v>1.7638888888888884</v>
      </c>
      <c r="AC69">
        <f t="shared" si="2"/>
        <v>1.4961111111111114</v>
      </c>
    </row>
    <row r="70" spans="1:29" x14ac:dyDescent="0.3">
      <c r="A70" t="str">
        <v>Andrew Wiggins</v>
      </c>
      <c r="B70">
        <v>0.27444444444444449</v>
      </c>
      <c r="C70">
        <v>-0.71499999999999997</v>
      </c>
      <c r="D70">
        <v>0.11555555555555556</v>
      </c>
      <c r="E70">
        <v>0.39722222222222225</v>
      </c>
      <c r="F70">
        <v>-0.13722222222222225</v>
      </c>
      <c r="G70">
        <v>-0.21666666666666667</v>
      </c>
      <c r="H70">
        <v>-0.14444444444444446</v>
      </c>
      <c r="I70">
        <v>0.59222222222222221</v>
      </c>
      <c r="J70">
        <v>-7.2222222222222229E-2</v>
      </c>
      <c r="K70">
        <v>0.80888888888888888</v>
      </c>
      <c r="L70">
        <v>0.16611111111111121</v>
      </c>
      <c r="M70">
        <v>0.31055555555555558</v>
      </c>
      <c r="N70">
        <v>9.388888888888898E-2</v>
      </c>
      <c r="O70">
        <v>0.97138888888888908</v>
      </c>
      <c r="T70">
        <v>2.1069444444444443</v>
      </c>
      <c r="U70">
        <v>3.1013888888888888</v>
      </c>
      <c r="V70">
        <v>1.9454166666666672</v>
      </c>
      <c r="W70">
        <v>2.4974999999999996</v>
      </c>
      <c r="X70">
        <v>0.97138888888888908</v>
      </c>
      <c r="Y70">
        <f t="shared" si="2"/>
        <v>1.2980555555555555</v>
      </c>
      <c r="Z70">
        <f t="shared" si="2"/>
        <v>2.2277777777777779</v>
      </c>
      <c r="AA70">
        <f t="shared" si="2"/>
        <v>1.1545833333333342</v>
      </c>
      <c r="AB70">
        <f t="shared" si="2"/>
        <v>1.7369444444444437</v>
      </c>
      <c r="AC70">
        <f t="shared" si="2"/>
        <v>1.4436111111111112</v>
      </c>
    </row>
    <row r="71" spans="1:29" x14ac:dyDescent="0.3">
      <c r="A71" t="str">
        <v>Jrue Holiday</v>
      </c>
      <c r="B71">
        <v>1.08</v>
      </c>
      <c r="C71">
        <v>0</v>
      </c>
      <c r="D71">
        <v>0.26</v>
      </c>
      <c r="E71">
        <v>0.69</v>
      </c>
      <c r="F71">
        <v>-0.17</v>
      </c>
      <c r="G71">
        <v>1.78</v>
      </c>
      <c r="H71">
        <v>2.0099999999999998</v>
      </c>
      <c r="I71">
        <v>0.11</v>
      </c>
      <c r="J71">
        <v>-0.78</v>
      </c>
      <c r="K71">
        <v>4.9800000000000004</v>
      </c>
      <c r="L71">
        <v>5.7600000000000007</v>
      </c>
      <c r="M71">
        <v>3.2</v>
      </c>
      <c r="N71">
        <v>4.9800000000000004</v>
      </c>
      <c r="O71">
        <v>0.8450000000000002</v>
      </c>
      <c r="T71">
        <v>2.1061111111111113</v>
      </c>
      <c r="U71">
        <v>2.9599999999999995</v>
      </c>
      <c r="V71">
        <v>1.9424999999999999</v>
      </c>
      <c r="W71">
        <v>2.3800000000000008</v>
      </c>
      <c r="X71">
        <v>0.8450000000000002</v>
      </c>
      <c r="Y71">
        <f t="shared" si="2"/>
        <v>1.2972222222222225</v>
      </c>
      <c r="Z71">
        <f t="shared" si="2"/>
        <v>2.0863888888888882</v>
      </c>
      <c r="AA71">
        <f t="shared" si="2"/>
        <v>1.1516666666666668</v>
      </c>
      <c r="AB71">
        <f t="shared" si="2"/>
        <v>1.6194444444444449</v>
      </c>
      <c r="AC71">
        <f t="shared" si="2"/>
        <v>1.3172222222222225</v>
      </c>
    </row>
    <row r="72" spans="1:29" x14ac:dyDescent="0.3">
      <c r="A72" t="str">
        <v>Al Horford</v>
      </c>
      <c r="B72">
        <v>-9.4444444444444445E-3</v>
      </c>
      <c r="C72">
        <v>0.16055555555555556</v>
      </c>
      <c r="D72">
        <v>-0.38722222222222219</v>
      </c>
      <c r="E72">
        <v>-0.43444444444444447</v>
      </c>
      <c r="F72">
        <v>0.20777777777777778</v>
      </c>
      <c r="G72">
        <v>0.13222222222222224</v>
      </c>
      <c r="H72">
        <v>-0.36833333333333335</v>
      </c>
      <c r="I72">
        <v>0.40611111111111109</v>
      </c>
      <c r="J72">
        <v>0.84055555555555561</v>
      </c>
      <c r="K72">
        <v>0.38722222222222219</v>
      </c>
      <c r="L72">
        <v>-0.2927777777777778</v>
      </c>
      <c r="M72">
        <v>0.41555555555555562</v>
      </c>
      <c r="N72">
        <v>0.54777777777777781</v>
      </c>
      <c r="O72">
        <v>0.84055555555555572</v>
      </c>
      <c r="T72">
        <v>2.0494444444444446</v>
      </c>
      <c r="U72">
        <v>2.8616666666666668</v>
      </c>
      <c r="V72">
        <v>1.8645833333333335</v>
      </c>
      <c r="W72">
        <v>2.3644444444444446</v>
      </c>
      <c r="X72">
        <v>0.84055555555555572</v>
      </c>
      <c r="Y72">
        <f t="shared" si="2"/>
        <v>1.2405555555555559</v>
      </c>
      <c r="Z72">
        <f t="shared" si="2"/>
        <v>1.9880555555555557</v>
      </c>
      <c r="AA72">
        <f t="shared" si="2"/>
        <v>1.0737500000000004</v>
      </c>
      <c r="AB72">
        <f t="shared" si="2"/>
        <v>1.6038888888888887</v>
      </c>
      <c r="AC72">
        <f t="shared" si="2"/>
        <v>1.3127777777777778</v>
      </c>
    </row>
    <row r="73" spans="1:29" x14ac:dyDescent="0.3">
      <c r="A73" t="str">
        <v>Julius Randle</v>
      </c>
      <c r="B73">
        <v>1.0694444444444444E-2</v>
      </c>
      <c r="C73">
        <v>0.96249999999999991</v>
      </c>
      <c r="D73">
        <v>0.66305555555555562</v>
      </c>
      <c r="E73">
        <v>1.5720833333333333</v>
      </c>
      <c r="F73">
        <v>2.2137499999999997</v>
      </c>
      <c r="G73">
        <v>1.1656944444444446</v>
      </c>
      <c r="H73">
        <v>-3.2083333333333332E-2</v>
      </c>
      <c r="I73">
        <v>-0.60958333333333325</v>
      </c>
      <c r="J73">
        <v>-2.2244444444444444</v>
      </c>
      <c r="K73">
        <v>2.7591666666666654</v>
      </c>
      <c r="L73">
        <v>5.9461111111111107</v>
      </c>
      <c r="M73">
        <v>2.5559722222222221</v>
      </c>
      <c r="N73">
        <v>3.7216666666666662</v>
      </c>
      <c r="O73">
        <v>0.83951388888888889</v>
      </c>
      <c r="T73">
        <v>2.0412499999999998</v>
      </c>
      <c r="U73">
        <v>2.7395833333333335</v>
      </c>
      <c r="V73">
        <v>1.8091666666666666</v>
      </c>
      <c r="W73">
        <v>2.2916666666666665</v>
      </c>
      <c r="X73">
        <v>0.83951388888888889</v>
      </c>
      <c r="Y73">
        <f t="shared" si="2"/>
        <v>1.232361111111111</v>
      </c>
      <c r="Z73">
        <f t="shared" si="2"/>
        <v>1.8659722222222224</v>
      </c>
      <c r="AA73">
        <f t="shared" si="2"/>
        <v>1.0183333333333335</v>
      </c>
      <c r="AB73">
        <f t="shared" si="2"/>
        <v>1.5311111111111106</v>
      </c>
      <c r="AC73">
        <f t="shared" si="2"/>
        <v>1.3117361111111112</v>
      </c>
    </row>
    <row r="74" spans="1:29" x14ac:dyDescent="0.3">
      <c r="A74" t="str">
        <v>Harrison Barnes</v>
      </c>
      <c r="B74">
        <v>0.76</v>
      </c>
      <c r="C74">
        <v>0.88</v>
      </c>
      <c r="D74">
        <v>0</v>
      </c>
      <c r="E74">
        <v>0.37</v>
      </c>
      <c r="F74">
        <v>0.64</v>
      </c>
      <c r="G74">
        <v>0.35</v>
      </c>
      <c r="H74">
        <v>-0.53</v>
      </c>
      <c r="I74">
        <v>-0.8</v>
      </c>
      <c r="J74">
        <v>-0.01</v>
      </c>
      <c r="K74">
        <v>0.7799999999999998</v>
      </c>
      <c r="L74">
        <v>1.6700000000000006</v>
      </c>
      <c r="M74">
        <v>1.3100000000000003</v>
      </c>
      <c r="N74">
        <v>1.6600000000000006</v>
      </c>
      <c r="O74">
        <v>0.77499999999999991</v>
      </c>
      <c r="T74">
        <v>2.04</v>
      </c>
      <c r="U74">
        <v>2.6055555555555556</v>
      </c>
      <c r="V74">
        <v>1.6469444444444443</v>
      </c>
      <c r="W74">
        <v>2.2499999999999996</v>
      </c>
      <c r="X74">
        <v>0.77499999999999991</v>
      </c>
      <c r="Y74">
        <f t="shared" si="2"/>
        <v>1.2311111111111113</v>
      </c>
      <c r="Z74">
        <f t="shared" si="2"/>
        <v>1.7319444444444445</v>
      </c>
      <c r="AA74">
        <f t="shared" si="2"/>
        <v>0.85611111111111127</v>
      </c>
      <c r="AB74">
        <f t="shared" si="2"/>
        <v>1.4894444444444437</v>
      </c>
      <c r="AC74">
        <f t="shared" si="2"/>
        <v>1.2472222222222222</v>
      </c>
    </row>
    <row r="75" spans="1:29" x14ac:dyDescent="0.3">
      <c r="A75" t="str">
        <v>Buddy Hield</v>
      </c>
      <c r="B75">
        <v>-1.2666666666666666</v>
      </c>
      <c r="C75">
        <v>0.13722222222222225</v>
      </c>
      <c r="D75">
        <v>2.5544444444444441</v>
      </c>
      <c r="E75">
        <v>0.48555555555555557</v>
      </c>
      <c r="F75">
        <v>-0.13722222222222225</v>
      </c>
      <c r="G75">
        <v>0.4433333333333333</v>
      </c>
      <c r="H75">
        <v>0</v>
      </c>
      <c r="I75">
        <v>-0.35888888888888892</v>
      </c>
      <c r="J75">
        <v>-0.27444444444444449</v>
      </c>
      <c r="K75">
        <v>1.4461111111111107</v>
      </c>
      <c r="L75">
        <v>1.8577777777777773</v>
      </c>
      <c r="M75">
        <v>1.1399999999999997</v>
      </c>
      <c r="N75">
        <v>1.5833333333333328</v>
      </c>
      <c r="O75">
        <v>0.75999999999999956</v>
      </c>
      <c r="T75">
        <v>2.0211111111111113</v>
      </c>
      <c r="U75">
        <v>2.3844444444444441</v>
      </c>
      <c r="V75">
        <v>1.6238888888888883</v>
      </c>
      <c r="W75">
        <v>2.2054166666666668</v>
      </c>
      <c r="X75">
        <v>0.75999999999999956</v>
      </c>
      <c r="Y75">
        <f t="shared" si="2"/>
        <v>1.2122222222222225</v>
      </c>
      <c r="Z75">
        <f t="shared" si="2"/>
        <v>1.510833333333333</v>
      </c>
      <c r="AA75">
        <f t="shared" si="2"/>
        <v>0.83305555555555522</v>
      </c>
      <c r="AB75">
        <f t="shared" si="2"/>
        <v>1.4448611111111109</v>
      </c>
      <c r="AC75">
        <f t="shared" si="2"/>
        <v>1.2322222222222217</v>
      </c>
    </row>
    <row r="76" spans="1:29" x14ac:dyDescent="0.3">
      <c r="A76" t="str">
        <v>Damian Lillard</v>
      </c>
      <c r="B76">
        <v>-0.46444444444444444</v>
      </c>
      <c r="C76">
        <v>4.8344444444444443</v>
      </c>
      <c r="D76">
        <v>2.681111111111111</v>
      </c>
      <c r="E76">
        <v>2.4488888888888889</v>
      </c>
      <c r="F76">
        <v>-0.34833333333333338</v>
      </c>
      <c r="G76">
        <v>2.5861111111111112</v>
      </c>
      <c r="H76">
        <v>0</v>
      </c>
      <c r="I76">
        <v>-0.60166666666666657</v>
      </c>
      <c r="J76">
        <v>-1.7733333333333332</v>
      </c>
      <c r="K76">
        <v>4.5283333333333333</v>
      </c>
      <c r="L76">
        <v>11.136111111111113</v>
      </c>
      <c r="M76">
        <v>6.7766666666666673</v>
      </c>
      <c r="N76">
        <v>9.3627777777777794</v>
      </c>
      <c r="O76">
        <v>0.71777777777777829</v>
      </c>
      <c r="T76">
        <v>1.8861111111111113</v>
      </c>
      <c r="U76">
        <v>2.3722222222222227</v>
      </c>
      <c r="V76">
        <v>1.5944444444444443</v>
      </c>
      <c r="W76">
        <v>2.1686111111111113</v>
      </c>
      <c r="X76">
        <v>0.71777777777777829</v>
      </c>
      <c r="Y76">
        <f t="shared" si="2"/>
        <v>1.0772222222222223</v>
      </c>
      <c r="Z76">
        <f t="shared" si="2"/>
        <v>1.4986111111111116</v>
      </c>
      <c r="AA76">
        <f t="shared" si="2"/>
        <v>0.80361111111111128</v>
      </c>
      <c r="AB76">
        <f t="shared" si="2"/>
        <v>1.4080555555555554</v>
      </c>
      <c r="AC76">
        <f t="shared" si="2"/>
        <v>1.1900000000000004</v>
      </c>
    </row>
    <row r="77" spans="1:29" x14ac:dyDescent="0.3">
      <c r="A77" t="str">
        <v>Klay Thompson</v>
      </c>
      <c r="B77">
        <v>-4.3750000000000004E-2</v>
      </c>
      <c r="C77">
        <v>0.15</v>
      </c>
      <c r="D77">
        <v>0.75624999999999998</v>
      </c>
      <c r="E77">
        <v>0.42500000000000004</v>
      </c>
      <c r="F77">
        <v>-0.50625000000000009</v>
      </c>
      <c r="G77">
        <v>-0.3</v>
      </c>
      <c r="H77">
        <v>-6.8750000000000006E-2</v>
      </c>
      <c r="I77">
        <v>-0.11249999999999999</v>
      </c>
      <c r="J77">
        <v>0.3125</v>
      </c>
      <c r="K77">
        <v>0.46249999999999986</v>
      </c>
      <c r="L77">
        <v>0.3</v>
      </c>
      <c r="M77">
        <v>0.91249999999999998</v>
      </c>
      <c r="N77">
        <v>0.61250000000000004</v>
      </c>
      <c r="O77">
        <v>0.61874999999999991</v>
      </c>
      <c r="T77">
        <v>1.8833333333333329</v>
      </c>
      <c r="U77">
        <v>2.3638888888888889</v>
      </c>
      <c r="V77">
        <v>1.5833333333333335</v>
      </c>
      <c r="W77">
        <v>2.09</v>
      </c>
      <c r="X77">
        <v>0.61874999999999991</v>
      </c>
      <c r="Y77">
        <f t="shared" si="2"/>
        <v>1.0744444444444441</v>
      </c>
      <c r="Z77">
        <f t="shared" si="2"/>
        <v>1.4902777777777778</v>
      </c>
      <c r="AA77">
        <f t="shared" si="2"/>
        <v>0.79250000000000043</v>
      </c>
      <c r="AB77">
        <f t="shared" si="2"/>
        <v>1.329444444444444</v>
      </c>
      <c r="AC77">
        <f t="shared" si="2"/>
        <v>1.0909722222222222</v>
      </c>
    </row>
    <row r="78" spans="1:29" x14ac:dyDescent="0.3">
      <c r="A78" t="str">
        <v>Brandon Ingram</v>
      </c>
      <c r="B78">
        <v>2.0277777777777777E-2</v>
      </c>
      <c r="C78">
        <v>2.0886111111111112</v>
      </c>
      <c r="D78">
        <v>0.73</v>
      </c>
      <c r="E78">
        <v>1.723611111111111</v>
      </c>
      <c r="F78">
        <v>3.0416666666666665E-2</v>
      </c>
      <c r="G78">
        <v>1.2065277777777776</v>
      </c>
      <c r="H78">
        <v>-0.48666666666666664</v>
      </c>
      <c r="I78">
        <v>0.14194444444444446</v>
      </c>
      <c r="J78">
        <v>-1.1963888888888889</v>
      </c>
      <c r="K78">
        <v>2.1697222222222217</v>
      </c>
      <c r="L78">
        <v>5.4547222222222222</v>
      </c>
      <c r="M78">
        <v>3.0518055555555552</v>
      </c>
      <c r="N78">
        <v>4.2583333333333329</v>
      </c>
      <c r="O78">
        <v>0.58805555555555533</v>
      </c>
      <c r="T78">
        <v>1.860833333333334</v>
      </c>
      <c r="U78">
        <v>2.322222222222222</v>
      </c>
      <c r="V78">
        <v>1.5827777777777778</v>
      </c>
      <c r="W78">
        <v>2.0319444444444441</v>
      </c>
      <c r="X78">
        <v>0.58805555555555533</v>
      </c>
      <c r="Y78">
        <f t="shared" si="2"/>
        <v>1.051944444444445</v>
      </c>
      <c r="Z78">
        <f t="shared" si="2"/>
        <v>1.4486111111111108</v>
      </c>
      <c r="AA78">
        <f t="shared" si="2"/>
        <v>0.79194444444444478</v>
      </c>
      <c r="AB78">
        <f t="shared" si="2"/>
        <v>1.2713888888888882</v>
      </c>
      <c r="AC78">
        <f t="shared" si="2"/>
        <v>1.0602777777777774</v>
      </c>
    </row>
    <row r="79" spans="1:29" x14ac:dyDescent="0.3">
      <c r="A79" t="str">
        <v>Tyrese Haliburton</v>
      </c>
      <c r="B79">
        <v>0.27</v>
      </c>
      <c r="C79">
        <v>0.49</v>
      </c>
      <c r="D79">
        <v>0.94999999999999984</v>
      </c>
      <c r="E79">
        <v>0.4</v>
      </c>
      <c r="F79">
        <v>-0.71</v>
      </c>
      <c r="G79">
        <v>1.56</v>
      </c>
      <c r="H79">
        <v>1.43</v>
      </c>
      <c r="I79">
        <v>-0.02</v>
      </c>
      <c r="J79">
        <v>-0.19</v>
      </c>
      <c r="K79">
        <v>3.69</v>
      </c>
      <c r="L79">
        <v>4.37</v>
      </c>
      <c r="M79">
        <v>2.62</v>
      </c>
      <c r="N79">
        <v>4.18</v>
      </c>
      <c r="O79">
        <v>0.49999999999999972</v>
      </c>
      <c r="T79">
        <v>1.7781944444444442</v>
      </c>
      <c r="U79">
        <v>2.219444444444445</v>
      </c>
      <c r="V79">
        <v>1.5750000000000002</v>
      </c>
      <c r="W79">
        <v>1.9347222222222227</v>
      </c>
      <c r="X79">
        <v>0.49999999999999972</v>
      </c>
      <c r="Y79">
        <f t="shared" si="2"/>
        <v>0.96930555555555531</v>
      </c>
      <c r="Z79">
        <f t="shared" si="2"/>
        <v>1.3458333333333339</v>
      </c>
      <c r="AA79">
        <f t="shared" si="2"/>
        <v>0.78416666666666712</v>
      </c>
      <c r="AB79">
        <f t="shared" si="2"/>
        <v>1.1741666666666668</v>
      </c>
      <c r="AC79">
        <f t="shared" si="2"/>
        <v>0.97222222222222188</v>
      </c>
    </row>
    <row r="80" spans="1:29" x14ac:dyDescent="0.3">
      <c r="A80" t="str">
        <v>Kelly Olynyk</v>
      </c>
      <c r="B80">
        <v>0</v>
      </c>
      <c r="C80">
        <v>0.60833333333333328</v>
      </c>
      <c r="D80">
        <v>3.0416666666666665E-2</v>
      </c>
      <c r="E80">
        <v>-0.20277777777777781</v>
      </c>
      <c r="F80">
        <v>0.65902777777777777</v>
      </c>
      <c r="G80">
        <v>-2.0277777777777777E-2</v>
      </c>
      <c r="H80">
        <v>0.42583333333333334</v>
      </c>
      <c r="I80">
        <v>5.0694444444444452E-2</v>
      </c>
      <c r="J80">
        <v>-0.16222222222222221</v>
      </c>
      <c r="K80">
        <v>0.78069444444444458</v>
      </c>
      <c r="L80">
        <v>1.5512499999999996</v>
      </c>
      <c r="M80">
        <v>1.4093055555555554</v>
      </c>
      <c r="N80">
        <v>1.3890277777777773</v>
      </c>
      <c r="O80">
        <v>0.47652777777777783</v>
      </c>
      <c r="T80">
        <v>1.6770833333333326</v>
      </c>
      <c r="U80">
        <v>2.1875</v>
      </c>
      <c r="V80">
        <v>1.5724999999999998</v>
      </c>
      <c r="W80">
        <v>1.8191666666666664</v>
      </c>
      <c r="X80">
        <v>0.47652777777777783</v>
      </c>
      <c r="Y80">
        <f t="shared" si="2"/>
        <v>0.86819444444444371</v>
      </c>
      <c r="Z80">
        <f t="shared" si="2"/>
        <v>1.3138888888888889</v>
      </c>
      <c r="AA80">
        <f t="shared" si="2"/>
        <v>0.78166666666666673</v>
      </c>
      <c r="AB80">
        <f t="shared" si="2"/>
        <v>1.0586111111111105</v>
      </c>
      <c r="AC80">
        <f t="shared" si="2"/>
        <v>0.94874999999999998</v>
      </c>
    </row>
    <row r="81" spans="1:29" x14ac:dyDescent="0.3">
      <c r="A81" t="str">
        <v>Danny Green</v>
      </c>
      <c r="B81">
        <v>-0.68861111111111117</v>
      </c>
      <c r="C81">
        <v>0.13361111111111112</v>
      </c>
      <c r="D81">
        <v>0.85305555555555546</v>
      </c>
      <c r="E81">
        <v>-0.59611111111111104</v>
      </c>
      <c r="F81">
        <v>-0.45222222222222225</v>
      </c>
      <c r="G81">
        <v>-0.55500000000000005</v>
      </c>
      <c r="H81">
        <v>1.0380555555555555</v>
      </c>
      <c r="I81">
        <v>0.3288888888888889</v>
      </c>
      <c r="J81">
        <v>0.67833333333333334</v>
      </c>
      <c r="K81">
        <v>0.60638888888888876</v>
      </c>
      <c r="L81">
        <v>6.1666666666666425E-2</v>
      </c>
      <c r="M81">
        <v>1.2949999999999999</v>
      </c>
      <c r="N81">
        <v>0.73999999999999977</v>
      </c>
      <c r="O81">
        <v>0.42138888888888881</v>
      </c>
      <c r="T81">
        <v>1.6572222222222219</v>
      </c>
      <c r="U81">
        <v>2.177777777777778</v>
      </c>
      <c r="V81">
        <v>1.490277777777778</v>
      </c>
      <c r="W81">
        <v>1.783333333333333</v>
      </c>
      <c r="X81">
        <v>0.42138888888888881</v>
      </c>
      <c r="Y81">
        <f t="shared" si="2"/>
        <v>0.84833333333333305</v>
      </c>
      <c r="Z81">
        <f t="shared" si="2"/>
        <v>1.3041666666666669</v>
      </c>
      <c r="AA81">
        <f t="shared" si="2"/>
        <v>0.69944444444444498</v>
      </c>
      <c r="AB81">
        <f t="shared" si="2"/>
        <v>1.0227777777777771</v>
      </c>
      <c r="AC81">
        <f t="shared" si="2"/>
        <v>0.89361111111111102</v>
      </c>
    </row>
    <row r="82" spans="1:29" x14ac:dyDescent="0.3">
      <c r="A82" t="str">
        <v>Bradley Beal</v>
      </c>
      <c r="B82">
        <v>0.12166666666666666</v>
      </c>
      <c r="C82">
        <v>3.3863888888888889</v>
      </c>
      <c r="D82">
        <v>1.0747222222222224</v>
      </c>
      <c r="E82">
        <v>3.01125</v>
      </c>
      <c r="F82">
        <v>-6.083333333333333E-2</v>
      </c>
      <c r="G82">
        <v>1.7033333333333334</v>
      </c>
      <c r="H82">
        <v>0.96319444444444435</v>
      </c>
      <c r="I82">
        <v>-0.30416666666666664</v>
      </c>
      <c r="J82">
        <v>-1.9466666666666665</v>
      </c>
      <c r="K82">
        <v>4.5625000000000018</v>
      </c>
      <c r="L82">
        <v>9.8955555555555552</v>
      </c>
      <c r="M82">
        <v>6.2455555555555566</v>
      </c>
      <c r="N82">
        <v>7.9488888888888889</v>
      </c>
      <c r="O82">
        <v>0.39034722222222196</v>
      </c>
      <c r="T82">
        <v>1.6354166666666663</v>
      </c>
      <c r="U82">
        <v>2.068888888888889</v>
      </c>
      <c r="V82">
        <v>1.4491666666666667</v>
      </c>
      <c r="W82">
        <v>1.6979166666666663</v>
      </c>
      <c r="X82">
        <v>0.39034722222222196</v>
      </c>
      <c r="Y82">
        <f t="shared" si="2"/>
        <v>0.82652777777777742</v>
      </c>
      <c r="Z82">
        <f t="shared" si="2"/>
        <v>1.1952777777777779</v>
      </c>
      <c r="AA82">
        <f t="shared" si="2"/>
        <v>0.65833333333333366</v>
      </c>
      <c r="AB82">
        <f t="shared" si="2"/>
        <v>0.93736111111111042</v>
      </c>
      <c r="AC82">
        <f t="shared" si="2"/>
        <v>0.86256944444444417</v>
      </c>
    </row>
    <row r="83" spans="1:29" x14ac:dyDescent="0.3">
      <c r="A83" t="str">
        <v>De'Andre Hunter</v>
      </c>
      <c r="B83">
        <v>0.33055555555555555</v>
      </c>
      <c r="C83">
        <v>1.3125</v>
      </c>
      <c r="D83">
        <v>-0.26250000000000001</v>
      </c>
      <c r="E83">
        <v>0.26250000000000001</v>
      </c>
      <c r="F83">
        <v>-3.888888888888889E-2</v>
      </c>
      <c r="G83">
        <v>-0.4375</v>
      </c>
      <c r="H83">
        <v>-0.21388888888888891</v>
      </c>
      <c r="I83">
        <v>-8.7499999999999994E-2</v>
      </c>
      <c r="J83">
        <v>0.29166666666666669</v>
      </c>
      <c r="K83">
        <v>-0.15555555555555556</v>
      </c>
      <c r="L83">
        <v>0.86527777777777759</v>
      </c>
      <c r="M83">
        <v>1.5944444444444443</v>
      </c>
      <c r="N83">
        <v>1.1569444444444443</v>
      </c>
      <c r="O83">
        <v>0.36458333333333337</v>
      </c>
      <c r="T83">
        <v>1.5827777777777778</v>
      </c>
      <c r="U83">
        <v>1.9833333333333334</v>
      </c>
      <c r="V83">
        <v>1.4261111111111111</v>
      </c>
      <c r="W83">
        <v>1.6600000000000006</v>
      </c>
      <c r="X83">
        <v>0.36458333333333337</v>
      </c>
      <c r="Y83">
        <f t="shared" si="2"/>
        <v>0.77388888888888896</v>
      </c>
      <c r="Z83">
        <f t="shared" si="2"/>
        <v>1.1097222222222223</v>
      </c>
      <c r="AA83">
        <f t="shared" si="2"/>
        <v>0.63527777777777805</v>
      </c>
      <c r="AB83">
        <f t="shared" si="2"/>
        <v>0.89944444444444471</v>
      </c>
      <c r="AC83">
        <f t="shared" si="2"/>
        <v>0.83680555555555558</v>
      </c>
    </row>
    <row r="84" spans="1:29" x14ac:dyDescent="0.3">
      <c r="A84" t="str">
        <v>Terry Rozier</v>
      </c>
      <c r="B84">
        <v>-0.75</v>
      </c>
      <c r="C84">
        <v>0.625</v>
      </c>
      <c r="D84">
        <v>1.53125</v>
      </c>
      <c r="E84">
        <v>1.0625</v>
      </c>
      <c r="F84">
        <v>-0.22916666666666666</v>
      </c>
      <c r="G84">
        <v>0.79166666666666663</v>
      </c>
      <c r="H84">
        <v>0.90625</v>
      </c>
      <c r="I84">
        <v>-0.35416666666666674</v>
      </c>
      <c r="J84">
        <v>-0.41666666666666669</v>
      </c>
      <c r="K84">
        <v>2.5416666666666665</v>
      </c>
      <c r="L84">
        <v>3.583333333333333</v>
      </c>
      <c r="M84">
        <v>2.375</v>
      </c>
      <c r="N84">
        <v>3.1666666666666665</v>
      </c>
      <c r="O84">
        <v>0.31249999999999983</v>
      </c>
      <c r="T84">
        <v>1.5005555555555554</v>
      </c>
      <c r="U84">
        <v>1.9820833333333334</v>
      </c>
      <c r="V84">
        <v>1.4144444444444444</v>
      </c>
      <c r="W84">
        <v>1.6236111111111111</v>
      </c>
      <c r="X84">
        <v>0.31249999999999983</v>
      </c>
      <c r="Y84">
        <f t="shared" si="2"/>
        <v>0.69166666666666654</v>
      </c>
      <c r="Z84">
        <f t="shared" si="2"/>
        <v>1.1084722222222223</v>
      </c>
      <c r="AA84">
        <f t="shared" si="2"/>
        <v>0.62361111111111134</v>
      </c>
      <c r="AB84">
        <f t="shared" si="2"/>
        <v>0.86305555555555524</v>
      </c>
      <c r="AC84">
        <f t="shared" si="2"/>
        <v>0.7847222222222221</v>
      </c>
    </row>
    <row r="85" spans="1:29" x14ac:dyDescent="0.3">
      <c r="A85" t="str">
        <v>Jae'Sean Tate</v>
      </c>
      <c r="B85">
        <v>0.90777777777777779</v>
      </c>
      <c r="C85">
        <v>-0.62277777777777776</v>
      </c>
      <c r="D85">
        <v>-0.81277777777777782</v>
      </c>
      <c r="E85">
        <v>-0.2533333333333333</v>
      </c>
      <c r="F85">
        <v>0.2638888888888889</v>
      </c>
      <c r="G85">
        <v>-8.4444444444444447E-2</v>
      </c>
      <c r="H85">
        <v>1.097777777777778</v>
      </c>
      <c r="I85">
        <v>-5.2777777777777785E-2</v>
      </c>
      <c r="J85">
        <v>0.12666666666666665</v>
      </c>
      <c r="K85">
        <v>1.1927777777777777</v>
      </c>
      <c r="L85">
        <v>0.44333333333333347</v>
      </c>
      <c r="M85">
        <v>0.65444444444444461</v>
      </c>
      <c r="N85">
        <v>0.57000000000000006</v>
      </c>
      <c r="O85">
        <v>0.30611111111111111</v>
      </c>
      <c r="T85">
        <v>1.4988888888888892</v>
      </c>
      <c r="U85">
        <v>1.8577777777777773</v>
      </c>
      <c r="V85">
        <v>1.4093055555555554</v>
      </c>
      <c r="W85">
        <v>1.6120833333333333</v>
      </c>
      <c r="X85">
        <v>0.30611111111111111</v>
      </c>
      <c r="Y85">
        <f t="shared" si="2"/>
        <v>0.69000000000000028</v>
      </c>
      <c r="Z85">
        <f t="shared" si="2"/>
        <v>0.98416666666666619</v>
      </c>
      <c r="AA85">
        <f t="shared" si="2"/>
        <v>0.61847222222222231</v>
      </c>
      <c r="AB85">
        <f t="shared" si="2"/>
        <v>0.85152777777777744</v>
      </c>
      <c r="AC85">
        <f t="shared" si="2"/>
        <v>0.77833333333333332</v>
      </c>
    </row>
    <row r="86" spans="1:29" x14ac:dyDescent="0.3">
      <c r="A86" t="str">
        <v>Evan Fournier</v>
      </c>
      <c r="B86">
        <v>-0.21388888888888891</v>
      </c>
      <c r="C86">
        <v>0.35972222222222222</v>
      </c>
      <c r="D86">
        <v>1.2055555555555555</v>
      </c>
      <c r="E86">
        <v>0.4861111111111111</v>
      </c>
      <c r="F86">
        <v>-0.7680555555555556</v>
      </c>
      <c r="G86">
        <v>0.16527777777777777</v>
      </c>
      <c r="H86">
        <v>0.60277777777777775</v>
      </c>
      <c r="I86">
        <v>-0.10694444444444445</v>
      </c>
      <c r="J86">
        <v>-0.17499999999999999</v>
      </c>
      <c r="K86">
        <v>1.1958333333333329</v>
      </c>
      <c r="L86">
        <v>1.7305555555555554</v>
      </c>
      <c r="M86">
        <v>1.3902777777777775</v>
      </c>
      <c r="N86">
        <v>1.5555555555555554</v>
      </c>
      <c r="O86">
        <v>0.18472222222222201</v>
      </c>
      <c r="T86">
        <v>1.4461111111111107</v>
      </c>
      <c r="U86">
        <v>1.833333333333333</v>
      </c>
      <c r="V86">
        <v>1.3902777777777775</v>
      </c>
      <c r="W86">
        <v>1.5833333333333333</v>
      </c>
      <c r="X86">
        <v>0.18472222222222201</v>
      </c>
      <c r="Y86">
        <f t="shared" si="2"/>
        <v>0.6372222222222218</v>
      </c>
      <c r="Z86">
        <f t="shared" si="2"/>
        <v>0.95972222222222192</v>
      </c>
      <c r="AA86">
        <f t="shared" si="2"/>
        <v>0.59944444444444445</v>
      </c>
      <c r="AB86">
        <f t="shared" si="2"/>
        <v>0.82277777777777739</v>
      </c>
      <c r="AC86">
        <f t="shared" si="2"/>
        <v>0.65694444444444422</v>
      </c>
    </row>
    <row r="87" spans="1:29" x14ac:dyDescent="0.3">
      <c r="A87" t="str">
        <v>Pascal Siakam</v>
      </c>
      <c r="B87">
        <v>-0.25402777777777774</v>
      </c>
      <c r="C87">
        <v>0.97513888888888878</v>
      </c>
      <c r="D87">
        <v>-0.34416666666666662</v>
      </c>
      <c r="E87">
        <v>0.95055555555555549</v>
      </c>
      <c r="F87">
        <v>0.71291666666666664</v>
      </c>
      <c r="G87">
        <v>0.70472222222222225</v>
      </c>
      <c r="H87">
        <v>0.43430555555555561</v>
      </c>
      <c r="I87">
        <v>0.24583333333333332</v>
      </c>
      <c r="J87">
        <v>-0.67194444444444434</v>
      </c>
      <c r="K87">
        <v>1.7781944444444442</v>
      </c>
      <c r="L87">
        <v>3.4252777777777772</v>
      </c>
      <c r="M87">
        <v>2.0486111111111107</v>
      </c>
      <c r="N87">
        <v>2.753333333333333</v>
      </c>
      <c r="O87">
        <v>0.16388888888888908</v>
      </c>
      <c r="T87">
        <v>1.4388888888888887</v>
      </c>
      <c r="U87">
        <v>1.8261111111111112</v>
      </c>
      <c r="V87">
        <v>1.3788888888888891</v>
      </c>
      <c r="W87">
        <v>1.5833333333333328</v>
      </c>
      <c r="X87">
        <v>0.16388888888888908</v>
      </c>
      <c r="Y87">
        <f t="shared" si="2"/>
        <v>0.62999999999999978</v>
      </c>
      <c r="Z87">
        <f t="shared" si="2"/>
        <v>0.95250000000000012</v>
      </c>
      <c r="AA87">
        <f t="shared" si="2"/>
        <v>0.588055555555556</v>
      </c>
      <c r="AB87">
        <f t="shared" si="2"/>
        <v>0.82277777777777694</v>
      </c>
      <c r="AC87">
        <f t="shared" si="2"/>
        <v>0.63611111111111129</v>
      </c>
    </row>
    <row r="88" spans="1:29" x14ac:dyDescent="0.3">
      <c r="A88" t="str">
        <v>Matisse Thybulle</v>
      </c>
      <c r="B88">
        <v>-0.20555555555555557</v>
      </c>
      <c r="C88">
        <v>-0.33916666666666667</v>
      </c>
      <c r="D88">
        <v>-0.78111111111111109</v>
      </c>
      <c r="E88">
        <v>-1.1613888888888888</v>
      </c>
      <c r="F88">
        <v>-1.1613888888888888</v>
      </c>
      <c r="G88">
        <v>-0.86333333333333329</v>
      </c>
      <c r="H88">
        <v>2.3844444444444441</v>
      </c>
      <c r="I88">
        <v>1.6855555555555555</v>
      </c>
      <c r="J88">
        <v>1.2024999999999999</v>
      </c>
      <c r="K88">
        <v>1.099722222222222</v>
      </c>
      <c r="L88">
        <v>-0.44194444444444403</v>
      </c>
      <c r="M88">
        <v>1.6238888888888883</v>
      </c>
      <c r="N88">
        <v>0.76055555555555587</v>
      </c>
      <c r="O88">
        <v>0.15930555555555559</v>
      </c>
      <c r="T88">
        <v>1.3541666666666665</v>
      </c>
      <c r="U88">
        <v>1.8125</v>
      </c>
      <c r="V88">
        <v>1.3715277777777777</v>
      </c>
      <c r="W88">
        <v>1.5555555555555554</v>
      </c>
      <c r="X88">
        <v>0.15930555555555559</v>
      </c>
      <c r="Y88">
        <f t="shared" si="2"/>
        <v>0.54527777777777764</v>
      </c>
      <c r="Z88">
        <f t="shared" si="2"/>
        <v>0.93888888888888888</v>
      </c>
      <c r="AA88">
        <f t="shared" si="2"/>
        <v>0.58069444444444462</v>
      </c>
      <c r="AB88">
        <f t="shared" si="2"/>
        <v>0.79499999999999948</v>
      </c>
      <c r="AC88">
        <f t="shared" si="2"/>
        <v>0.6315277777777778</v>
      </c>
    </row>
    <row r="89" spans="1:29" x14ac:dyDescent="0.3">
      <c r="A89" t="str">
        <v>Gordon Hayward</v>
      </c>
      <c r="B89">
        <v>0.30222222222222223</v>
      </c>
      <c r="C89">
        <v>1.3127777777777778</v>
      </c>
      <c r="D89">
        <v>0.21722222222222223</v>
      </c>
      <c r="E89">
        <v>0.89722222222222214</v>
      </c>
      <c r="F89">
        <v>0.3116666666666667</v>
      </c>
      <c r="G89">
        <v>0.64222222222222225</v>
      </c>
      <c r="H89">
        <v>0.79333333333333333</v>
      </c>
      <c r="I89">
        <v>-0.53833333333333333</v>
      </c>
      <c r="J89">
        <v>-0.5855555555555555</v>
      </c>
      <c r="K89">
        <v>2.04</v>
      </c>
      <c r="L89">
        <v>3.9383333333333335</v>
      </c>
      <c r="M89">
        <v>2.7105555555555556</v>
      </c>
      <c r="N89">
        <v>3.3527777777777779</v>
      </c>
      <c r="O89">
        <v>0.15583333333333338</v>
      </c>
      <c r="T89">
        <v>1.3281944444444445</v>
      </c>
      <c r="U89">
        <v>1.7400000000000002</v>
      </c>
      <c r="V89">
        <v>1.3694444444444445</v>
      </c>
      <c r="W89">
        <v>1.5458333333333338</v>
      </c>
      <c r="X89">
        <v>0.15583333333333338</v>
      </c>
      <c r="Y89">
        <f t="shared" si="2"/>
        <v>0.51930555555555558</v>
      </c>
      <c r="Z89">
        <f t="shared" si="2"/>
        <v>0.8663888888888891</v>
      </c>
      <c r="AA89">
        <f t="shared" si="2"/>
        <v>0.57861111111111141</v>
      </c>
      <c r="AB89">
        <f t="shared" si="2"/>
        <v>0.78527777777777796</v>
      </c>
      <c r="AC89">
        <f t="shared" si="2"/>
        <v>0.62805555555555559</v>
      </c>
    </row>
    <row r="90" spans="1:29" x14ac:dyDescent="0.3">
      <c r="A90" t="str">
        <v>Fred VanVleet</v>
      </c>
      <c r="B90">
        <v>-1.930347222222222</v>
      </c>
      <c r="C90">
        <v>1.5793749999999998</v>
      </c>
      <c r="D90">
        <v>1.7733333333333332</v>
      </c>
      <c r="E90">
        <v>1.0159722222222221</v>
      </c>
      <c r="F90">
        <v>-0.34173611111111107</v>
      </c>
      <c r="G90">
        <v>1.6255555555555554</v>
      </c>
      <c r="H90">
        <v>1.9395833333333334</v>
      </c>
      <c r="I90">
        <v>0.27708333333333335</v>
      </c>
      <c r="J90">
        <v>-0.19395833333333332</v>
      </c>
      <c r="K90">
        <v>4.1654861111111101</v>
      </c>
      <c r="L90">
        <v>5.9388194444444444</v>
      </c>
      <c r="M90">
        <v>4.119305555555556</v>
      </c>
      <c r="N90">
        <v>5.7448611111111108</v>
      </c>
      <c r="O90">
        <v>9.2361111111111199E-2</v>
      </c>
      <c r="T90">
        <v>1.3125</v>
      </c>
      <c r="U90">
        <v>1.7305555555555554</v>
      </c>
      <c r="V90">
        <v>1.3100000000000003</v>
      </c>
      <c r="W90">
        <v>1.5069444444444446</v>
      </c>
      <c r="X90">
        <v>9.2361111111111199E-2</v>
      </c>
      <c r="Y90">
        <f t="shared" si="2"/>
        <v>0.50361111111111112</v>
      </c>
      <c r="Z90">
        <f t="shared" si="2"/>
        <v>0.85694444444444429</v>
      </c>
      <c r="AA90">
        <f t="shared" si="2"/>
        <v>0.51916666666666722</v>
      </c>
      <c r="AB90">
        <f t="shared" si="2"/>
        <v>0.74638888888888877</v>
      </c>
      <c r="AC90">
        <f t="shared" si="2"/>
        <v>0.56458333333333344</v>
      </c>
    </row>
    <row r="91" spans="1:29" x14ac:dyDescent="0.3">
      <c r="A91" t="str">
        <v>Kawhi Leonard</v>
      </c>
      <c r="B91">
        <v>4.7222222222222228E-2</v>
      </c>
      <c r="C91">
        <v>0.14166666666666666</v>
      </c>
      <c r="D91">
        <v>-4.3055555555555555E-2</v>
      </c>
      <c r="E91">
        <v>9.9999999999999992E-2</v>
      </c>
      <c r="F91">
        <v>-6.9444444444444441E-3</v>
      </c>
      <c r="G91">
        <v>7.6388888888888895E-2</v>
      </c>
      <c r="H91">
        <v>0.11666666666666667</v>
      </c>
      <c r="I91">
        <v>-7.9166666666666663E-2</v>
      </c>
      <c r="J91">
        <v>-3.3333333333333333E-2</v>
      </c>
      <c r="K91">
        <v>0.17777777777777778</v>
      </c>
      <c r="L91">
        <v>0.3527777777777778</v>
      </c>
      <c r="M91">
        <v>0.24305555555555552</v>
      </c>
      <c r="N91">
        <v>0.31944444444444448</v>
      </c>
      <c r="O91">
        <v>-6.5277777777777768E-2</v>
      </c>
      <c r="T91">
        <v>1.3033333333333332</v>
      </c>
      <c r="U91">
        <v>1.6961111111111109</v>
      </c>
      <c r="V91">
        <v>1.2949999999999999</v>
      </c>
      <c r="W91">
        <v>1.4687499999999996</v>
      </c>
      <c r="X91">
        <v>-6.5277777777777768E-2</v>
      </c>
      <c r="Y91">
        <f t="shared" si="2"/>
        <v>0.49444444444444435</v>
      </c>
      <c r="Z91">
        <f t="shared" si="2"/>
        <v>0.82249999999999979</v>
      </c>
      <c r="AA91">
        <f t="shared" si="2"/>
        <v>0.50416666666666687</v>
      </c>
      <c r="AB91">
        <f t="shared" si="2"/>
        <v>0.70819444444444368</v>
      </c>
      <c r="AC91">
        <f t="shared" si="2"/>
        <v>0.40694444444444444</v>
      </c>
    </row>
    <row r="92" spans="1:29" x14ac:dyDescent="0.3">
      <c r="A92" t="str">
        <v>Chuma Okeke</v>
      </c>
      <c r="B92">
        <v>-0.49111111111111111</v>
      </c>
      <c r="C92">
        <v>-6.611111111111112E-2</v>
      </c>
      <c r="D92">
        <v>-0.255</v>
      </c>
      <c r="E92">
        <v>-0.43444444444444447</v>
      </c>
      <c r="F92">
        <v>8.5000000000000006E-2</v>
      </c>
      <c r="G92">
        <v>3.7777777777777778E-2</v>
      </c>
      <c r="H92">
        <v>1.3694444444444445</v>
      </c>
      <c r="I92">
        <v>0.21722222222222223</v>
      </c>
      <c r="J92">
        <v>0.59500000000000008</v>
      </c>
      <c r="K92">
        <v>1.1238888888888892</v>
      </c>
      <c r="L92">
        <v>0.46277777777777751</v>
      </c>
      <c r="M92">
        <v>1.0199999999999998</v>
      </c>
      <c r="N92">
        <v>1.0577777777777775</v>
      </c>
      <c r="O92">
        <v>-6.611111111111112E-2</v>
      </c>
      <c r="T92">
        <v>1.3000000000000003</v>
      </c>
      <c r="U92">
        <v>1.6700000000000006</v>
      </c>
      <c r="V92">
        <v>1.2720833333333328</v>
      </c>
      <c r="W92">
        <v>1.4672222222222224</v>
      </c>
      <c r="X92">
        <v>-6.611111111111112E-2</v>
      </c>
      <c r="Y92">
        <f t="shared" si="2"/>
        <v>0.49111111111111139</v>
      </c>
      <c r="Z92">
        <f t="shared" si="2"/>
        <v>0.79638888888888948</v>
      </c>
      <c r="AA92">
        <f t="shared" si="2"/>
        <v>0.48124999999999973</v>
      </c>
      <c r="AB92">
        <f t="shared" si="2"/>
        <v>0.70666666666666655</v>
      </c>
      <c r="AC92">
        <f t="shared" si="2"/>
        <v>0.40611111111111109</v>
      </c>
    </row>
    <row r="93" spans="1:29" x14ac:dyDescent="0.3">
      <c r="A93" t="str">
        <v>Joe Ingles</v>
      </c>
      <c r="B93">
        <v>0.49333333333333329</v>
      </c>
      <c r="C93">
        <v>0.38027777777777777</v>
      </c>
      <c r="D93">
        <v>1.0894444444444444</v>
      </c>
      <c r="E93">
        <v>-0.23638888888888887</v>
      </c>
      <c r="F93">
        <v>-0.58583333333333332</v>
      </c>
      <c r="G93">
        <v>1.068888888888889</v>
      </c>
      <c r="H93">
        <v>-0.54472222222222222</v>
      </c>
      <c r="I93">
        <v>-0.8222222222222223</v>
      </c>
      <c r="J93">
        <v>-0.13361111111111112</v>
      </c>
      <c r="K93">
        <v>0.3288888888888889</v>
      </c>
      <c r="L93">
        <v>0.84277777777777774</v>
      </c>
      <c r="M93">
        <v>-0.3597222222222225</v>
      </c>
      <c r="N93">
        <v>0.70916666666666661</v>
      </c>
      <c r="O93">
        <v>-7.7083333333333393E-2</v>
      </c>
      <c r="T93">
        <v>1.1958333333333329</v>
      </c>
      <c r="U93">
        <v>1.6177777777777778</v>
      </c>
      <c r="V93">
        <v>1.2538888888888884</v>
      </c>
      <c r="W93">
        <v>1.3890277777777773</v>
      </c>
      <c r="X93">
        <v>-7.7083333333333393E-2</v>
      </c>
      <c r="Y93">
        <f t="shared" si="2"/>
        <v>0.38694444444444398</v>
      </c>
      <c r="Z93">
        <f t="shared" si="2"/>
        <v>0.74416666666666664</v>
      </c>
      <c r="AA93">
        <f t="shared" si="2"/>
        <v>0.46305555555555533</v>
      </c>
      <c r="AB93">
        <f t="shared" si="2"/>
        <v>0.62847222222222143</v>
      </c>
      <c r="AC93">
        <f t="shared" si="2"/>
        <v>0.39513888888888882</v>
      </c>
    </row>
    <row r="94" spans="1:29" x14ac:dyDescent="0.3">
      <c r="A94" t="str">
        <v>Norman Powell</v>
      </c>
      <c r="B94">
        <v>0.125</v>
      </c>
      <c r="C94">
        <v>1.5520833333333333</v>
      </c>
      <c r="D94">
        <v>0.875</v>
      </c>
      <c r="E94">
        <v>0.75</v>
      </c>
      <c r="F94">
        <v>-0.82291666666666663</v>
      </c>
      <c r="G94">
        <v>-0.48958333333333331</v>
      </c>
      <c r="H94">
        <v>0.4375</v>
      </c>
      <c r="I94">
        <v>-0.59374999999999989</v>
      </c>
      <c r="J94">
        <v>-0.13541666666666666</v>
      </c>
      <c r="K94">
        <v>0.14583333333333345</v>
      </c>
      <c r="L94">
        <v>1.833333333333333</v>
      </c>
      <c r="M94">
        <v>2.1875</v>
      </c>
      <c r="N94">
        <v>1.6979166666666663</v>
      </c>
      <c r="O94">
        <v>-0.17708333333333318</v>
      </c>
      <c r="T94">
        <v>1.1927777777777777</v>
      </c>
      <c r="U94">
        <v>1.5512499999999996</v>
      </c>
      <c r="V94">
        <v>1.2469444444444444</v>
      </c>
      <c r="W94">
        <v>1.3805555555555555</v>
      </c>
      <c r="X94">
        <v>-0.17708333333333318</v>
      </c>
      <c r="Y94">
        <f t="shared" si="2"/>
        <v>0.38388888888888884</v>
      </c>
      <c r="Z94">
        <f t="shared" si="2"/>
        <v>0.67763888888888846</v>
      </c>
      <c r="AA94">
        <f t="shared" si="2"/>
        <v>0.45611111111111136</v>
      </c>
      <c r="AB94">
        <f t="shared" si="2"/>
        <v>0.61999999999999966</v>
      </c>
      <c r="AC94">
        <f t="shared" si="2"/>
        <v>0.29513888888888906</v>
      </c>
    </row>
    <row r="95" spans="1:29" x14ac:dyDescent="0.3">
      <c r="A95" t="str">
        <v>Jamal Murray</v>
      </c>
      <c r="B95">
        <v>2.6388888888888892E-2</v>
      </c>
      <c r="C95">
        <v>0.26916666666666667</v>
      </c>
      <c r="D95">
        <v>0.1398611111111111</v>
      </c>
      <c r="E95">
        <v>0.15041666666666664</v>
      </c>
      <c r="F95">
        <v>-0.18208333333333332</v>
      </c>
      <c r="G95">
        <v>0.15041666666666664</v>
      </c>
      <c r="H95">
        <v>0.11875000000000001</v>
      </c>
      <c r="I95">
        <v>-0.17944444444444446</v>
      </c>
      <c r="J95">
        <v>-6.3333333333333325E-2</v>
      </c>
      <c r="K95">
        <v>0.16097222222222218</v>
      </c>
      <c r="L95">
        <v>0.49347222222222226</v>
      </c>
      <c r="M95">
        <v>0.27972222222222221</v>
      </c>
      <c r="N95">
        <v>0.43013888888888896</v>
      </c>
      <c r="O95">
        <v>-0.18340277777777778</v>
      </c>
      <c r="T95">
        <v>1.1238888888888892</v>
      </c>
      <c r="U95">
        <v>1.427083333333333</v>
      </c>
      <c r="V95">
        <v>1.2326388888888891</v>
      </c>
      <c r="W95">
        <v>1.3325</v>
      </c>
      <c r="X95">
        <v>-0.18340277777777778</v>
      </c>
      <c r="Y95">
        <f t="shared" si="2"/>
        <v>0.31500000000000028</v>
      </c>
      <c r="Z95">
        <f t="shared" si="2"/>
        <v>0.55347222222222192</v>
      </c>
      <c r="AA95">
        <f t="shared" si="2"/>
        <v>0.44180555555555601</v>
      </c>
      <c r="AB95">
        <f t="shared" si="2"/>
        <v>0.57194444444444414</v>
      </c>
      <c r="AC95">
        <f t="shared" si="2"/>
        <v>0.28881944444444441</v>
      </c>
    </row>
    <row r="96" spans="1:29" x14ac:dyDescent="0.3">
      <c r="A96" t="str">
        <v>Malcolm Brogdon</v>
      </c>
      <c r="B96">
        <v>-0.60152777777777777</v>
      </c>
      <c r="C96">
        <v>0.87763888888888886</v>
      </c>
      <c r="D96">
        <v>0.92694444444444435</v>
      </c>
      <c r="E96">
        <v>1.0847222222222224</v>
      </c>
      <c r="F96">
        <v>0.11833333333333333</v>
      </c>
      <c r="G96">
        <v>1.6468055555555554</v>
      </c>
      <c r="H96">
        <v>5.9166666666666666E-2</v>
      </c>
      <c r="I96">
        <v>-0.54236111111111118</v>
      </c>
      <c r="J96">
        <v>-0.65083333333333337</v>
      </c>
      <c r="K96">
        <v>2.0412499999999998</v>
      </c>
      <c r="L96">
        <v>3.5697222222222225</v>
      </c>
      <c r="M96">
        <v>1.2720833333333328</v>
      </c>
      <c r="N96">
        <v>2.9188888888888891</v>
      </c>
      <c r="O96">
        <v>-0.20708333333333351</v>
      </c>
      <c r="T96">
        <v>1.1083333333333329</v>
      </c>
      <c r="U96">
        <v>1.3583333333333329</v>
      </c>
      <c r="V96">
        <v>1.1399999999999997</v>
      </c>
      <c r="W96">
        <v>1.3047222222222223</v>
      </c>
      <c r="X96">
        <v>-0.20708333333333351</v>
      </c>
      <c r="Y96">
        <f t="shared" si="2"/>
        <v>0.29944444444444407</v>
      </c>
      <c r="Z96">
        <f t="shared" si="2"/>
        <v>0.48472222222222183</v>
      </c>
      <c r="AA96">
        <f t="shared" si="2"/>
        <v>0.34916666666666663</v>
      </c>
      <c r="AB96">
        <f t="shared" si="2"/>
        <v>0.54416666666666647</v>
      </c>
      <c r="AC96">
        <f t="shared" si="2"/>
        <v>0.2651388888888887</v>
      </c>
    </row>
    <row r="97" spans="1:29" x14ac:dyDescent="0.3">
      <c r="A97" t="str">
        <v>Nickeil Alexander-Walker</v>
      </c>
      <c r="B97">
        <v>-0.68041666666666656</v>
      </c>
      <c r="C97">
        <v>-0.11833333333333333</v>
      </c>
      <c r="D97">
        <v>0.83819444444444446</v>
      </c>
      <c r="E97">
        <v>0.36486111111111108</v>
      </c>
      <c r="F97">
        <v>-0.26625000000000004</v>
      </c>
      <c r="G97">
        <v>0.14791666666666667</v>
      </c>
      <c r="H97">
        <v>1.3805555555555555</v>
      </c>
      <c r="I97">
        <v>0.31555555555555553</v>
      </c>
      <c r="J97">
        <v>-0.60152777777777777</v>
      </c>
      <c r="K97">
        <v>1.4988888888888892</v>
      </c>
      <c r="L97">
        <v>1.9820833333333334</v>
      </c>
      <c r="M97">
        <v>1.2326388888888891</v>
      </c>
      <c r="N97">
        <v>1.3805555555555555</v>
      </c>
      <c r="O97">
        <v>-0.21201388888888884</v>
      </c>
      <c r="T97">
        <v>1.1050000000000009</v>
      </c>
      <c r="U97">
        <v>1.3154166666666667</v>
      </c>
      <c r="V97">
        <v>1.0199999999999998</v>
      </c>
      <c r="W97">
        <v>1.2369444444444451</v>
      </c>
      <c r="X97">
        <v>-0.21201388888888884</v>
      </c>
      <c r="Y97">
        <f t="shared" si="2"/>
        <v>0.29611111111111199</v>
      </c>
      <c r="Z97">
        <f t="shared" si="2"/>
        <v>0.44180555555555556</v>
      </c>
      <c r="AA97">
        <f t="shared" si="2"/>
        <v>0.22916666666666674</v>
      </c>
      <c r="AB97">
        <f t="shared" si="2"/>
        <v>0.47638888888888919</v>
      </c>
      <c r="AC97">
        <f t="shared" si="2"/>
        <v>0.26020833333333337</v>
      </c>
    </row>
    <row r="98" spans="1:29" x14ac:dyDescent="0.3">
      <c r="A98" t="str">
        <v>Lonzo Ball</v>
      </c>
      <c r="B98">
        <v>-1.0694444444444444</v>
      </c>
      <c r="C98">
        <v>-2.9166666666666667E-2</v>
      </c>
      <c r="D98">
        <v>1.4486111111111111</v>
      </c>
      <c r="E98">
        <v>0.22361111111111112</v>
      </c>
      <c r="F98">
        <v>0</v>
      </c>
      <c r="G98">
        <v>1.6722222222222221</v>
      </c>
      <c r="H98">
        <v>1.7111111111111112</v>
      </c>
      <c r="I98">
        <v>0.17499999999999999</v>
      </c>
      <c r="J98">
        <v>-0.8847222222222223</v>
      </c>
      <c r="K98">
        <v>3.2763888888888886</v>
      </c>
      <c r="L98">
        <v>4.1319444444444446</v>
      </c>
      <c r="M98">
        <v>1.5750000000000002</v>
      </c>
      <c r="N98">
        <v>3.2472222222222222</v>
      </c>
      <c r="O98">
        <v>-0.21875000000000011</v>
      </c>
      <c r="T98">
        <v>1.099722222222222</v>
      </c>
      <c r="U98">
        <v>1.229166666666667</v>
      </c>
      <c r="V98">
        <v>0.99666666666666703</v>
      </c>
      <c r="W98">
        <v>1.1875000000000002</v>
      </c>
      <c r="X98">
        <v>-0.21875000000000011</v>
      </c>
      <c r="Y98">
        <f t="shared" si="2"/>
        <v>0.29083333333333317</v>
      </c>
      <c r="Z98">
        <f t="shared" si="2"/>
        <v>0.35555555555555585</v>
      </c>
      <c r="AA98">
        <f t="shared" si="2"/>
        <v>0.20583333333333398</v>
      </c>
      <c r="AB98">
        <f t="shared" si="2"/>
        <v>0.42694444444444435</v>
      </c>
      <c r="AC98">
        <f t="shared" si="2"/>
        <v>0.2534722222222221</v>
      </c>
    </row>
    <row r="99" spans="1:29" x14ac:dyDescent="0.3">
      <c r="A99" t="str">
        <v>Donovan Mitchell</v>
      </c>
      <c r="B99">
        <v>-0.94999999999999984</v>
      </c>
      <c r="C99">
        <v>1.43</v>
      </c>
      <c r="D99">
        <v>1.8899999999999997</v>
      </c>
      <c r="E99">
        <v>2.12</v>
      </c>
      <c r="F99">
        <v>-0.2</v>
      </c>
      <c r="G99">
        <v>1.51</v>
      </c>
      <c r="H99">
        <v>0.36</v>
      </c>
      <c r="I99">
        <v>-0.55000000000000004</v>
      </c>
      <c r="J99">
        <v>-1.52</v>
      </c>
      <c r="K99">
        <v>2.66</v>
      </c>
      <c r="L99">
        <v>5.61</v>
      </c>
      <c r="M99">
        <v>2.58</v>
      </c>
      <c r="N99">
        <v>4.09</v>
      </c>
      <c r="O99">
        <v>-0.27</v>
      </c>
      <c r="T99">
        <v>1.0294444444444446</v>
      </c>
      <c r="U99">
        <v>1.0449999999999999</v>
      </c>
      <c r="V99">
        <v>0.91249999999999998</v>
      </c>
      <c r="W99">
        <v>1.1613888888888888</v>
      </c>
      <c r="X99">
        <v>-0.27</v>
      </c>
      <c r="Y99">
        <f t="shared" ref="Y99:AC130" si="3">T99 - T$103</f>
        <v>0.22055555555555573</v>
      </c>
      <c r="Z99">
        <f t="shared" si="3"/>
        <v>0.17138888888888881</v>
      </c>
      <c r="AA99">
        <f t="shared" si="3"/>
        <v>0.12166666666666692</v>
      </c>
      <c r="AB99">
        <f t="shared" si="3"/>
        <v>0.40083333333333293</v>
      </c>
      <c r="AC99">
        <f t="shared" si="3"/>
        <v>0.20222222222222219</v>
      </c>
    </row>
    <row r="100" spans="1:29" x14ac:dyDescent="0.3">
      <c r="A100" t="str">
        <v>Ben Simmons</v>
      </c>
      <c r="B100">
        <v>1.8227777777777778</v>
      </c>
      <c r="C100">
        <v>-3.3716666666666666</v>
      </c>
      <c r="D100">
        <v>-1.5677777777777777</v>
      </c>
      <c r="E100">
        <v>0.16055555555555556</v>
      </c>
      <c r="F100">
        <v>0.93499999999999994</v>
      </c>
      <c r="G100">
        <v>2.1816666666666666</v>
      </c>
      <c r="H100">
        <v>1.9266666666666667</v>
      </c>
      <c r="I100">
        <v>0.13222222222222224</v>
      </c>
      <c r="J100">
        <v>-1.6811111111111112</v>
      </c>
      <c r="K100">
        <v>3.91</v>
      </c>
      <c r="L100">
        <v>2.219444444444445</v>
      </c>
      <c r="M100">
        <v>-1.6433333333333324</v>
      </c>
      <c r="N100">
        <v>0.53833333333333377</v>
      </c>
      <c r="O100">
        <v>-0.27861111111111114</v>
      </c>
      <c r="T100">
        <v>0.96250000000000013</v>
      </c>
      <c r="U100">
        <v>0.98347222222222208</v>
      </c>
      <c r="V100">
        <v>0.86180555555555527</v>
      </c>
      <c r="W100">
        <v>1.1569444444444443</v>
      </c>
      <c r="X100">
        <v>-0.27861111111111114</v>
      </c>
      <c r="Y100">
        <f t="shared" si="3"/>
        <v>0.15361111111111125</v>
      </c>
      <c r="Z100">
        <f t="shared" si="3"/>
        <v>0.10986111111111097</v>
      </c>
      <c r="AA100">
        <f t="shared" si="3"/>
        <v>7.0972222222222214E-2</v>
      </c>
      <c r="AB100">
        <f t="shared" si="3"/>
        <v>0.39638888888888846</v>
      </c>
      <c r="AC100">
        <f t="shared" si="3"/>
        <v>0.19361111111111107</v>
      </c>
    </row>
    <row r="101" spans="1:29" x14ac:dyDescent="0.3">
      <c r="A101" t="str">
        <v>Khris Middleton</v>
      </c>
      <c r="B101">
        <v>0.38541666666666669</v>
      </c>
      <c r="C101">
        <v>1.6458333333333333</v>
      </c>
      <c r="D101">
        <v>0.60416666666666663</v>
      </c>
      <c r="E101">
        <v>1.1562500000000002</v>
      </c>
      <c r="F101">
        <v>0.47916666666666669</v>
      </c>
      <c r="G101">
        <v>1.46875</v>
      </c>
      <c r="H101">
        <v>0.64583333333333337</v>
      </c>
      <c r="I101">
        <v>-1.0416666666666667</v>
      </c>
      <c r="J101">
        <v>-1.3229166666666667</v>
      </c>
      <c r="K101">
        <v>2.375</v>
      </c>
      <c r="L101">
        <v>5.34375</v>
      </c>
      <c r="M101">
        <v>2.5520833333333339</v>
      </c>
      <c r="N101">
        <v>4.020833333333333</v>
      </c>
      <c r="O101">
        <v>-0.31770833333333348</v>
      </c>
      <c r="T101">
        <v>0.93944444444444386</v>
      </c>
      <c r="U101">
        <v>0.92555555555555569</v>
      </c>
      <c r="V101">
        <v>0.81222222222222207</v>
      </c>
      <c r="W101">
        <v>1.0577777777777775</v>
      </c>
      <c r="X101">
        <v>-0.31770833333333348</v>
      </c>
      <c r="Y101">
        <f t="shared" si="3"/>
        <v>0.13055555555555498</v>
      </c>
      <c r="Z101">
        <f t="shared" si="3"/>
        <v>5.1944444444444571E-2</v>
      </c>
      <c r="AA101">
        <f t="shared" si="3"/>
        <v>2.1388888888889013E-2</v>
      </c>
      <c r="AB101">
        <f t="shared" si="3"/>
        <v>0.29722222222222161</v>
      </c>
      <c r="AC101">
        <f t="shared" si="3"/>
        <v>0.15451388888888873</v>
      </c>
    </row>
    <row r="102" spans="1:29" x14ac:dyDescent="0.3">
      <c r="A102" t="str">
        <v>Anthony Edwards</v>
      </c>
      <c r="B102">
        <v>-1.0694444444444444</v>
      </c>
      <c r="C102">
        <v>0.1711111111111111</v>
      </c>
      <c r="D102">
        <v>1.0694444444444444</v>
      </c>
      <c r="E102">
        <v>1.4009722222222223</v>
      </c>
      <c r="F102">
        <v>3.2083333333333332E-2</v>
      </c>
      <c r="G102">
        <v>0.4491666666666666</v>
      </c>
      <c r="H102">
        <v>1.0480555555555555</v>
      </c>
      <c r="I102">
        <v>0</v>
      </c>
      <c r="J102">
        <v>-1.0694444444444444</v>
      </c>
      <c r="K102">
        <v>1.860833333333334</v>
      </c>
      <c r="L102">
        <v>3.1013888888888888</v>
      </c>
      <c r="M102">
        <v>1.5827777777777778</v>
      </c>
      <c r="N102">
        <v>2.0319444444444441</v>
      </c>
      <c r="O102">
        <v>-0.33687499999999992</v>
      </c>
      <c r="T102">
        <v>0.89333333333333365</v>
      </c>
      <c r="U102">
        <v>0.92361111111111116</v>
      </c>
      <c r="V102">
        <v>0.81194444444444436</v>
      </c>
      <c r="W102">
        <v>0.89125000000000076</v>
      </c>
      <c r="X102">
        <v>-0.33687499999999992</v>
      </c>
      <c r="Y102">
        <f t="shared" si="3"/>
        <v>8.4444444444444766E-2</v>
      </c>
      <c r="Z102">
        <f t="shared" si="3"/>
        <v>5.0000000000000044E-2</v>
      </c>
      <c r="AA102">
        <f t="shared" si="3"/>
        <v>2.1111111111111303E-2</v>
      </c>
      <c r="AB102">
        <f t="shared" si="3"/>
        <v>0.13069444444444489</v>
      </c>
      <c r="AC102">
        <f t="shared" si="3"/>
        <v>0.13534722222222229</v>
      </c>
    </row>
    <row r="103" spans="1:29" x14ac:dyDescent="0.3">
      <c r="A103" t="str">
        <v>Larry Nance Jr.</v>
      </c>
      <c r="B103">
        <v>0.21722222222222223</v>
      </c>
      <c r="C103">
        <v>-0.68</v>
      </c>
      <c r="D103">
        <v>-0.61388888888888893</v>
      </c>
      <c r="E103">
        <v>-0.77444444444444438</v>
      </c>
      <c r="F103">
        <v>0.36833333333333335</v>
      </c>
      <c r="G103">
        <v>-1.8888888888888889E-2</v>
      </c>
      <c r="H103">
        <v>1.5866666666666667</v>
      </c>
      <c r="I103">
        <v>-0.2361111111111111</v>
      </c>
      <c r="J103">
        <v>0.17944444444444443</v>
      </c>
      <c r="K103">
        <v>0.70833333333333348</v>
      </c>
      <c r="L103">
        <v>-0.15111111111111092</v>
      </c>
      <c r="M103">
        <v>4.7222222222222499E-2</v>
      </c>
      <c r="N103">
        <v>2.8333333333333516E-2</v>
      </c>
      <c r="O103">
        <v>-0.47222222222222221</v>
      </c>
      <c r="T103">
        <v>0.80888888888888888</v>
      </c>
      <c r="U103">
        <v>0.87361111111111112</v>
      </c>
      <c r="V103">
        <v>0.79083333333333306</v>
      </c>
      <c r="W103">
        <v>0.76055555555555587</v>
      </c>
      <c r="X103">
        <v>-0.47222222222222221</v>
      </c>
      <c r="Y103">
        <f t="shared" si="3"/>
        <v>0</v>
      </c>
      <c r="Z103">
        <f t="shared" si="3"/>
        <v>0</v>
      </c>
      <c r="AA103">
        <f t="shared" si="3"/>
        <v>0</v>
      </c>
      <c r="AB103">
        <f t="shared" si="3"/>
        <v>0</v>
      </c>
      <c r="AC103">
        <f t="shared" si="3"/>
        <v>0</v>
      </c>
    </row>
    <row r="104" spans="1:29" x14ac:dyDescent="0.3">
      <c r="A104" t="str">
        <v>Danilo Gallinari</v>
      </c>
      <c r="B104">
        <v>-0.4694444444444445</v>
      </c>
      <c r="C104">
        <v>2.0131944444444443</v>
      </c>
      <c r="D104">
        <v>0.23472222222222225</v>
      </c>
      <c r="E104">
        <v>-9.9305555555555564E-2</v>
      </c>
      <c r="F104">
        <v>-0.34305555555555556</v>
      </c>
      <c r="G104">
        <v>-0.63194444444444442</v>
      </c>
      <c r="H104">
        <v>-0.7583333333333333</v>
      </c>
      <c r="I104">
        <v>-0.72222222222222221</v>
      </c>
      <c r="J104">
        <v>0.8666666666666667</v>
      </c>
      <c r="K104">
        <v>-1.9229166666666666</v>
      </c>
      <c r="L104">
        <v>-0.77638888888888913</v>
      </c>
      <c r="M104">
        <v>0.72222222222222188</v>
      </c>
      <c r="N104">
        <v>9.0277777777777568E-2</v>
      </c>
      <c r="O104">
        <v>-0.48298611111111112</v>
      </c>
      <c r="T104">
        <v>0.80027777777777809</v>
      </c>
      <c r="U104">
        <v>0.86527777777777759</v>
      </c>
      <c r="V104">
        <v>0.76805555555555549</v>
      </c>
      <c r="W104">
        <v>0.73999999999999977</v>
      </c>
      <c r="X104">
        <v>-0.48298611111111112</v>
      </c>
      <c r="Y104">
        <f t="shared" si="3"/>
        <v>-8.6111111111107919E-3</v>
      </c>
      <c r="Z104">
        <f t="shared" si="3"/>
        <v>-8.3333333333335258E-3</v>
      </c>
      <c r="AA104">
        <f t="shared" si="3"/>
        <v>-2.2777777777777564E-2</v>
      </c>
      <c r="AB104">
        <f t="shared" si="3"/>
        <v>-2.0555555555556104E-2</v>
      </c>
      <c r="AC104">
        <f t="shared" si="3"/>
        <v>-1.0763888888888906E-2</v>
      </c>
    </row>
    <row r="105" spans="1:29" x14ac:dyDescent="0.3">
      <c r="A105" t="str">
        <v>De'Anthony Melton</v>
      </c>
      <c r="B105">
        <v>-0.4375</v>
      </c>
      <c r="C105">
        <v>6.8055555555555564E-2</v>
      </c>
      <c r="D105">
        <v>0.29166666666666669</v>
      </c>
      <c r="E105">
        <v>-0.44722222222222224</v>
      </c>
      <c r="F105">
        <v>-0.5541666666666667</v>
      </c>
      <c r="G105">
        <v>4.8611111111111112E-2</v>
      </c>
      <c r="H105">
        <v>1.0111111111111111</v>
      </c>
      <c r="I105">
        <v>0.31111111111111112</v>
      </c>
      <c r="J105">
        <v>8.7499999999999994E-2</v>
      </c>
      <c r="K105">
        <v>0.31111111111111112</v>
      </c>
      <c r="L105">
        <v>0.29166666666666674</v>
      </c>
      <c r="M105">
        <v>0.33055555555555549</v>
      </c>
      <c r="N105">
        <v>0.37916666666666676</v>
      </c>
      <c r="O105">
        <v>-0.52500000000000002</v>
      </c>
      <c r="T105">
        <v>0.79166666666666674</v>
      </c>
      <c r="U105">
        <v>0.84277777777777774</v>
      </c>
      <c r="V105">
        <v>0.72222222222222188</v>
      </c>
      <c r="W105">
        <v>0.70916666666666661</v>
      </c>
      <c r="X105">
        <v>-0.52500000000000002</v>
      </c>
      <c r="Y105">
        <f t="shared" si="3"/>
        <v>-1.7222222222222139E-2</v>
      </c>
      <c r="Z105">
        <f t="shared" si="3"/>
        <v>-3.0833333333333379E-2</v>
      </c>
      <c r="AA105">
        <f t="shared" si="3"/>
        <v>-6.8611111111111178E-2</v>
      </c>
      <c r="AB105">
        <f t="shared" si="3"/>
        <v>-5.1388888888889261E-2</v>
      </c>
      <c r="AC105">
        <f t="shared" si="3"/>
        <v>-5.2777777777777812E-2</v>
      </c>
    </row>
    <row r="106" spans="1:29" x14ac:dyDescent="0.3">
      <c r="A106" t="str">
        <v>Reggie Jackson</v>
      </c>
      <c r="B106">
        <v>-0.5625</v>
      </c>
      <c r="C106">
        <v>0.39583333333333331</v>
      </c>
      <c r="D106">
        <v>1.0416666666666667</v>
      </c>
      <c r="E106">
        <v>0.32291666666666669</v>
      </c>
      <c r="F106">
        <v>-0.3125</v>
      </c>
      <c r="G106">
        <v>1.3541666666666667</v>
      </c>
      <c r="H106">
        <v>-6.25E-2</v>
      </c>
      <c r="I106">
        <v>-0.94791666666666663</v>
      </c>
      <c r="J106">
        <v>-4.1666666666666664E-2</v>
      </c>
      <c r="K106">
        <v>0.79166666666666674</v>
      </c>
      <c r="L106">
        <v>1.229166666666667</v>
      </c>
      <c r="M106">
        <v>-0.16666666666666652</v>
      </c>
      <c r="N106">
        <v>1.1875000000000002</v>
      </c>
      <c r="O106">
        <v>-0.66145833333333315</v>
      </c>
      <c r="T106">
        <v>0.78069444444444458</v>
      </c>
      <c r="U106">
        <v>0.74</v>
      </c>
      <c r="V106">
        <v>0.65444444444444461</v>
      </c>
      <c r="W106">
        <v>0.68861111111111106</v>
      </c>
      <c r="X106">
        <v>-0.66145833333333315</v>
      </c>
      <c r="Y106">
        <f t="shared" si="3"/>
        <v>-2.81944444444443E-2</v>
      </c>
      <c r="Z106">
        <f t="shared" si="3"/>
        <v>-0.13361111111111112</v>
      </c>
      <c r="AA106">
        <f t="shared" si="3"/>
        <v>-0.13638888888888845</v>
      </c>
      <c r="AB106">
        <f t="shared" si="3"/>
        <v>-7.1944444444444811E-2</v>
      </c>
      <c r="AC106">
        <f t="shared" si="3"/>
        <v>-0.18923611111111094</v>
      </c>
    </row>
    <row r="107" spans="1:29" x14ac:dyDescent="0.3">
      <c r="A107" t="str">
        <v>Jordan Poole</v>
      </c>
      <c r="B107">
        <v>-0.50361111111111112</v>
      </c>
      <c r="C107">
        <v>1.665</v>
      </c>
      <c r="D107">
        <v>1.0175000000000001</v>
      </c>
      <c r="E107">
        <v>0.48305555555555557</v>
      </c>
      <c r="F107">
        <v>-1.0586111111111112</v>
      </c>
      <c r="G107">
        <v>-9.2499999999999999E-2</v>
      </c>
      <c r="H107">
        <v>-0.5755555555555556</v>
      </c>
      <c r="I107">
        <v>-0.63722222222222225</v>
      </c>
      <c r="J107">
        <v>0.23638888888888887</v>
      </c>
      <c r="K107">
        <v>-1.1305555555555555</v>
      </c>
      <c r="L107">
        <v>0.29805555555555541</v>
      </c>
      <c r="M107">
        <v>0.62694444444444442</v>
      </c>
      <c r="N107">
        <v>0.53444444444444428</v>
      </c>
      <c r="O107">
        <v>-0.70402777777777781</v>
      </c>
      <c r="T107">
        <v>0.7799999999999998</v>
      </c>
      <c r="U107">
        <v>0.64583333333333282</v>
      </c>
      <c r="V107">
        <v>0.62694444444444442</v>
      </c>
      <c r="W107">
        <v>0.68861111111111073</v>
      </c>
      <c r="X107">
        <v>-0.70402777777777781</v>
      </c>
      <c r="Y107">
        <f t="shared" si="3"/>
        <v>-2.8888888888889075E-2</v>
      </c>
      <c r="Z107">
        <f t="shared" si="3"/>
        <v>-0.2277777777777783</v>
      </c>
      <c r="AA107">
        <f t="shared" si="3"/>
        <v>-0.16388888888888864</v>
      </c>
      <c r="AB107">
        <f t="shared" si="3"/>
        <v>-7.1944444444445144E-2</v>
      </c>
      <c r="AC107">
        <f t="shared" si="3"/>
        <v>-0.2318055555555556</v>
      </c>
    </row>
    <row r="108" spans="1:29" x14ac:dyDescent="0.3">
      <c r="A108" t="str">
        <v>Jimmy Butler</v>
      </c>
      <c r="B108">
        <v>0.84</v>
      </c>
      <c r="C108">
        <v>2.78</v>
      </c>
      <c r="D108">
        <v>-1.25</v>
      </c>
      <c r="E108">
        <v>1.1499999999999999</v>
      </c>
      <c r="F108">
        <v>0.24000000000000002</v>
      </c>
      <c r="G108">
        <v>0.85</v>
      </c>
      <c r="H108">
        <v>2.35</v>
      </c>
      <c r="I108">
        <v>-0.59</v>
      </c>
      <c r="J108">
        <v>-0.56000000000000005</v>
      </c>
      <c r="K108">
        <v>3.03</v>
      </c>
      <c r="L108">
        <v>6.3699999999999992</v>
      </c>
      <c r="M108">
        <v>4.96</v>
      </c>
      <c r="N108">
        <v>5.8099999999999987</v>
      </c>
      <c r="O108">
        <v>-0.74500000000000011</v>
      </c>
      <c r="T108">
        <v>0.76055555555555532</v>
      </c>
      <c r="U108">
        <v>0.49347222222222226</v>
      </c>
      <c r="V108">
        <v>0.54888888888888876</v>
      </c>
      <c r="W108">
        <v>0.67555555555555502</v>
      </c>
      <c r="X108">
        <v>-0.74500000000000011</v>
      </c>
      <c r="Y108">
        <f t="shared" si="3"/>
        <v>-4.8333333333333561E-2</v>
      </c>
      <c r="Z108">
        <f t="shared" si="3"/>
        <v>-0.38013888888888886</v>
      </c>
      <c r="AA108">
        <f t="shared" si="3"/>
        <v>-0.2419444444444443</v>
      </c>
      <c r="AB108">
        <f t="shared" si="3"/>
        <v>-8.5000000000000853E-2</v>
      </c>
      <c r="AC108">
        <f t="shared" si="3"/>
        <v>-0.2727777777777779</v>
      </c>
    </row>
    <row r="109" spans="1:29" x14ac:dyDescent="0.3">
      <c r="A109" t="str">
        <v>De'Aaron Fox</v>
      </c>
      <c r="B109">
        <v>0.47652777777777772</v>
      </c>
      <c r="C109">
        <v>-1.8148611111111113</v>
      </c>
      <c r="D109">
        <v>0.16222222222222221</v>
      </c>
      <c r="E109">
        <v>2.0480555555555555</v>
      </c>
      <c r="F109">
        <v>-0.58805555555555555</v>
      </c>
      <c r="G109">
        <v>2.4130555555555553</v>
      </c>
      <c r="H109">
        <v>1.7540277777777777</v>
      </c>
      <c r="I109">
        <v>-0.11152777777777777</v>
      </c>
      <c r="J109">
        <v>-1.7844444444444443</v>
      </c>
      <c r="K109">
        <v>4.3698611111111108</v>
      </c>
      <c r="L109">
        <v>4.3394444444444442</v>
      </c>
      <c r="M109">
        <v>0.14194444444444443</v>
      </c>
      <c r="N109">
        <v>2.5549999999999997</v>
      </c>
      <c r="O109">
        <v>-0.82124999999999992</v>
      </c>
      <c r="T109">
        <v>0.73888888888888915</v>
      </c>
      <c r="U109">
        <v>0.48749999999999993</v>
      </c>
      <c r="V109">
        <v>0.42000000000000037</v>
      </c>
      <c r="W109">
        <v>0.6513888888888888</v>
      </c>
      <c r="X109">
        <v>-0.82124999999999992</v>
      </c>
      <c r="Y109">
        <f t="shared" si="3"/>
        <v>-6.9999999999999729E-2</v>
      </c>
      <c r="Z109">
        <f t="shared" si="3"/>
        <v>-0.38611111111111118</v>
      </c>
      <c r="AA109">
        <f t="shared" si="3"/>
        <v>-0.37083333333333268</v>
      </c>
      <c r="AB109">
        <f t="shared" si="3"/>
        <v>-0.10916666666666708</v>
      </c>
      <c r="AC109">
        <f t="shared" si="3"/>
        <v>-0.34902777777777771</v>
      </c>
    </row>
    <row r="110" spans="1:29" x14ac:dyDescent="0.3">
      <c r="A110" t="str">
        <v>Chris Paul</v>
      </c>
      <c r="B110">
        <v>0.62</v>
      </c>
      <c r="C110">
        <v>1.57</v>
      </c>
      <c r="D110">
        <v>-0.17</v>
      </c>
      <c r="E110">
        <v>0.43</v>
      </c>
      <c r="F110">
        <v>-0.18</v>
      </c>
      <c r="G110">
        <v>3.14</v>
      </c>
      <c r="H110">
        <v>1.1499999999999999</v>
      </c>
      <c r="I110">
        <v>-0.56999999999999995</v>
      </c>
      <c r="J110">
        <v>-0.75</v>
      </c>
      <c r="K110">
        <v>3.6700000000000004</v>
      </c>
      <c r="L110">
        <v>5.99</v>
      </c>
      <c r="M110">
        <v>2.1</v>
      </c>
      <c r="N110">
        <v>5.24</v>
      </c>
      <c r="O110">
        <v>-0.83499999999999996</v>
      </c>
      <c r="T110">
        <v>0.70833333333333348</v>
      </c>
      <c r="U110">
        <v>0.46277777777777751</v>
      </c>
      <c r="V110">
        <v>0.41555555555555562</v>
      </c>
      <c r="W110">
        <v>0.61250000000000004</v>
      </c>
      <c r="X110">
        <v>-0.83499999999999996</v>
      </c>
      <c r="Y110">
        <f t="shared" si="3"/>
        <v>-0.1005555555555554</v>
      </c>
      <c r="Z110">
        <f t="shared" si="3"/>
        <v>-0.41083333333333361</v>
      </c>
      <c r="AA110">
        <f t="shared" si="3"/>
        <v>-0.37527777777777743</v>
      </c>
      <c r="AB110">
        <f t="shared" si="3"/>
        <v>-0.14805555555555583</v>
      </c>
      <c r="AC110">
        <f t="shared" si="3"/>
        <v>-0.36277777777777775</v>
      </c>
    </row>
    <row r="111" spans="1:29" x14ac:dyDescent="0.3">
      <c r="A111" t="str">
        <v>Jordan Clarkson</v>
      </c>
      <c r="B111">
        <v>-1.2641666666666667</v>
      </c>
      <c r="C111">
        <v>1.1511111111111112</v>
      </c>
      <c r="D111">
        <v>1.6033333333333333</v>
      </c>
      <c r="E111">
        <v>0.83250000000000002</v>
      </c>
      <c r="F111">
        <v>-0.38027777777777777</v>
      </c>
      <c r="G111">
        <v>-0.12333333333333332</v>
      </c>
      <c r="H111">
        <v>8.2222222222222224E-2</v>
      </c>
      <c r="I111">
        <v>-1.0277777777777777</v>
      </c>
      <c r="J111">
        <v>-0.185</v>
      </c>
      <c r="K111">
        <v>-0.46249999999999991</v>
      </c>
      <c r="L111">
        <v>0.87361111111111112</v>
      </c>
      <c r="M111">
        <v>0.81194444444444436</v>
      </c>
      <c r="N111">
        <v>0.68861111111111106</v>
      </c>
      <c r="O111">
        <v>-0.83763888888888882</v>
      </c>
      <c r="T111">
        <v>0.68611111111111134</v>
      </c>
      <c r="U111">
        <v>0.44333333333333347</v>
      </c>
      <c r="V111">
        <v>0.39083333333333381</v>
      </c>
      <c r="W111">
        <v>0.5924999999999998</v>
      </c>
      <c r="X111">
        <v>-0.83763888888888882</v>
      </c>
      <c r="Y111">
        <f t="shared" si="3"/>
        <v>-0.12277777777777754</v>
      </c>
      <c r="Z111">
        <f t="shared" si="3"/>
        <v>-0.43027777777777765</v>
      </c>
      <c r="AA111">
        <f t="shared" si="3"/>
        <v>-0.39999999999999925</v>
      </c>
      <c r="AB111">
        <f t="shared" si="3"/>
        <v>-0.16805555555555607</v>
      </c>
      <c r="AC111">
        <f t="shared" si="3"/>
        <v>-0.36541666666666661</v>
      </c>
    </row>
    <row r="112" spans="1:29" x14ac:dyDescent="0.3">
      <c r="A112" t="str">
        <v>Mike Conley</v>
      </c>
      <c r="B112">
        <v>-0.40611111111111109</v>
      </c>
      <c r="C112">
        <v>0.87833333333333341</v>
      </c>
      <c r="D112">
        <v>1.0294444444444446</v>
      </c>
      <c r="E112">
        <v>0.42500000000000004</v>
      </c>
      <c r="F112">
        <v>-0.60444444444444445</v>
      </c>
      <c r="G112">
        <v>1.615</v>
      </c>
      <c r="H112">
        <v>1.1616666666666666</v>
      </c>
      <c r="I112">
        <v>-0.73666666666666669</v>
      </c>
      <c r="J112">
        <v>-0.37777777777777782</v>
      </c>
      <c r="K112">
        <v>2.1061111111111113</v>
      </c>
      <c r="L112">
        <v>3.3622222222222216</v>
      </c>
      <c r="M112">
        <v>1.3694444444444445</v>
      </c>
      <c r="N112">
        <v>2.9844444444444438</v>
      </c>
      <c r="O112">
        <v>-0.88305555555555548</v>
      </c>
      <c r="T112">
        <v>0.60638888888888876</v>
      </c>
      <c r="U112">
        <v>0.35458333333333414</v>
      </c>
      <c r="V112">
        <v>0.33055555555555549</v>
      </c>
      <c r="W112">
        <v>0.58555555555555561</v>
      </c>
      <c r="X112">
        <v>-0.88305555555555548</v>
      </c>
      <c r="Y112">
        <f t="shared" si="3"/>
        <v>-0.20250000000000012</v>
      </c>
      <c r="Z112">
        <f t="shared" si="3"/>
        <v>-0.51902777777777698</v>
      </c>
      <c r="AA112">
        <f t="shared" si="3"/>
        <v>-0.46027777777777756</v>
      </c>
      <c r="AB112">
        <f t="shared" si="3"/>
        <v>-0.17500000000000027</v>
      </c>
      <c r="AC112">
        <f t="shared" si="3"/>
        <v>-0.41083333333333327</v>
      </c>
    </row>
    <row r="113" spans="1:29" x14ac:dyDescent="0.3">
      <c r="A113" t="str">
        <v>Devin Booker</v>
      </c>
      <c r="B113">
        <v>0.86555555555555541</v>
      </c>
      <c r="C113">
        <v>2.3538888888888887</v>
      </c>
      <c r="D113">
        <v>0.32722222222222219</v>
      </c>
      <c r="E113">
        <v>2.1427777777777774</v>
      </c>
      <c r="F113">
        <v>-0.2638888888888889</v>
      </c>
      <c r="G113">
        <v>0.93944444444444442</v>
      </c>
      <c r="H113">
        <v>-0.17944444444444446</v>
      </c>
      <c r="I113">
        <v>-0.82333333333333336</v>
      </c>
      <c r="J113">
        <v>-2.068888888888889</v>
      </c>
      <c r="K113">
        <v>0.93944444444444386</v>
      </c>
      <c r="L113">
        <v>5.362222222222222</v>
      </c>
      <c r="M113">
        <v>2.3538888888888878</v>
      </c>
      <c r="N113">
        <v>3.293333333333333</v>
      </c>
      <c r="O113">
        <v>-0.89194444444444487</v>
      </c>
      <c r="T113">
        <v>0.5833333333333337</v>
      </c>
      <c r="U113">
        <v>0.3527777777777778</v>
      </c>
      <c r="V113">
        <v>0.31055555555555558</v>
      </c>
      <c r="W113">
        <v>0.57000000000000006</v>
      </c>
      <c r="X113">
        <v>-0.89194444444444487</v>
      </c>
      <c r="Y113">
        <f t="shared" si="3"/>
        <v>-0.22555555555555518</v>
      </c>
      <c r="Z113">
        <f t="shared" si="3"/>
        <v>-0.52083333333333326</v>
      </c>
      <c r="AA113">
        <f t="shared" si="3"/>
        <v>-0.48027777777777747</v>
      </c>
      <c r="AB113">
        <f t="shared" si="3"/>
        <v>-0.19055555555555581</v>
      </c>
      <c r="AC113">
        <f t="shared" si="3"/>
        <v>-0.41972222222222266</v>
      </c>
    </row>
    <row r="114" spans="1:29" x14ac:dyDescent="0.3">
      <c r="A114" t="str">
        <v>Caris LeVert</v>
      </c>
      <c r="B114">
        <v>-0.76500000000000012</v>
      </c>
      <c r="C114">
        <v>0.51944444444444449</v>
      </c>
      <c r="D114">
        <v>0.12277777777777778</v>
      </c>
      <c r="E114">
        <v>0.95388888888888901</v>
      </c>
      <c r="F114">
        <v>-0.15111111111111111</v>
      </c>
      <c r="G114">
        <v>1.1900000000000002</v>
      </c>
      <c r="H114">
        <v>1.2938888888888891</v>
      </c>
      <c r="I114">
        <v>0.10388888888888889</v>
      </c>
      <c r="J114">
        <v>-0.69888888888888889</v>
      </c>
      <c r="K114">
        <v>2.0494444444444446</v>
      </c>
      <c r="L114">
        <v>3.2677777777777779</v>
      </c>
      <c r="M114">
        <v>1.3788888888888891</v>
      </c>
      <c r="N114">
        <v>2.568888888888889</v>
      </c>
      <c r="O114">
        <v>-0.91138888888888892</v>
      </c>
      <c r="T114">
        <v>0.52499999999999991</v>
      </c>
      <c r="U114">
        <v>0.3</v>
      </c>
      <c r="V114">
        <v>0.27972222222222221</v>
      </c>
      <c r="W114">
        <v>0.54777777777777781</v>
      </c>
      <c r="X114">
        <v>-0.91138888888888892</v>
      </c>
      <c r="Y114">
        <f t="shared" si="3"/>
        <v>-0.28388888888888897</v>
      </c>
      <c r="Z114">
        <f t="shared" si="3"/>
        <v>-0.57361111111111107</v>
      </c>
      <c r="AA114">
        <f t="shared" si="3"/>
        <v>-0.51111111111111085</v>
      </c>
      <c r="AB114">
        <f t="shared" si="3"/>
        <v>-0.21277777777777807</v>
      </c>
      <c r="AC114">
        <f t="shared" si="3"/>
        <v>-0.43916666666666671</v>
      </c>
    </row>
    <row r="115" spans="1:29" x14ac:dyDescent="0.3">
      <c r="A115" t="str">
        <v>Dejounte Murray</v>
      </c>
      <c r="B115">
        <v>-0.22611111111111112</v>
      </c>
      <c r="C115">
        <v>0.17472222222222222</v>
      </c>
      <c r="D115">
        <v>-0.78111111111111109</v>
      </c>
      <c r="E115">
        <v>0.51388888888888884</v>
      </c>
      <c r="F115">
        <v>1.1100000000000001</v>
      </c>
      <c r="G115">
        <v>2.2302777777777774</v>
      </c>
      <c r="H115">
        <v>2.0144444444444445</v>
      </c>
      <c r="I115">
        <v>-1.0277777777777777</v>
      </c>
      <c r="J115">
        <v>-0.2877777777777778</v>
      </c>
      <c r="K115">
        <v>3.5458333333333338</v>
      </c>
      <c r="L115">
        <v>4.0083333333333337</v>
      </c>
      <c r="M115">
        <v>1.490277777777778</v>
      </c>
      <c r="N115">
        <v>3.7205555555555558</v>
      </c>
      <c r="O115">
        <v>-0.9558333333333332</v>
      </c>
      <c r="T115">
        <v>0.52402777777777776</v>
      </c>
      <c r="U115">
        <v>0.29805555555555541</v>
      </c>
      <c r="V115">
        <v>0.24305555555555552</v>
      </c>
      <c r="W115">
        <v>0.53833333333333377</v>
      </c>
      <c r="X115">
        <v>-0.9558333333333332</v>
      </c>
      <c r="Y115">
        <f t="shared" si="3"/>
        <v>-0.28486111111111112</v>
      </c>
      <c r="Z115">
        <f t="shared" si="3"/>
        <v>-0.57555555555555571</v>
      </c>
      <c r="AA115">
        <f t="shared" si="3"/>
        <v>-0.54777777777777747</v>
      </c>
      <c r="AB115">
        <f t="shared" si="3"/>
        <v>-0.2222222222222221</v>
      </c>
      <c r="AC115">
        <f t="shared" si="3"/>
        <v>-0.48361111111111099</v>
      </c>
    </row>
    <row r="116" spans="1:29" x14ac:dyDescent="0.3">
      <c r="A116" t="str">
        <v>Kemba Walker</v>
      </c>
      <c r="B116">
        <v>-1.1818055555555556</v>
      </c>
      <c r="C116">
        <v>1.4051388888888889</v>
      </c>
      <c r="D116">
        <v>1.2004166666666667</v>
      </c>
      <c r="E116">
        <v>0.74444444444444446</v>
      </c>
      <c r="F116">
        <v>-0.41875000000000001</v>
      </c>
      <c r="G116">
        <v>0.95847222222222228</v>
      </c>
      <c r="H116">
        <v>0.4466666666666666</v>
      </c>
      <c r="I116">
        <v>-0.54902777777777778</v>
      </c>
      <c r="J116">
        <v>-0.40013888888888888</v>
      </c>
      <c r="K116">
        <v>0.80027777777777809</v>
      </c>
      <c r="L116">
        <v>2.6055555555555556</v>
      </c>
      <c r="M116">
        <v>1.2469444444444444</v>
      </c>
      <c r="N116">
        <v>2.2054166666666668</v>
      </c>
      <c r="O116">
        <v>-0.9770833333333333</v>
      </c>
      <c r="T116">
        <v>0.47180555555555559</v>
      </c>
      <c r="U116">
        <v>0.29166666666666674</v>
      </c>
      <c r="V116">
        <v>0.20777777777777784</v>
      </c>
      <c r="W116">
        <v>0.53444444444444428</v>
      </c>
      <c r="X116">
        <v>-0.9770833333333333</v>
      </c>
      <c r="Y116">
        <f t="shared" si="3"/>
        <v>-0.33708333333333329</v>
      </c>
      <c r="Z116">
        <f t="shared" si="3"/>
        <v>-0.58194444444444438</v>
      </c>
      <c r="AA116">
        <f t="shared" si="3"/>
        <v>-0.58305555555555522</v>
      </c>
      <c r="AB116">
        <f t="shared" si="3"/>
        <v>-0.2261111111111116</v>
      </c>
      <c r="AC116">
        <f t="shared" si="3"/>
        <v>-0.50486111111111109</v>
      </c>
    </row>
    <row r="117" spans="1:29" x14ac:dyDescent="0.3">
      <c r="A117" t="str">
        <v>Kyle Lowry</v>
      </c>
      <c r="B117">
        <v>-0.56999999999999995</v>
      </c>
      <c r="C117">
        <v>1.08</v>
      </c>
      <c r="D117">
        <v>1.1100000000000001</v>
      </c>
      <c r="E117">
        <v>0.43</v>
      </c>
      <c r="F117">
        <v>-0.04</v>
      </c>
      <c r="G117">
        <v>1.96</v>
      </c>
      <c r="H117">
        <v>0.14000000000000001</v>
      </c>
      <c r="I117">
        <v>-0.59</v>
      </c>
      <c r="J117">
        <v>-1.1399999999999999</v>
      </c>
      <c r="K117">
        <v>1.3000000000000003</v>
      </c>
      <c r="L117">
        <v>3.5200000000000005</v>
      </c>
      <c r="M117">
        <v>0.42000000000000037</v>
      </c>
      <c r="N117">
        <v>2.3800000000000008</v>
      </c>
      <c r="O117">
        <v>-1.0149999999999997</v>
      </c>
      <c r="T117">
        <v>0.46638888888888896</v>
      </c>
      <c r="U117">
        <v>0.16611111111111121</v>
      </c>
      <c r="V117">
        <v>0.14194444444444443</v>
      </c>
      <c r="W117">
        <v>0.52888888888888896</v>
      </c>
      <c r="X117">
        <v>-1.0149999999999997</v>
      </c>
      <c r="Y117">
        <f t="shared" si="3"/>
        <v>-0.34249999999999992</v>
      </c>
      <c r="Z117">
        <f t="shared" si="3"/>
        <v>-0.70749999999999991</v>
      </c>
      <c r="AA117">
        <f t="shared" si="3"/>
        <v>-0.64888888888888863</v>
      </c>
      <c r="AB117">
        <f t="shared" si="3"/>
        <v>-0.23166666666666691</v>
      </c>
      <c r="AC117">
        <f t="shared" si="3"/>
        <v>-0.54277777777777747</v>
      </c>
    </row>
    <row r="118" spans="1:29" x14ac:dyDescent="0.3">
      <c r="A118" t="str">
        <v>LaMelo Ball</v>
      </c>
      <c r="B118">
        <v>-0.54749999999999999</v>
      </c>
      <c r="C118">
        <v>-9.1249999999999998E-2</v>
      </c>
      <c r="D118">
        <v>0.44611111111111107</v>
      </c>
      <c r="E118">
        <v>0.87194444444444441</v>
      </c>
      <c r="F118">
        <v>0.8009722222222222</v>
      </c>
      <c r="G118">
        <v>2.3015277777777778</v>
      </c>
      <c r="H118">
        <v>2.6969444444444446</v>
      </c>
      <c r="I118">
        <v>-0.1825</v>
      </c>
      <c r="J118">
        <v>-2.0379166666666664</v>
      </c>
      <c r="K118">
        <v>4.3495833333333325</v>
      </c>
      <c r="L118">
        <v>6.2962499999999997</v>
      </c>
      <c r="M118">
        <v>1.9568055555555559</v>
      </c>
      <c r="N118">
        <v>4.2583333333333329</v>
      </c>
      <c r="O118">
        <v>-1.0848611111111111</v>
      </c>
      <c r="T118">
        <v>0.46249999999999986</v>
      </c>
      <c r="U118">
        <v>9.8749999999999782E-2</v>
      </c>
      <c r="V118">
        <v>4.7222222222222499E-2</v>
      </c>
      <c r="W118">
        <v>0.43013888888888896</v>
      </c>
      <c r="X118">
        <v>-1.0848611111111111</v>
      </c>
      <c r="Y118">
        <f t="shared" si="3"/>
        <v>-0.34638888888888902</v>
      </c>
      <c r="Z118">
        <f t="shared" si="3"/>
        <v>-0.77486111111111133</v>
      </c>
      <c r="AA118">
        <f t="shared" si="3"/>
        <v>-0.74361111111111056</v>
      </c>
      <c r="AB118">
        <f t="shared" si="3"/>
        <v>-0.33041666666666691</v>
      </c>
      <c r="AC118">
        <f t="shared" si="3"/>
        <v>-0.61263888888888884</v>
      </c>
    </row>
    <row r="119" spans="1:29" x14ac:dyDescent="0.3">
      <c r="A119" t="str">
        <v>DeMar DeRozan</v>
      </c>
      <c r="B119">
        <v>1.1716666666666669</v>
      </c>
      <c r="C119">
        <v>2.6705555555555551</v>
      </c>
      <c r="D119">
        <v>-1.5727777777777776</v>
      </c>
      <c r="E119">
        <v>1.0766666666666667</v>
      </c>
      <c r="F119">
        <v>-0.51722222222222225</v>
      </c>
      <c r="G119">
        <v>0.67555555555555558</v>
      </c>
      <c r="H119">
        <v>-0.29555555555555557</v>
      </c>
      <c r="I119">
        <v>-0.8866666666666666</v>
      </c>
      <c r="J119">
        <v>-0.23222222222222222</v>
      </c>
      <c r="K119">
        <v>-0.58055555555555527</v>
      </c>
      <c r="L119">
        <v>2.322222222222222</v>
      </c>
      <c r="M119">
        <v>1.4144444444444444</v>
      </c>
      <c r="N119">
        <v>2.09</v>
      </c>
      <c r="O119">
        <v>-1.4988888888888883</v>
      </c>
      <c r="T119">
        <v>0.38722222222222219</v>
      </c>
      <c r="U119">
        <v>7.4444444444444868E-2</v>
      </c>
      <c r="V119">
        <v>-7.7777777777777612E-2</v>
      </c>
      <c r="W119">
        <v>0.41569444444444426</v>
      </c>
      <c r="X119">
        <v>-1.4988888888888883</v>
      </c>
      <c r="Y119">
        <f t="shared" si="3"/>
        <v>-0.42166666666666669</v>
      </c>
      <c r="Z119">
        <f t="shared" si="3"/>
        <v>-0.79916666666666625</v>
      </c>
      <c r="AA119">
        <f t="shared" si="3"/>
        <v>-0.86861111111111067</v>
      </c>
      <c r="AB119">
        <f t="shared" si="3"/>
        <v>-0.34486111111111162</v>
      </c>
      <c r="AC119">
        <f t="shared" si="3"/>
        <v>-1.026666666666666</v>
      </c>
    </row>
    <row r="120" spans="1:29" x14ac:dyDescent="0.3">
      <c r="A120" t="str">
        <v>D'Angelo Russell</v>
      </c>
      <c r="B120">
        <v>-0.9916666666666667</v>
      </c>
      <c r="C120">
        <v>-0.45694444444444443</v>
      </c>
      <c r="D120">
        <v>1.4291666666666665</v>
      </c>
      <c r="E120">
        <v>1.0402777777777779</v>
      </c>
      <c r="F120">
        <v>-0.82638888888888884</v>
      </c>
      <c r="G120">
        <v>1.7694444444444446</v>
      </c>
      <c r="H120">
        <v>0.4861111111111111</v>
      </c>
      <c r="I120">
        <v>-0.26250000000000001</v>
      </c>
      <c r="J120">
        <v>-1.5361111111111112</v>
      </c>
      <c r="K120">
        <v>1.1083333333333329</v>
      </c>
      <c r="L120">
        <v>2.1875</v>
      </c>
      <c r="M120">
        <v>-1.1180555555555556</v>
      </c>
      <c r="N120">
        <v>0.6513888888888888</v>
      </c>
      <c r="O120">
        <v>-1.6673611111111113</v>
      </c>
      <c r="T120">
        <v>0.3288888888888889</v>
      </c>
      <c r="U120">
        <v>6.1666666666666425E-2</v>
      </c>
      <c r="V120">
        <v>-0.16666666666666652</v>
      </c>
      <c r="W120">
        <v>0.37916666666666676</v>
      </c>
      <c r="X120">
        <v>-1.6673611111111113</v>
      </c>
      <c r="Y120">
        <f t="shared" si="3"/>
        <v>-0.48</v>
      </c>
      <c r="Z120">
        <f t="shared" si="3"/>
        <v>-0.81194444444444469</v>
      </c>
      <c r="AA120">
        <f t="shared" si="3"/>
        <v>-0.95749999999999957</v>
      </c>
      <c r="AB120">
        <f t="shared" si="3"/>
        <v>-0.38138888888888911</v>
      </c>
      <c r="AC120">
        <f t="shared" si="3"/>
        <v>-1.1951388888888892</v>
      </c>
    </row>
    <row r="121" spans="1:29" x14ac:dyDescent="0.3">
      <c r="A121" t="str">
        <v>Collin Sexton</v>
      </c>
      <c r="B121">
        <v>0.38527777777777783</v>
      </c>
      <c r="C121">
        <v>1.1456944444444443</v>
      </c>
      <c r="D121">
        <v>-4.0555555555555553E-2</v>
      </c>
      <c r="E121">
        <v>1.7134722222222221</v>
      </c>
      <c r="F121">
        <v>-0.70972222222222214</v>
      </c>
      <c r="G121">
        <v>0.82125000000000004</v>
      </c>
      <c r="H121">
        <v>0.64888888888888885</v>
      </c>
      <c r="I121">
        <v>-0.79083333333333339</v>
      </c>
      <c r="J121">
        <v>-1.5613888888888889</v>
      </c>
      <c r="K121">
        <v>0.46638888888888896</v>
      </c>
      <c r="L121">
        <v>3.1734722222222222</v>
      </c>
      <c r="M121">
        <v>0.79083333333333306</v>
      </c>
      <c r="N121">
        <v>1.6120833333333333</v>
      </c>
      <c r="O121">
        <v>-1.8604861111111113</v>
      </c>
      <c r="T121">
        <v>0.31111111111111112</v>
      </c>
      <c r="U121">
        <v>-4.8611111111111271E-2</v>
      </c>
      <c r="V121">
        <v>-0.21999999999999931</v>
      </c>
      <c r="W121">
        <v>0.31944444444444448</v>
      </c>
      <c r="X121">
        <v>-1.8604861111111113</v>
      </c>
      <c r="Y121">
        <f t="shared" si="3"/>
        <v>-0.49777777777777776</v>
      </c>
      <c r="Z121">
        <f t="shared" si="3"/>
        <v>-0.92222222222222239</v>
      </c>
      <c r="AA121">
        <f t="shared" si="3"/>
        <v>-1.0108333333333324</v>
      </c>
      <c r="AB121">
        <f t="shared" si="3"/>
        <v>-0.4411111111111114</v>
      </c>
      <c r="AC121">
        <f t="shared" si="3"/>
        <v>-1.388263888888889</v>
      </c>
    </row>
    <row r="122" spans="1:29" x14ac:dyDescent="0.3">
      <c r="A122" t="str">
        <v>Marcus Smart</v>
      </c>
      <c r="B122">
        <v>-0.97222222222222221</v>
      </c>
      <c r="C122">
        <v>0.19444444444444445</v>
      </c>
      <c r="D122">
        <v>0.31111111111111112</v>
      </c>
      <c r="E122">
        <v>2.9166666666666667E-2</v>
      </c>
      <c r="F122">
        <v>-0.60277777777777775</v>
      </c>
      <c r="G122">
        <v>1.5847222222222221</v>
      </c>
      <c r="H122">
        <v>1.5750000000000002</v>
      </c>
      <c r="I122">
        <v>-0.13611111111111113</v>
      </c>
      <c r="J122">
        <v>-0.47638888888888886</v>
      </c>
      <c r="K122">
        <v>1.3125</v>
      </c>
      <c r="L122">
        <v>1.9833333333333334</v>
      </c>
      <c r="M122">
        <v>-7.7777777777777612E-2</v>
      </c>
      <c r="N122">
        <v>1.5069444444444446</v>
      </c>
      <c r="O122">
        <v>-1.8618055555555553</v>
      </c>
      <c r="T122">
        <v>0.17777777777777778</v>
      </c>
      <c r="U122">
        <v>-8.2222222222222641E-2</v>
      </c>
      <c r="V122">
        <v>-0.3597222222222225</v>
      </c>
      <c r="W122">
        <v>0.17499999999999993</v>
      </c>
      <c r="X122">
        <v>-1.8618055555555553</v>
      </c>
      <c r="Y122">
        <f t="shared" si="3"/>
        <v>-0.63111111111111107</v>
      </c>
      <c r="Z122">
        <f t="shared" si="3"/>
        <v>-0.95583333333333376</v>
      </c>
      <c r="AA122">
        <f t="shared" si="3"/>
        <v>-1.1505555555555556</v>
      </c>
      <c r="AB122">
        <f t="shared" si="3"/>
        <v>-0.58555555555555594</v>
      </c>
      <c r="AC122">
        <f t="shared" si="3"/>
        <v>-1.3895833333333329</v>
      </c>
    </row>
    <row r="123" spans="1:29" x14ac:dyDescent="0.3">
      <c r="A123" t="str">
        <v>Draymond Green</v>
      </c>
      <c r="B123">
        <v>-0.09</v>
      </c>
      <c r="C123">
        <v>0.1</v>
      </c>
      <c r="D123">
        <v>-1.21</v>
      </c>
      <c r="E123">
        <v>-0.94</v>
      </c>
      <c r="F123">
        <v>1.1000000000000001</v>
      </c>
      <c r="G123">
        <v>2.8</v>
      </c>
      <c r="H123">
        <v>2.0699999999999998</v>
      </c>
      <c r="I123">
        <v>0.66</v>
      </c>
      <c r="J123">
        <v>-1.9099999999999997</v>
      </c>
      <c r="K123">
        <v>2.48</v>
      </c>
      <c r="L123">
        <v>4.49</v>
      </c>
      <c r="M123">
        <v>-0.21999999999999931</v>
      </c>
      <c r="N123">
        <v>2.5800000000000005</v>
      </c>
      <c r="O123">
        <v>-1.9199999999999995</v>
      </c>
      <c r="T123">
        <v>0.16097222222222218</v>
      </c>
      <c r="U123">
        <v>-0.14166666666666661</v>
      </c>
      <c r="V123">
        <v>-0.38888888888888884</v>
      </c>
      <c r="W123">
        <v>0.15833333333333316</v>
      </c>
      <c r="X123">
        <v>-1.9199999999999995</v>
      </c>
      <c r="Y123">
        <f t="shared" si="3"/>
        <v>-0.6479166666666667</v>
      </c>
      <c r="Z123">
        <f t="shared" si="3"/>
        <v>-1.0152777777777777</v>
      </c>
      <c r="AA123">
        <f t="shared" si="3"/>
        <v>-1.1797222222222219</v>
      </c>
      <c r="AB123">
        <f t="shared" si="3"/>
        <v>-0.60222222222222266</v>
      </c>
      <c r="AC123">
        <f t="shared" si="3"/>
        <v>-1.4477777777777772</v>
      </c>
    </row>
    <row r="124" spans="1:29" x14ac:dyDescent="0.3">
      <c r="A124" t="str">
        <v>Russell Westbrook</v>
      </c>
      <c r="B124">
        <v>0.16888888888888889</v>
      </c>
      <c r="C124">
        <v>-1.71</v>
      </c>
      <c r="D124">
        <v>-0.60166666666666657</v>
      </c>
      <c r="E124">
        <v>1.0133333333333332</v>
      </c>
      <c r="F124">
        <v>1.4777777777777776</v>
      </c>
      <c r="G124">
        <v>2.9449999999999998</v>
      </c>
      <c r="H124">
        <v>0.97111111111111115</v>
      </c>
      <c r="I124">
        <v>-0.5066666666666666</v>
      </c>
      <c r="J124">
        <v>-3.0822222222222222</v>
      </c>
      <c r="K124">
        <v>2.3855555555555554</v>
      </c>
      <c r="L124">
        <v>3.7577777777777772</v>
      </c>
      <c r="M124">
        <v>-2.2694444444444448</v>
      </c>
      <c r="N124">
        <v>0.67555555555555502</v>
      </c>
      <c r="O124">
        <v>-2.0372222222222223</v>
      </c>
      <c r="T124">
        <v>0.14583333333333345</v>
      </c>
      <c r="U124">
        <v>-0.15111111111111092</v>
      </c>
      <c r="V124">
        <v>-0.40111111111111097</v>
      </c>
      <c r="W124">
        <v>0.10694444444444473</v>
      </c>
      <c r="X124">
        <v>-2.0372222222222223</v>
      </c>
      <c r="Y124">
        <f t="shared" si="3"/>
        <v>-0.6630555555555554</v>
      </c>
      <c r="Z124">
        <f t="shared" si="3"/>
        <v>-1.0247222222222221</v>
      </c>
      <c r="AA124">
        <f t="shared" si="3"/>
        <v>-1.191944444444444</v>
      </c>
      <c r="AB124">
        <f t="shared" si="3"/>
        <v>-0.65361111111111114</v>
      </c>
      <c r="AC124">
        <f t="shared" si="3"/>
        <v>-1.5649999999999999</v>
      </c>
    </row>
    <row r="125" spans="1:29" x14ac:dyDescent="0.3">
      <c r="A125" t="str">
        <v>Devonte' Graham</v>
      </c>
      <c r="B125">
        <v>-2.0319444444444441</v>
      </c>
      <c r="C125">
        <v>0.56388888888888877</v>
      </c>
      <c r="D125">
        <v>1.6138888888888887</v>
      </c>
      <c r="E125">
        <v>0.23333333333333334</v>
      </c>
      <c r="F125">
        <v>-0.89444444444444449</v>
      </c>
      <c r="G125">
        <v>1.3805555555555555</v>
      </c>
      <c r="H125">
        <v>5.8333333333333334E-2</v>
      </c>
      <c r="I125">
        <v>-0.97222222222222221</v>
      </c>
      <c r="J125">
        <v>5.8333333333333334E-2</v>
      </c>
      <c r="K125">
        <v>-0.55416666666666692</v>
      </c>
      <c r="L125">
        <v>-4.8611111111111271E-2</v>
      </c>
      <c r="M125">
        <v>-1.3708333333333336</v>
      </c>
      <c r="N125">
        <v>9.7222222222220628E-3</v>
      </c>
      <c r="O125">
        <v>-2.1097222222222225</v>
      </c>
      <c r="T125">
        <v>-0.15555555555555556</v>
      </c>
      <c r="U125">
        <v>-0.19527777777777794</v>
      </c>
      <c r="V125">
        <v>-1.1180555555555556</v>
      </c>
      <c r="W125">
        <v>9.388888888888898E-2</v>
      </c>
      <c r="X125">
        <v>-2.1097222222222225</v>
      </c>
      <c r="Y125">
        <f t="shared" si="3"/>
        <v>-0.96444444444444444</v>
      </c>
      <c r="Z125">
        <f t="shared" si="3"/>
        <v>-1.068888888888889</v>
      </c>
      <c r="AA125">
        <f t="shared" si="3"/>
        <v>-1.9088888888888886</v>
      </c>
      <c r="AB125">
        <f t="shared" si="3"/>
        <v>-0.66666666666666685</v>
      </c>
      <c r="AC125">
        <f t="shared" si="3"/>
        <v>-1.6375000000000002</v>
      </c>
    </row>
    <row r="126" spans="1:29" x14ac:dyDescent="0.3">
      <c r="A126" t="str">
        <v>T.J. McConnell</v>
      </c>
      <c r="B126">
        <v>1.4883333333333333</v>
      </c>
      <c r="C126">
        <v>-0.19</v>
      </c>
      <c r="D126">
        <v>-1.667777777777778</v>
      </c>
      <c r="E126">
        <v>-0.89722222222222214</v>
      </c>
      <c r="F126">
        <v>-0.66500000000000004</v>
      </c>
      <c r="G126">
        <v>1.8683333333333334</v>
      </c>
      <c r="H126">
        <v>2.5438888888888891</v>
      </c>
      <c r="I126">
        <v>-0.65444444444444438</v>
      </c>
      <c r="J126">
        <v>-0.35888888888888892</v>
      </c>
      <c r="K126">
        <v>1.6572222222222219</v>
      </c>
      <c r="L126">
        <v>1.8261111111111112</v>
      </c>
      <c r="M126">
        <v>-0.40111111111111097</v>
      </c>
      <c r="N126">
        <v>1.4672222222222224</v>
      </c>
      <c r="O126">
        <v>-2.3063888888888893</v>
      </c>
      <c r="T126">
        <v>-0.46249999999999991</v>
      </c>
      <c r="U126">
        <v>-0.2927777777777778</v>
      </c>
      <c r="V126">
        <v>-1.3708333333333336</v>
      </c>
      <c r="W126">
        <v>9.0277777777777568E-2</v>
      </c>
      <c r="X126">
        <v>-2.3063888888888893</v>
      </c>
      <c r="Y126">
        <f t="shared" si="3"/>
        <v>-1.2713888888888887</v>
      </c>
      <c r="Z126">
        <f t="shared" si="3"/>
        <v>-1.1663888888888889</v>
      </c>
      <c r="AA126">
        <f t="shared" si="3"/>
        <v>-2.1616666666666666</v>
      </c>
      <c r="AB126">
        <f t="shared" si="3"/>
        <v>-0.67027777777777831</v>
      </c>
      <c r="AC126">
        <f t="shared" si="3"/>
        <v>-1.8341666666666669</v>
      </c>
    </row>
    <row r="127" spans="1:29" x14ac:dyDescent="0.3">
      <c r="A127" t="str">
        <v>Ja Morant</v>
      </c>
      <c r="B127">
        <v>0.11152777777777777</v>
      </c>
      <c r="C127">
        <v>-0.26361111111111113</v>
      </c>
      <c r="D127">
        <v>-0.24333333333333332</v>
      </c>
      <c r="E127">
        <v>1.2775000000000001</v>
      </c>
      <c r="F127">
        <v>-0.16222222222222221</v>
      </c>
      <c r="G127">
        <v>2.7983333333333333</v>
      </c>
      <c r="H127">
        <v>0.39541666666666669</v>
      </c>
      <c r="I127">
        <v>-0.50694444444444442</v>
      </c>
      <c r="J127">
        <v>-2.1697222222222221</v>
      </c>
      <c r="K127">
        <v>1.5005555555555554</v>
      </c>
      <c r="L127">
        <v>3.4066666666666672</v>
      </c>
      <c r="M127">
        <v>-1.5613888888888887</v>
      </c>
      <c r="N127">
        <v>1.2369444444444451</v>
      </c>
      <c r="O127">
        <v>-2.3319444444444444</v>
      </c>
      <c r="T127">
        <v>-0.55416666666666692</v>
      </c>
      <c r="U127">
        <v>-0.36833333333333351</v>
      </c>
      <c r="V127">
        <v>-1.5613888888888887</v>
      </c>
      <c r="W127">
        <v>7.4444444444444868E-2</v>
      </c>
      <c r="X127">
        <v>-2.3319444444444444</v>
      </c>
      <c r="Y127">
        <f t="shared" si="3"/>
        <v>-1.3630555555555559</v>
      </c>
      <c r="Z127">
        <f t="shared" si="3"/>
        <v>-1.2419444444444445</v>
      </c>
      <c r="AA127">
        <f t="shared" si="3"/>
        <v>-2.3522222222222218</v>
      </c>
      <c r="AB127">
        <f t="shared" si="3"/>
        <v>-0.68611111111111101</v>
      </c>
      <c r="AC127">
        <f t="shared" si="3"/>
        <v>-1.8597222222222221</v>
      </c>
    </row>
    <row r="128" spans="1:29" x14ac:dyDescent="0.3">
      <c r="A128" t="str">
        <v>Kevin Porter Jr.</v>
      </c>
      <c r="B128">
        <v>-0.7583333333333333</v>
      </c>
      <c r="C128">
        <v>-0.41805555555555551</v>
      </c>
      <c r="D128">
        <v>0.4861111111111111</v>
      </c>
      <c r="E128">
        <v>0.72916666666666663</v>
      </c>
      <c r="F128">
        <v>-0.29166666666666669</v>
      </c>
      <c r="G128">
        <v>1.9444444444444444</v>
      </c>
      <c r="H128">
        <v>0.84583333333333333</v>
      </c>
      <c r="I128">
        <v>-0.35972222222222222</v>
      </c>
      <c r="J128">
        <v>-2.0708333333333333</v>
      </c>
      <c r="K128">
        <v>0.52499999999999991</v>
      </c>
      <c r="L128">
        <v>2.177777777777778</v>
      </c>
      <c r="M128">
        <v>-1.8374999999999999</v>
      </c>
      <c r="N128">
        <v>0.10694444444444473</v>
      </c>
      <c r="O128">
        <v>-2.629861111111111</v>
      </c>
      <c r="T128">
        <v>-0.58055555555555527</v>
      </c>
      <c r="U128">
        <v>-0.44194444444444403</v>
      </c>
      <c r="V128">
        <v>-1.6433333333333324</v>
      </c>
      <c r="W128">
        <v>3.7777777777777577E-2</v>
      </c>
      <c r="X128">
        <v>-2.629861111111111</v>
      </c>
      <c r="Y128">
        <f t="shared" si="3"/>
        <v>-1.389444444444444</v>
      </c>
      <c r="Z128">
        <f t="shared" si="3"/>
        <v>-1.3155555555555551</v>
      </c>
      <c r="AA128">
        <f t="shared" si="3"/>
        <v>-2.4341666666666653</v>
      </c>
      <c r="AB128">
        <f t="shared" si="3"/>
        <v>-0.7227777777777783</v>
      </c>
      <c r="AC128">
        <f t="shared" si="3"/>
        <v>-2.1576388888888887</v>
      </c>
    </row>
    <row r="129" spans="1:29" x14ac:dyDescent="0.3">
      <c r="A129" t="str">
        <v>Darius Garland</v>
      </c>
      <c r="B129">
        <v>-0.19444444444444445</v>
      </c>
      <c r="C129">
        <v>0.96249999999999991</v>
      </c>
      <c r="D129">
        <v>0.60277777777777775</v>
      </c>
      <c r="E129">
        <v>1.0208333333333333</v>
      </c>
      <c r="F129">
        <v>-0.97222222222222221</v>
      </c>
      <c r="G129">
        <v>1.9347222222222225</v>
      </c>
      <c r="H129">
        <v>1.0305555555555557</v>
      </c>
      <c r="I129">
        <v>-0.97222222222222221</v>
      </c>
      <c r="J129">
        <v>-1.8666666666666667</v>
      </c>
      <c r="K129">
        <v>0.5833333333333337</v>
      </c>
      <c r="L129">
        <v>3.4125000000000005</v>
      </c>
      <c r="M129">
        <v>-0.38888888888888884</v>
      </c>
      <c r="N129">
        <v>1.5458333333333338</v>
      </c>
      <c r="O129">
        <v>-2.8923611111111112</v>
      </c>
      <c r="T129">
        <v>-1.1305555555555555</v>
      </c>
      <c r="U129">
        <v>-0.77638888888888913</v>
      </c>
      <c r="V129">
        <v>-1.8374999999999999</v>
      </c>
      <c r="W129">
        <v>2.8333333333333516E-2</v>
      </c>
      <c r="X129">
        <v>-2.8923611111111112</v>
      </c>
      <c r="Y129">
        <f t="shared" si="3"/>
        <v>-1.9394444444444443</v>
      </c>
      <c r="Z129">
        <f t="shared" si="3"/>
        <v>-1.6500000000000004</v>
      </c>
      <c r="AA129">
        <f t="shared" si="3"/>
        <v>-2.628333333333333</v>
      </c>
      <c r="AB129">
        <f t="shared" si="3"/>
        <v>-0.73222222222222233</v>
      </c>
      <c r="AC129">
        <f t="shared" si="3"/>
        <v>-2.4201388888888888</v>
      </c>
    </row>
    <row r="130" spans="1:29" x14ac:dyDescent="0.3">
      <c r="A130" t="str">
        <v>Trae Young</v>
      </c>
      <c r="B130">
        <v>-0.89916666666666656</v>
      </c>
      <c r="C130">
        <v>3.8458333333333332</v>
      </c>
      <c r="D130">
        <v>0.90999999999999992</v>
      </c>
      <c r="E130">
        <v>1.9716666666666667</v>
      </c>
      <c r="F130">
        <v>-0.46583333333333332</v>
      </c>
      <c r="G130">
        <v>3.9541666666666666</v>
      </c>
      <c r="H130">
        <v>-0.23833333333333334</v>
      </c>
      <c r="I130">
        <v>-0.84500000000000008</v>
      </c>
      <c r="J130">
        <v>-3.2824999999999998</v>
      </c>
      <c r="K130">
        <v>1.1050000000000009</v>
      </c>
      <c r="L130">
        <v>8.2333333333333325</v>
      </c>
      <c r="M130">
        <v>0.99666666666666703</v>
      </c>
      <c r="N130">
        <v>4.9508333333333328</v>
      </c>
      <c r="O130">
        <v>-3.5966666666666667</v>
      </c>
      <c r="T130">
        <v>-1.9229166666666666</v>
      </c>
      <c r="U130">
        <v>-0.93333333333333346</v>
      </c>
      <c r="V130">
        <v>-2.2694444444444448</v>
      </c>
      <c r="W130">
        <v>9.7222222222220628E-3</v>
      </c>
      <c r="X130">
        <v>-3.5966666666666667</v>
      </c>
      <c r="Y130">
        <f t="shared" si="3"/>
        <v>-2.7318055555555554</v>
      </c>
      <c r="Z130">
        <f t="shared" si="3"/>
        <v>-1.8069444444444445</v>
      </c>
      <c r="AA130">
        <f t="shared" si="3"/>
        <v>-3.0602777777777779</v>
      </c>
      <c r="AB130">
        <f t="shared" si="3"/>
        <v>-0.7508333333333338</v>
      </c>
      <c r="AC130">
        <f t="shared" si="3"/>
        <v>-3.1244444444444444</v>
      </c>
    </row>
    <row r="131" spans="1:29" x14ac:dyDescent="0.3">
      <c r="Y131">
        <f t="shared" ref="Y131:AC162" si="4">T131 - T$103</f>
        <v>-0.80888888888888888</v>
      </c>
      <c r="Z131">
        <f t="shared" si="4"/>
        <v>-0.87361111111111112</v>
      </c>
      <c r="AA131">
        <f t="shared" si="4"/>
        <v>-0.79083333333333306</v>
      </c>
      <c r="AB131">
        <f t="shared" si="4"/>
        <v>-0.76055555555555587</v>
      </c>
      <c r="AC131">
        <f t="shared" si="4"/>
        <v>0.47222222222222221</v>
      </c>
    </row>
    <row r="132" spans="1:29" x14ac:dyDescent="0.3">
      <c r="Y132">
        <f t="shared" si="4"/>
        <v>-0.80888888888888888</v>
      </c>
      <c r="Z132">
        <f t="shared" si="4"/>
        <v>-0.87361111111111112</v>
      </c>
      <c r="AA132">
        <f t="shared" si="4"/>
        <v>-0.79083333333333306</v>
      </c>
      <c r="AB132">
        <f t="shared" si="4"/>
        <v>-0.76055555555555587</v>
      </c>
      <c r="AC132">
        <f t="shared" si="4"/>
        <v>0.47222222222222221</v>
      </c>
    </row>
    <row r="133" spans="1:29" x14ac:dyDescent="0.3">
      <c r="Y133">
        <f t="shared" si="4"/>
        <v>-0.80888888888888888</v>
      </c>
      <c r="Z133">
        <f t="shared" si="4"/>
        <v>-0.87361111111111112</v>
      </c>
      <c r="AA133">
        <f t="shared" si="4"/>
        <v>-0.79083333333333306</v>
      </c>
      <c r="AB133">
        <f t="shared" si="4"/>
        <v>-0.76055555555555587</v>
      </c>
      <c r="AC133">
        <f t="shared" si="4"/>
        <v>0.47222222222222221</v>
      </c>
    </row>
    <row r="134" spans="1:29" x14ac:dyDescent="0.3">
      <c r="Y134">
        <f t="shared" si="4"/>
        <v>-0.80888888888888888</v>
      </c>
      <c r="Z134">
        <f t="shared" si="4"/>
        <v>-0.87361111111111112</v>
      </c>
      <c r="AA134">
        <f t="shared" si="4"/>
        <v>-0.79083333333333306</v>
      </c>
      <c r="AB134">
        <f t="shared" si="4"/>
        <v>-0.76055555555555587</v>
      </c>
      <c r="AC134">
        <f t="shared" si="4"/>
        <v>0.47222222222222221</v>
      </c>
    </row>
    <row r="135" spans="1:29" x14ac:dyDescent="0.3">
      <c r="Y135">
        <f t="shared" si="4"/>
        <v>-0.80888888888888888</v>
      </c>
      <c r="Z135">
        <f t="shared" si="4"/>
        <v>-0.87361111111111112</v>
      </c>
      <c r="AA135">
        <f t="shared" si="4"/>
        <v>-0.79083333333333306</v>
      </c>
      <c r="AB135">
        <f t="shared" si="4"/>
        <v>-0.76055555555555587</v>
      </c>
      <c r="AC135">
        <f t="shared" si="4"/>
        <v>0.47222222222222221</v>
      </c>
    </row>
    <row r="136" spans="1:29" x14ac:dyDescent="0.3">
      <c r="Y136">
        <f t="shared" si="4"/>
        <v>-0.80888888888888888</v>
      </c>
      <c r="Z136">
        <f t="shared" si="4"/>
        <v>-0.87361111111111112</v>
      </c>
      <c r="AA136">
        <f t="shared" si="4"/>
        <v>-0.79083333333333306</v>
      </c>
      <c r="AB136">
        <f t="shared" si="4"/>
        <v>-0.76055555555555587</v>
      </c>
      <c r="AC136">
        <f t="shared" si="4"/>
        <v>0.47222222222222221</v>
      </c>
    </row>
    <row r="137" spans="1:29" x14ac:dyDescent="0.3">
      <c r="Y137">
        <f t="shared" si="4"/>
        <v>-0.80888888888888888</v>
      </c>
      <c r="Z137">
        <f t="shared" si="4"/>
        <v>-0.87361111111111112</v>
      </c>
      <c r="AA137">
        <f t="shared" si="4"/>
        <v>-0.79083333333333306</v>
      </c>
      <c r="AB137">
        <f t="shared" si="4"/>
        <v>-0.76055555555555587</v>
      </c>
      <c r="AC137">
        <f t="shared" si="4"/>
        <v>0.47222222222222221</v>
      </c>
    </row>
    <row r="138" spans="1:29" x14ac:dyDescent="0.3">
      <c r="Y138">
        <f t="shared" si="4"/>
        <v>-0.80888888888888888</v>
      </c>
      <c r="Z138">
        <f t="shared" si="4"/>
        <v>-0.87361111111111112</v>
      </c>
      <c r="AA138">
        <f t="shared" si="4"/>
        <v>-0.79083333333333306</v>
      </c>
      <c r="AB138">
        <f t="shared" si="4"/>
        <v>-0.76055555555555587</v>
      </c>
      <c r="AC138">
        <f t="shared" si="4"/>
        <v>0.47222222222222221</v>
      </c>
    </row>
    <row r="139" spans="1:29" x14ac:dyDescent="0.3">
      <c r="Y139">
        <f t="shared" si="4"/>
        <v>-0.80888888888888888</v>
      </c>
      <c r="Z139">
        <f t="shared" si="4"/>
        <v>-0.87361111111111112</v>
      </c>
      <c r="AA139">
        <f t="shared" si="4"/>
        <v>-0.79083333333333306</v>
      </c>
      <c r="AB139">
        <f t="shared" si="4"/>
        <v>-0.76055555555555587</v>
      </c>
      <c r="AC139">
        <f t="shared" si="4"/>
        <v>0.47222222222222221</v>
      </c>
    </row>
    <row r="140" spans="1:29" x14ac:dyDescent="0.3">
      <c r="Y140">
        <f t="shared" si="4"/>
        <v>-0.80888888888888888</v>
      </c>
      <c r="Z140">
        <f t="shared" si="4"/>
        <v>-0.87361111111111112</v>
      </c>
      <c r="AA140">
        <f t="shared" si="4"/>
        <v>-0.79083333333333306</v>
      </c>
      <c r="AB140">
        <f t="shared" si="4"/>
        <v>-0.76055555555555587</v>
      </c>
      <c r="AC140">
        <f t="shared" si="4"/>
        <v>0.47222222222222221</v>
      </c>
    </row>
    <row r="141" spans="1:29" x14ac:dyDescent="0.3">
      <c r="Y141">
        <f t="shared" si="4"/>
        <v>-0.80888888888888888</v>
      </c>
      <c r="Z141">
        <f t="shared" si="4"/>
        <v>-0.87361111111111112</v>
      </c>
      <c r="AA141">
        <f t="shared" si="4"/>
        <v>-0.79083333333333306</v>
      </c>
      <c r="AB141">
        <f t="shared" si="4"/>
        <v>-0.76055555555555587</v>
      </c>
      <c r="AC141">
        <f t="shared" si="4"/>
        <v>0.47222222222222221</v>
      </c>
    </row>
    <row r="142" spans="1:29" x14ac:dyDescent="0.3">
      <c r="Y142">
        <f t="shared" si="4"/>
        <v>-0.80888888888888888</v>
      </c>
      <c r="Z142">
        <f t="shared" si="4"/>
        <v>-0.87361111111111112</v>
      </c>
      <c r="AA142">
        <f t="shared" si="4"/>
        <v>-0.79083333333333306</v>
      </c>
      <c r="AB142">
        <f t="shared" si="4"/>
        <v>-0.76055555555555587</v>
      </c>
      <c r="AC142">
        <f t="shared" si="4"/>
        <v>0.47222222222222221</v>
      </c>
    </row>
    <row r="143" spans="1:29" x14ac:dyDescent="0.3">
      <c r="Y143">
        <f t="shared" si="4"/>
        <v>-0.80888888888888888</v>
      </c>
      <c r="Z143">
        <f t="shared" si="4"/>
        <v>-0.87361111111111112</v>
      </c>
      <c r="AA143">
        <f t="shared" si="4"/>
        <v>-0.79083333333333306</v>
      </c>
      <c r="AB143">
        <f t="shared" si="4"/>
        <v>-0.76055555555555587</v>
      </c>
      <c r="AC143">
        <f t="shared" si="4"/>
        <v>0.47222222222222221</v>
      </c>
    </row>
    <row r="144" spans="1:29" x14ac:dyDescent="0.3">
      <c r="Y144">
        <f t="shared" si="4"/>
        <v>-0.80888888888888888</v>
      </c>
      <c r="Z144">
        <f t="shared" si="4"/>
        <v>-0.87361111111111112</v>
      </c>
      <c r="AA144">
        <f t="shared" si="4"/>
        <v>-0.79083333333333306</v>
      </c>
      <c r="AB144">
        <f t="shared" si="4"/>
        <v>-0.76055555555555587</v>
      </c>
      <c r="AC144">
        <f t="shared" si="4"/>
        <v>0.47222222222222221</v>
      </c>
    </row>
    <row r="145" spans="25:29" x14ac:dyDescent="0.3">
      <c r="Y145">
        <f t="shared" si="4"/>
        <v>-0.80888888888888888</v>
      </c>
      <c r="Z145">
        <f t="shared" si="4"/>
        <v>-0.87361111111111112</v>
      </c>
      <c r="AA145">
        <f t="shared" si="4"/>
        <v>-0.79083333333333306</v>
      </c>
      <c r="AB145">
        <f t="shared" si="4"/>
        <v>-0.76055555555555587</v>
      </c>
      <c r="AC145">
        <f t="shared" si="4"/>
        <v>0.47222222222222221</v>
      </c>
    </row>
    <row r="146" spans="25:29" x14ac:dyDescent="0.3">
      <c r="Y146">
        <f t="shared" si="4"/>
        <v>-0.80888888888888888</v>
      </c>
      <c r="Z146">
        <f t="shared" si="4"/>
        <v>-0.87361111111111112</v>
      </c>
      <c r="AA146">
        <f t="shared" si="4"/>
        <v>-0.79083333333333306</v>
      </c>
      <c r="AB146">
        <f t="shared" si="4"/>
        <v>-0.76055555555555587</v>
      </c>
      <c r="AC146">
        <f t="shared" si="4"/>
        <v>0.47222222222222221</v>
      </c>
    </row>
    <row r="147" spans="25:29" x14ac:dyDescent="0.3">
      <c r="Y147">
        <f t="shared" si="4"/>
        <v>-0.80888888888888888</v>
      </c>
      <c r="Z147">
        <f t="shared" si="4"/>
        <v>-0.87361111111111112</v>
      </c>
      <c r="AA147">
        <f t="shared" si="4"/>
        <v>-0.79083333333333306</v>
      </c>
      <c r="AB147">
        <f t="shared" si="4"/>
        <v>-0.76055555555555587</v>
      </c>
      <c r="AC147">
        <f t="shared" si="4"/>
        <v>0.47222222222222221</v>
      </c>
    </row>
    <row r="148" spans="25:29" x14ac:dyDescent="0.3">
      <c r="Y148">
        <f t="shared" si="4"/>
        <v>-0.80888888888888888</v>
      </c>
      <c r="Z148">
        <f t="shared" si="4"/>
        <v>-0.87361111111111112</v>
      </c>
      <c r="AA148">
        <f t="shared" si="4"/>
        <v>-0.79083333333333306</v>
      </c>
      <c r="AB148">
        <f t="shared" si="4"/>
        <v>-0.76055555555555587</v>
      </c>
      <c r="AC148">
        <f t="shared" si="4"/>
        <v>0.47222222222222221</v>
      </c>
    </row>
    <row r="149" spans="25:29" x14ac:dyDescent="0.3">
      <c r="Y149">
        <f t="shared" si="4"/>
        <v>-0.80888888888888888</v>
      </c>
      <c r="Z149">
        <f t="shared" si="4"/>
        <v>-0.87361111111111112</v>
      </c>
      <c r="AA149">
        <f t="shared" si="4"/>
        <v>-0.79083333333333306</v>
      </c>
      <c r="AB149">
        <f t="shared" si="4"/>
        <v>-0.76055555555555587</v>
      </c>
      <c r="AC149">
        <f t="shared" si="4"/>
        <v>0.47222222222222221</v>
      </c>
    </row>
    <row r="150" spans="25:29" x14ac:dyDescent="0.3">
      <c r="Y150">
        <f t="shared" si="4"/>
        <v>-0.80888888888888888</v>
      </c>
      <c r="Z150">
        <f t="shared" si="4"/>
        <v>-0.87361111111111112</v>
      </c>
      <c r="AA150">
        <f t="shared" si="4"/>
        <v>-0.79083333333333306</v>
      </c>
      <c r="AB150">
        <f t="shared" si="4"/>
        <v>-0.76055555555555587</v>
      </c>
      <c r="AC150">
        <f t="shared" si="4"/>
        <v>0.47222222222222221</v>
      </c>
    </row>
    <row r="151" spans="25:29" x14ac:dyDescent="0.3">
      <c r="Y151">
        <f t="shared" si="4"/>
        <v>-0.80888888888888888</v>
      </c>
      <c r="Z151">
        <f t="shared" si="4"/>
        <v>-0.87361111111111112</v>
      </c>
      <c r="AA151">
        <f t="shared" si="4"/>
        <v>-0.79083333333333306</v>
      </c>
      <c r="AB151">
        <f t="shared" si="4"/>
        <v>-0.76055555555555587</v>
      </c>
      <c r="AC151">
        <f t="shared" si="4"/>
        <v>0.47222222222222221</v>
      </c>
    </row>
    <row r="152" spans="25:29" x14ac:dyDescent="0.3">
      <c r="Y152">
        <f t="shared" si="4"/>
        <v>-0.80888888888888888</v>
      </c>
      <c r="Z152">
        <f t="shared" si="4"/>
        <v>-0.87361111111111112</v>
      </c>
      <c r="AA152">
        <f t="shared" si="4"/>
        <v>-0.79083333333333306</v>
      </c>
      <c r="AB152">
        <f t="shared" si="4"/>
        <v>-0.76055555555555587</v>
      </c>
      <c r="AC152">
        <f t="shared" si="4"/>
        <v>0.47222222222222221</v>
      </c>
    </row>
    <row r="153" spans="25:29" x14ac:dyDescent="0.3">
      <c r="Y153">
        <f t="shared" si="4"/>
        <v>-0.80888888888888888</v>
      </c>
      <c r="Z153">
        <f t="shared" si="4"/>
        <v>-0.87361111111111112</v>
      </c>
      <c r="AA153">
        <f t="shared" si="4"/>
        <v>-0.79083333333333306</v>
      </c>
      <c r="AB153">
        <f t="shared" si="4"/>
        <v>-0.76055555555555587</v>
      </c>
      <c r="AC153">
        <f t="shared" si="4"/>
        <v>0.47222222222222221</v>
      </c>
    </row>
    <row r="154" spans="25:29" x14ac:dyDescent="0.3">
      <c r="Y154">
        <f t="shared" si="4"/>
        <v>-0.80888888888888888</v>
      </c>
      <c r="Z154">
        <f t="shared" si="4"/>
        <v>-0.87361111111111112</v>
      </c>
      <c r="AA154">
        <f t="shared" si="4"/>
        <v>-0.79083333333333306</v>
      </c>
      <c r="AB154">
        <f t="shared" si="4"/>
        <v>-0.76055555555555587</v>
      </c>
      <c r="AC154">
        <f t="shared" si="4"/>
        <v>0.47222222222222221</v>
      </c>
    </row>
    <row r="155" spans="25:29" x14ac:dyDescent="0.3">
      <c r="Y155">
        <f t="shared" si="4"/>
        <v>-0.80888888888888888</v>
      </c>
      <c r="Z155">
        <f t="shared" si="4"/>
        <v>-0.87361111111111112</v>
      </c>
      <c r="AA155">
        <f t="shared" si="4"/>
        <v>-0.79083333333333306</v>
      </c>
      <c r="AB155">
        <f t="shared" si="4"/>
        <v>-0.76055555555555587</v>
      </c>
      <c r="AC155">
        <f t="shared" si="4"/>
        <v>0.47222222222222221</v>
      </c>
    </row>
    <row r="156" spans="25:29" x14ac:dyDescent="0.3">
      <c r="Y156">
        <f t="shared" si="4"/>
        <v>-0.80888888888888888</v>
      </c>
      <c r="Z156">
        <f t="shared" si="4"/>
        <v>-0.87361111111111112</v>
      </c>
      <c r="AA156">
        <f t="shared" si="4"/>
        <v>-0.79083333333333306</v>
      </c>
      <c r="AB156">
        <f t="shared" si="4"/>
        <v>-0.76055555555555587</v>
      </c>
      <c r="AC156">
        <f t="shared" si="4"/>
        <v>0.47222222222222221</v>
      </c>
    </row>
    <row r="157" spans="25:29" x14ac:dyDescent="0.3">
      <c r="Y157">
        <f t="shared" si="4"/>
        <v>-0.80888888888888888</v>
      </c>
      <c r="Z157">
        <f t="shared" si="4"/>
        <v>-0.87361111111111112</v>
      </c>
      <c r="AA157">
        <f t="shared" si="4"/>
        <v>-0.79083333333333306</v>
      </c>
      <c r="AB157">
        <f t="shared" si="4"/>
        <v>-0.76055555555555587</v>
      </c>
      <c r="AC157">
        <f t="shared" si="4"/>
        <v>0.47222222222222221</v>
      </c>
    </row>
    <row r="158" spans="25:29" x14ac:dyDescent="0.3">
      <c r="Y158">
        <f t="shared" si="4"/>
        <v>-0.80888888888888888</v>
      </c>
      <c r="Z158">
        <f t="shared" si="4"/>
        <v>-0.87361111111111112</v>
      </c>
      <c r="AA158">
        <f t="shared" si="4"/>
        <v>-0.79083333333333306</v>
      </c>
      <c r="AB158">
        <f t="shared" si="4"/>
        <v>-0.76055555555555587</v>
      </c>
      <c r="AC158">
        <f t="shared" si="4"/>
        <v>0.47222222222222221</v>
      </c>
    </row>
    <row r="159" spans="25:29" x14ac:dyDescent="0.3">
      <c r="Y159">
        <f t="shared" si="4"/>
        <v>-0.80888888888888888</v>
      </c>
      <c r="Z159">
        <f t="shared" si="4"/>
        <v>-0.87361111111111112</v>
      </c>
      <c r="AA159">
        <f t="shared" si="4"/>
        <v>-0.79083333333333306</v>
      </c>
      <c r="AB159">
        <f t="shared" si="4"/>
        <v>-0.76055555555555587</v>
      </c>
      <c r="AC159">
        <f t="shared" si="4"/>
        <v>0.47222222222222221</v>
      </c>
    </row>
    <row r="160" spans="25:29" x14ac:dyDescent="0.3">
      <c r="Y160">
        <f t="shared" si="4"/>
        <v>-0.80888888888888888</v>
      </c>
      <c r="Z160">
        <f t="shared" si="4"/>
        <v>-0.87361111111111112</v>
      </c>
      <c r="AA160">
        <f t="shared" si="4"/>
        <v>-0.79083333333333306</v>
      </c>
      <c r="AB160">
        <f t="shared" si="4"/>
        <v>-0.76055555555555587</v>
      </c>
      <c r="AC160">
        <f t="shared" si="4"/>
        <v>0.47222222222222221</v>
      </c>
    </row>
    <row r="161" spans="25:29" x14ac:dyDescent="0.3">
      <c r="Y161">
        <f t="shared" si="4"/>
        <v>-0.80888888888888888</v>
      </c>
      <c r="Z161">
        <f t="shared" si="4"/>
        <v>-0.87361111111111112</v>
      </c>
      <c r="AA161">
        <f t="shared" si="4"/>
        <v>-0.79083333333333306</v>
      </c>
      <c r="AB161">
        <f t="shared" si="4"/>
        <v>-0.76055555555555587</v>
      </c>
      <c r="AC161">
        <f t="shared" si="4"/>
        <v>0.47222222222222221</v>
      </c>
    </row>
    <row r="162" spans="25:29" x14ac:dyDescent="0.3">
      <c r="Y162">
        <f t="shared" si="4"/>
        <v>-0.80888888888888888</v>
      </c>
      <c r="Z162">
        <f t="shared" si="4"/>
        <v>-0.87361111111111112</v>
      </c>
      <c r="AA162">
        <f t="shared" si="4"/>
        <v>-0.79083333333333306</v>
      </c>
      <c r="AB162">
        <f t="shared" si="4"/>
        <v>-0.76055555555555587</v>
      </c>
      <c r="AC162">
        <f t="shared" si="4"/>
        <v>0.47222222222222221</v>
      </c>
    </row>
    <row r="163" spans="25:29" x14ac:dyDescent="0.3">
      <c r="Y163">
        <f t="shared" ref="Y163:AC194" si="5">T163 - T$103</f>
        <v>-0.80888888888888888</v>
      </c>
      <c r="Z163">
        <f t="shared" si="5"/>
        <v>-0.87361111111111112</v>
      </c>
      <c r="AA163">
        <f t="shared" si="5"/>
        <v>-0.79083333333333306</v>
      </c>
      <c r="AB163">
        <f t="shared" si="5"/>
        <v>-0.76055555555555587</v>
      </c>
      <c r="AC163">
        <f t="shared" si="5"/>
        <v>0.47222222222222221</v>
      </c>
    </row>
    <row r="164" spans="25:29" x14ac:dyDescent="0.3">
      <c r="Y164">
        <f t="shared" si="5"/>
        <v>-0.80888888888888888</v>
      </c>
      <c r="Z164">
        <f t="shared" si="5"/>
        <v>-0.87361111111111112</v>
      </c>
      <c r="AA164">
        <f t="shared" si="5"/>
        <v>-0.79083333333333306</v>
      </c>
      <c r="AB164">
        <f t="shared" si="5"/>
        <v>-0.76055555555555587</v>
      </c>
      <c r="AC164">
        <f t="shared" si="5"/>
        <v>0.47222222222222221</v>
      </c>
    </row>
    <row r="165" spans="25:29" x14ac:dyDescent="0.3">
      <c r="Y165">
        <f t="shared" si="5"/>
        <v>-0.80888888888888888</v>
      </c>
      <c r="Z165">
        <f t="shared" si="5"/>
        <v>-0.87361111111111112</v>
      </c>
      <c r="AA165">
        <f t="shared" si="5"/>
        <v>-0.79083333333333306</v>
      </c>
      <c r="AB165">
        <f t="shared" si="5"/>
        <v>-0.76055555555555587</v>
      </c>
      <c r="AC165">
        <f t="shared" si="5"/>
        <v>0.47222222222222221</v>
      </c>
    </row>
    <row r="166" spans="25:29" x14ac:dyDescent="0.3">
      <c r="Y166">
        <f t="shared" si="5"/>
        <v>-0.80888888888888888</v>
      </c>
      <c r="Z166">
        <f t="shared" si="5"/>
        <v>-0.87361111111111112</v>
      </c>
      <c r="AA166">
        <f t="shared" si="5"/>
        <v>-0.79083333333333306</v>
      </c>
      <c r="AB166">
        <f t="shared" si="5"/>
        <v>-0.76055555555555587</v>
      </c>
      <c r="AC166">
        <f t="shared" si="5"/>
        <v>0.47222222222222221</v>
      </c>
    </row>
    <row r="167" spans="25:29" x14ac:dyDescent="0.3">
      <c r="Y167">
        <f t="shared" si="5"/>
        <v>-0.80888888888888888</v>
      </c>
      <c r="Z167">
        <f t="shared" si="5"/>
        <v>-0.87361111111111112</v>
      </c>
      <c r="AA167">
        <f t="shared" si="5"/>
        <v>-0.79083333333333306</v>
      </c>
      <c r="AB167">
        <f t="shared" si="5"/>
        <v>-0.76055555555555587</v>
      </c>
      <c r="AC167">
        <f t="shared" si="5"/>
        <v>0.47222222222222221</v>
      </c>
    </row>
    <row r="168" spans="25:29" x14ac:dyDescent="0.3">
      <c r="Y168">
        <f t="shared" si="5"/>
        <v>-0.80888888888888888</v>
      </c>
      <c r="Z168">
        <f t="shared" si="5"/>
        <v>-0.87361111111111112</v>
      </c>
      <c r="AA168">
        <f t="shared" si="5"/>
        <v>-0.79083333333333306</v>
      </c>
      <c r="AB168">
        <f t="shared" si="5"/>
        <v>-0.76055555555555587</v>
      </c>
      <c r="AC168">
        <f t="shared" si="5"/>
        <v>0.47222222222222221</v>
      </c>
    </row>
    <row r="169" spans="25:29" x14ac:dyDescent="0.3">
      <c r="Y169">
        <f t="shared" si="5"/>
        <v>-0.80888888888888888</v>
      </c>
      <c r="Z169">
        <f t="shared" si="5"/>
        <v>-0.87361111111111112</v>
      </c>
      <c r="AA169">
        <f t="shared" si="5"/>
        <v>-0.79083333333333306</v>
      </c>
      <c r="AB169">
        <f t="shared" si="5"/>
        <v>-0.76055555555555587</v>
      </c>
      <c r="AC169">
        <f t="shared" si="5"/>
        <v>0.47222222222222221</v>
      </c>
    </row>
    <row r="170" spans="25:29" x14ac:dyDescent="0.3">
      <c r="Y170">
        <f t="shared" si="5"/>
        <v>-0.80888888888888888</v>
      </c>
      <c r="Z170">
        <f t="shared" si="5"/>
        <v>-0.87361111111111112</v>
      </c>
      <c r="AA170">
        <f t="shared" si="5"/>
        <v>-0.79083333333333306</v>
      </c>
      <c r="AB170">
        <f t="shared" si="5"/>
        <v>-0.76055555555555587</v>
      </c>
      <c r="AC170">
        <f t="shared" si="5"/>
        <v>0.47222222222222221</v>
      </c>
    </row>
    <row r="171" spans="25:29" x14ac:dyDescent="0.3">
      <c r="Y171">
        <f t="shared" si="5"/>
        <v>-0.80888888888888888</v>
      </c>
      <c r="Z171">
        <f t="shared" si="5"/>
        <v>-0.87361111111111112</v>
      </c>
      <c r="AA171">
        <f t="shared" si="5"/>
        <v>-0.79083333333333306</v>
      </c>
      <c r="AB171">
        <f t="shared" si="5"/>
        <v>-0.76055555555555587</v>
      </c>
      <c r="AC171">
        <f t="shared" si="5"/>
        <v>0.47222222222222221</v>
      </c>
    </row>
    <row r="172" spans="25:29" x14ac:dyDescent="0.3">
      <c r="Y172">
        <f t="shared" si="5"/>
        <v>-0.80888888888888888</v>
      </c>
      <c r="Z172">
        <f t="shared" si="5"/>
        <v>-0.87361111111111112</v>
      </c>
      <c r="AA172">
        <f t="shared" si="5"/>
        <v>-0.79083333333333306</v>
      </c>
      <c r="AB172">
        <f t="shared" si="5"/>
        <v>-0.76055555555555587</v>
      </c>
      <c r="AC172">
        <f t="shared" si="5"/>
        <v>0.47222222222222221</v>
      </c>
    </row>
    <row r="173" spans="25:29" x14ac:dyDescent="0.3">
      <c r="Y173">
        <f t="shared" si="5"/>
        <v>-0.80888888888888888</v>
      </c>
      <c r="Z173">
        <f t="shared" si="5"/>
        <v>-0.87361111111111112</v>
      </c>
      <c r="AA173">
        <f t="shared" si="5"/>
        <v>-0.79083333333333306</v>
      </c>
      <c r="AB173">
        <f t="shared" si="5"/>
        <v>-0.76055555555555587</v>
      </c>
      <c r="AC173">
        <f t="shared" si="5"/>
        <v>0.47222222222222221</v>
      </c>
    </row>
    <row r="174" spans="25:29" x14ac:dyDescent="0.3">
      <c r="Y174">
        <f t="shared" si="5"/>
        <v>-0.80888888888888888</v>
      </c>
      <c r="Z174">
        <f t="shared" si="5"/>
        <v>-0.87361111111111112</v>
      </c>
      <c r="AA174">
        <f t="shared" si="5"/>
        <v>-0.79083333333333306</v>
      </c>
      <c r="AB174">
        <f t="shared" si="5"/>
        <v>-0.76055555555555587</v>
      </c>
      <c r="AC174">
        <f t="shared" si="5"/>
        <v>0.47222222222222221</v>
      </c>
    </row>
    <row r="175" spans="25:29" x14ac:dyDescent="0.3">
      <c r="Y175">
        <f t="shared" si="5"/>
        <v>-0.80888888888888888</v>
      </c>
      <c r="Z175">
        <f t="shared" si="5"/>
        <v>-0.87361111111111112</v>
      </c>
      <c r="AA175">
        <f t="shared" si="5"/>
        <v>-0.79083333333333306</v>
      </c>
      <c r="AB175">
        <f t="shared" si="5"/>
        <v>-0.76055555555555587</v>
      </c>
      <c r="AC175">
        <f t="shared" si="5"/>
        <v>0.47222222222222221</v>
      </c>
    </row>
    <row r="176" spans="25:29" x14ac:dyDescent="0.3">
      <c r="Y176">
        <f t="shared" si="5"/>
        <v>-0.80888888888888888</v>
      </c>
      <c r="Z176">
        <f t="shared" si="5"/>
        <v>-0.87361111111111112</v>
      </c>
      <c r="AA176">
        <f t="shared" si="5"/>
        <v>-0.79083333333333306</v>
      </c>
      <c r="AB176">
        <f t="shared" si="5"/>
        <v>-0.76055555555555587</v>
      </c>
      <c r="AC176">
        <f t="shared" si="5"/>
        <v>0.47222222222222221</v>
      </c>
    </row>
    <row r="177" spans="25:29" x14ac:dyDescent="0.3">
      <c r="Y177">
        <f t="shared" si="5"/>
        <v>-0.80888888888888888</v>
      </c>
      <c r="Z177">
        <f t="shared" si="5"/>
        <v>-0.87361111111111112</v>
      </c>
      <c r="AA177">
        <f t="shared" si="5"/>
        <v>-0.79083333333333306</v>
      </c>
      <c r="AB177">
        <f t="shared" si="5"/>
        <v>-0.76055555555555587</v>
      </c>
      <c r="AC177">
        <f t="shared" si="5"/>
        <v>0.47222222222222221</v>
      </c>
    </row>
    <row r="178" spans="25:29" x14ac:dyDescent="0.3">
      <c r="Y178">
        <f t="shared" si="5"/>
        <v>-0.80888888888888888</v>
      </c>
      <c r="Z178">
        <f t="shared" si="5"/>
        <v>-0.87361111111111112</v>
      </c>
      <c r="AA178">
        <f t="shared" si="5"/>
        <v>-0.79083333333333306</v>
      </c>
      <c r="AB178">
        <f t="shared" si="5"/>
        <v>-0.76055555555555587</v>
      </c>
      <c r="AC178">
        <f t="shared" si="5"/>
        <v>0.47222222222222221</v>
      </c>
    </row>
    <row r="179" spans="25:29" x14ac:dyDescent="0.3">
      <c r="Y179">
        <f t="shared" si="5"/>
        <v>-0.80888888888888888</v>
      </c>
      <c r="Z179">
        <f t="shared" si="5"/>
        <v>-0.87361111111111112</v>
      </c>
      <c r="AA179">
        <f t="shared" si="5"/>
        <v>-0.79083333333333306</v>
      </c>
      <c r="AB179">
        <f t="shared" si="5"/>
        <v>-0.76055555555555587</v>
      </c>
      <c r="AC179">
        <f t="shared" si="5"/>
        <v>0.47222222222222221</v>
      </c>
    </row>
    <row r="180" spans="25:29" x14ac:dyDescent="0.3">
      <c r="Y180">
        <f t="shared" si="5"/>
        <v>-0.80888888888888888</v>
      </c>
      <c r="Z180">
        <f t="shared" si="5"/>
        <v>-0.87361111111111112</v>
      </c>
      <c r="AA180">
        <f t="shared" si="5"/>
        <v>-0.79083333333333306</v>
      </c>
      <c r="AB180">
        <f t="shared" si="5"/>
        <v>-0.76055555555555587</v>
      </c>
      <c r="AC180">
        <f t="shared" si="5"/>
        <v>0.47222222222222221</v>
      </c>
    </row>
    <row r="181" spans="25:29" x14ac:dyDescent="0.3">
      <c r="Y181">
        <f t="shared" si="5"/>
        <v>-0.80888888888888888</v>
      </c>
      <c r="Z181">
        <f t="shared" si="5"/>
        <v>-0.87361111111111112</v>
      </c>
      <c r="AA181">
        <f t="shared" si="5"/>
        <v>-0.79083333333333306</v>
      </c>
      <c r="AB181">
        <f t="shared" si="5"/>
        <v>-0.76055555555555587</v>
      </c>
      <c r="AC181">
        <f t="shared" si="5"/>
        <v>0.47222222222222221</v>
      </c>
    </row>
    <row r="182" spans="25:29" x14ac:dyDescent="0.3">
      <c r="Y182">
        <f t="shared" si="5"/>
        <v>-0.80888888888888888</v>
      </c>
      <c r="Z182">
        <f t="shared" si="5"/>
        <v>-0.87361111111111112</v>
      </c>
      <c r="AA182">
        <f t="shared" si="5"/>
        <v>-0.79083333333333306</v>
      </c>
      <c r="AB182">
        <f t="shared" si="5"/>
        <v>-0.76055555555555587</v>
      </c>
      <c r="AC182">
        <f t="shared" si="5"/>
        <v>0.47222222222222221</v>
      </c>
    </row>
    <row r="183" spans="25:29" x14ac:dyDescent="0.3">
      <c r="Y183">
        <f t="shared" si="5"/>
        <v>-0.80888888888888888</v>
      </c>
      <c r="Z183">
        <f t="shared" si="5"/>
        <v>-0.87361111111111112</v>
      </c>
      <c r="AA183">
        <f t="shared" si="5"/>
        <v>-0.79083333333333306</v>
      </c>
      <c r="AB183">
        <f t="shared" si="5"/>
        <v>-0.76055555555555587</v>
      </c>
      <c r="AC183">
        <f t="shared" si="5"/>
        <v>0.47222222222222221</v>
      </c>
    </row>
    <row r="184" spans="25:29" x14ac:dyDescent="0.3">
      <c r="Y184">
        <f t="shared" si="5"/>
        <v>-0.80888888888888888</v>
      </c>
      <c r="Z184">
        <f t="shared" si="5"/>
        <v>-0.87361111111111112</v>
      </c>
      <c r="AA184">
        <f t="shared" si="5"/>
        <v>-0.79083333333333306</v>
      </c>
      <c r="AB184">
        <f t="shared" si="5"/>
        <v>-0.76055555555555587</v>
      </c>
      <c r="AC184">
        <f t="shared" si="5"/>
        <v>0.47222222222222221</v>
      </c>
    </row>
    <row r="185" spans="25:29" x14ac:dyDescent="0.3">
      <c r="Y185">
        <f t="shared" si="5"/>
        <v>-0.80888888888888888</v>
      </c>
      <c r="Z185">
        <f t="shared" si="5"/>
        <v>-0.87361111111111112</v>
      </c>
      <c r="AA185">
        <f t="shared" si="5"/>
        <v>-0.79083333333333306</v>
      </c>
      <c r="AB185">
        <f t="shared" si="5"/>
        <v>-0.76055555555555587</v>
      </c>
      <c r="AC185">
        <f t="shared" si="5"/>
        <v>0.47222222222222221</v>
      </c>
    </row>
    <row r="186" spans="25:29" x14ac:dyDescent="0.3">
      <c r="Y186">
        <f t="shared" si="5"/>
        <v>-0.80888888888888888</v>
      </c>
      <c r="Z186">
        <f t="shared" si="5"/>
        <v>-0.87361111111111112</v>
      </c>
      <c r="AA186">
        <f t="shared" si="5"/>
        <v>-0.79083333333333306</v>
      </c>
      <c r="AB186">
        <f t="shared" si="5"/>
        <v>-0.76055555555555587</v>
      </c>
      <c r="AC186">
        <f t="shared" si="5"/>
        <v>0.47222222222222221</v>
      </c>
    </row>
    <row r="187" spans="25:29" x14ac:dyDescent="0.3">
      <c r="Y187">
        <f t="shared" si="5"/>
        <v>-0.80888888888888888</v>
      </c>
      <c r="Z187">
        <f t="shared" si="5"/>
        <v>-0.87361111111111112</v>
      </c>
      <c r="AA187">
        <f t="shared" si="5"/>
        <v>-0.79083333333333306</v>
      </c>
      <c r="AB187">
        <f t="shared" si="5"/>
        <v>-0.76055555555555587</v>
      </c>
      <c r="AC187">
        <f t="shared" si="5"/>
        <v>0.47222222222222221</v>
      </c>
    </row>
    <row r="188" spans="25:29" x14ac:dyDescent="0.3">
      <c r="Y188">
        <f t="shared" si="5"/>
        <v>-0.80888888888888888</v>
      </c>
      <c r="Z188">
        <f t="shared" si="5"/>
        <v>-0.87361111111111112</v>
      </c>
      <c r="AA188">
        <f t="shared" si="5"/>
        <v>-0.79083333333333306</v>
      </c>
      <c r="AB188">
        <f t="shared" si="5"/>
        <v>-0.76055555555555587</v>
      </c>
      <c r="AC188">
        <f t="shared" si="5"/>
        <v>0.47222222222222221</v>
      </c>
    </row>
    <row r="189" spans="25:29" x14ac:dyDescent="0.3">
      <c r="Y189">
        <f t="shared" si="5"/>
        <v>-0.80888888888888888</v>
      </c>
      <c r="Z189">
        <f t="shared" si="5"/>
        <v>-0.87361111111111112</v>
      </c>
      <c r="AA189">
        <f t="shared" si="5"/>
        <v>-0.79083333333333306</v>
      </c>
      <c r="AB189">
        <f t="shared" si="5"/>
        <v>-0.76055555555555587</v>
      </c>
      <c r="AC189">
        <f t="shared" si="5"/>
        <v>0.47222222222222221</v>
      </c>
    </row>
    <row r="190" spans="25:29" x14ac:dyDescent="0.3">
      <c r="Y190">
        <f t="shared" si="5"/>
        <v>-0.80888888888888888</v>
      </c>
      <c r="Z190">
        <f t="shared" si="5"/>
        <v>-0.87361111111111112</v>
      </c>
      <c r="AA190">
        <f t="shared" si="5"/>
        <v>-0.79083333333333306</v>
      </c>
      <c r="AB190">
        <f t="shared" si="5"/>
        <v>-0.76055555555555587</v>
      </c>
      <c r="AC190">
        <f t="shared" si="5"/>
        <v>0.47222222222222221</v>
      </c>
    </row>
    <row r="191" spans="25:29" x14ac:dyDescent="0.3">
      <c r="Y191">
        <f t="shared" si="5"/>
        <v>-0.80888888888888888</v>
      </c>
      <c r="Z191">
        <f t="shared" si="5"/>
        <v>-0.87361111111111112</v>
      </c>
      <c r="AA191">
        <f t="shared" si="5"/>
        <v>-0.79083333333333306</v>
      </c>
      <c r="AB191">
        <f t="shared" si="5"/>
        <v>-0.76055555555555587</v>
      </c>
      <c r="AC191">
        <f t="shared" si="5"/>
        <v>0.47222222222222221</v>
      </c>
    </row>
    <row r="192" spans="25:29" x14ac:dyDescent="0.3">
      <c r="Y192">
        <f t="shared" si="5"/>
        <v>-0.80888888888888888</v>
      </c>
      <c r="Z192">
        <f t="shared" si="5"/>
        <v>-0.87361111111111112</v>
      </c>
      <c r="AA192">
        <f t="shared" si="5"/>
        <v>-0.79083333333333306</v>
      </c>
      <c r="AB192">
        <f t="shared" si="5"/>
        <v>-0.76055555555555587</v>
      </c>
      <c r="AC192">
        <f t="shared" si="5"/>
        <v>0.47222222222222221</v>
      </c>
    </row>
    <row r="193" spans="25:29" x14ac:dyDescent="0.3">
      <c r="Y193">
        <f t="shared" si="5"/>
        <v>-0.80888888888888888</v>
      </c>
      <c r="Z193">
        <f t="shared" si="5"/>
        <v>-0.87361111111111112</v>
      </c>
      <c r="AA193">
        <f t="shared" si="5"/>
        <v>-0.79083333333333306</v>
      </c>
      <c r="AB193">
        <f t="shared" si="5"/>
        <v>-0.76055555555555587</v>
      </c>
      <c r="AC193">
        <f t="shared" si="5"/>
        <v>0.47222222222222221</v>
      </c>
    </row>
    <row r="194" spans="25:29" x14ac:dyDescent="0.3">
      <c r="Y194">
        <f t="shared" si="5"/>
        <v>-0.80888888888888888</v>
      </c>
      <c r="Z194">
        <f t="shared" si="5"/>
        <v>-0.87361111111111112</v>
      </c>
      <c r="AA194">
        <f t="shared" si="5"/>
        <v>-0.79083333333333306</v>
      </c>
      <c r="AB194">
        <f t="shared" si="5"/>
        <v>-0.76055555555555587</v>
      </c>
      <c r="AC194">
        <f t="shared" si="5"/>
        <v>0.47222222222222221</v>
      </c>
    </row>
    <row r="195" spans="25:29" x14ac:dyDescent="0.3">
      <c r="Y195">
        <f t="shared" ref="Y195:AC202" si="6">T195 - T$103</f>
        <v>-0.80888888888888888</v>
      </c>
      <c r="Z195">
        <f t="shared" si="6"/>
        <v>-0.87361111111111112</v>
      </c>
      <c r="AA195">
        <f t="shared" si="6"/>
        <v>-0.79083333333333306</v>
      </c>
      <c r="AB195">
        <f t="shared" si="6"/>
        <v>-0.76055555555555587</v>
      </c>
      <c r="AC195">
        <f t="shared" si="6"/>
        <v>0.47222222222222221</v>
      </c>
    </row>
    <row r="196" spans="25:29" x14ac:dyDescent="0.3">
      <c r="Y196">
        <f t="shared" si="6"/>
        <v>-0.80888888888888888</v>
      </c>
      <c r="Z196">
        <f t="shared" si="6"/>
        <v>-0.87361111111111112</v>
      </c>
      <c r="AA196">
        <f t="shared" si="6"/>
        <v>-0.79083333333333306</v>
      </c>
      <c r="AB196">
        <f t="shared" si="6"/>
        <v>-0.76055555555555587</v>
      </c>
      <c r="AC196">
        <f t="shared" si="6"/>
        <v>0.47222222222222221</v>
      </c>
    </row>
    <row r="197" spans="25:29" x14ac:dyDescent="0.3">
      <c r="Y197">
        <f t="shared" si="6"/>
        <v>-0.80888888888888888</v>
      </c>
      <c r="Z197">
        <f t="shared" si="6"/>
        <v>-0.87361111111111112</v>
      </c>
      <c r="AA197">
        <f t="shared" si="6"/>
        <v>-0.79083333333333306</v>
      </c>
      <c r="AB197">
        <f t="shared" si="6"/>
        <v>-0.76055555555555587</v>
      </c>
      <c r="AC197">
        <f t="shared" si="6"/>
        <v>0.47222222222222221</v>
      </c>
    </row>
    <row r="198" spans="25:29" x14ac:dyDescent="0.3">
      <c r="Y198">
        <f t="shared" si="6"/>
        <v>-0.80888888888888888</v>
      </c>
      <c r="Z198">
        <f t="shared" si="6"/>
        <v>-0.87361111111111112</v>
      </c>
      <c r="AA198">
        <f t="shared" si="6"/>
        <v>-0.79083333333333306</v>
      </c>
      <c r="AB198">
        <f t="shared" si="6"/>
        <v>-0.76055555555555587</v>
      </c>
      <c r="AC198">
        <f t="shared" si="6"/>
        <v>0.47222222222222221</v>
      </c>
    </row>
    <row r="199" spans="25:29" x14ac:dyDescent="0.3">
      <c r="Y199">
        <f t="shared" si="6"/>
        <v>-0.80888888888888888</v>
      </c>
      <c r="Z199">
        <f t="shared" si="6"/>
        <v>-0.87361111111111112</v>
      </c>
      <c r="AA199">
        <f t="shared" si="6"/>
        <v>-0.79083333333333306</v>
      </c>
      <c r="AB199">
        <f t="shared" si="6"/>
        <v>-0.76055555555555587</v>
      </c>
      <c r="AC199">
        <f t="shared" si="6"/>
        <v>0.47222222222222221</v>
      </c>
    </row>
    <row r="200" spans="25:29" x14ac:dyDescent="0.3">
      <c r="Y200">
        <f t="shared" si="6"/>
        <v>-0.80888888888888888</v>
      </c>
      <c r="Z200">
        <f t="shared" si="6"/>
        <v>-0.87361111111111112</v>
      </c>
      <c r="AA200">
        <f t="shared" si="6"/>
        <v>-0.79083333333333306</v>
      </c>
      <c r="AB200">
        <f t="shared" si="6"/>
        <v>-0.76055555555555587</v>
      </c>
      <c r="AC200">
        <f t="shared" si="6"/>
        <v>0.47222222222222221</v>
      </c>
    </row>
    <row r="201" spans="25:29" x14ac:dyDescent="0.3">
      <c r="Y201">
        <f t="shared" si="6"/>
        <v>-0.80888888888888888</v>
      </c>
      <c r="Z201">
        <f t="shared" si="6"/>
        <v>-0.87361111111111112</v>
      </c>
      <c r="AA201">
        <f t="shared" si="6"/>
        <v>-0.79083333333333306</v>
      </c>
      <c r="AB201">
        <f t="shared" si="6"/>
        <v>-0.76055555555555587</v>
      </c>
      <c r="AC201">
        <f t="shared" si="6"/>
        <v>0.47222222222222221</v>
      </c>
    </row>
    <row r="202" spans="25:29" x14ac:dyDescent="0.3">
      <c r="Y202">
        <f t="shared" si="6"/>
        <v>-0.80888888888888888</v>
      </c>
      <c r="Z202">
        <f t="shared" si="6"/>
        <v>-0.87361111111111112</v>
      </c>
      <c r="AA202">
        <f t="shared" si="6"/>
        <v>-0.79083333333333306</v>
      </c>
      <c r="AB202">
        <f t="shared" si="6"/>
        <v>-0.76055555555555587</v>
      </c>
      <c r="AC202">
        <f t="shared" si="6"/>
        <v>0.47222222222222221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/>
    <sheetView workbookViewId="1"/>
    <sheetView workbookViewId="2">
      <selection activeCell="B1" sqref="B1"/>
    </sheetView>
  </sheetViews>
  <sheetFormatPr defaultRowHeight="14.4" x14ac:dyDescent="0.3"/>
  <sheetData>
    <row r="1" spans="1:201" x14ac:dyDescent="0.3">
      <c r="A1" t="str">
        <f>raw!O2</f>
        <v>Punt</v>
      </c>
      <c r="B1">
        <f>raw!O3</f>
        <v>5.2678159722222224</v>
      </c>
      <c r="C1">
        <f>raw!O4</f>
        <v>2.6361111111111106</v>
      </c>
      <c r="D1">
        <f>raw!O5</f>
        <v>1.28125</v>
      </c>
      <c r="E1">
        <f>raw!O6</f>
        <v>4.1225000000000005</v>
      </c>
      <c r="F1">
        <f>raw!O7</f>
        <v>0.71777777777777829</v>
      </c>
      <c r="G1">
        <f>raw!O8</f>
        <v>4.7249999999999996</v>
      </c>
      <c r="H1">
        <f>raw!O9</f>
        <v>0.39034722222222196</v>
      </c>
      <c r="I1">
        <f>raw!O10</f>
        <v>2.4172222222222222</v>
      </c>
      <c r="J1">
        <f>raw!O11</f>
        <v>3.5163194444444446</v>
      </c>
      <c r="K1">
        <f>raw!O12</f>
        <v>5.3906250000000009</v>
      </c>
      <c r="L1">
        <f>raw!O13</f>
        <v>6.588055555555556</v>
      </c>
      <c r="M1">
        <f>raw!O14</f>
        <v>9.2361111111111199E-2</v>
      </c>
      <c r="N1">
        <f>raw!O15</f>
        <v>1.1613888888888884</v>
      </c>
      <c r="O1">
        <f>raw!O16</f>
        <v>1.0878472222222222</v>
      </c>
      <c r="P1">
        <f>raw!O17</f>
        <v>-0.74500000000000011</v>
      </c>
      <c r="Q1">
        <f>raw!O18</f>
        <v>4.5494444444444442</v>
      </c>
      <c r="R1">
        <f>raw!O19</f>
        <v>5.6065972222222227</v>
      </c>
      <c r="S1">
        <f>raw!O20</f>
        <v>6.585</v>
      </c>
      <c r="T1">
        <f>raw!O21</f>
        <v>5.0552083333333329</v>
      </c>
      <c r="U1">
        <f>raw!O22</f>
        <v>2.9977777777777779</v>
      </c>
      <c r="V1">
        <f>raw!O23</f>
        <v>6.5750000000000002</v>
      </c>
      <c r="W1">
        <f>raw!O24</f>
        <v>-0.83499999999999996</v>
      </c>
      <c r="X1">
        <f>raw!O25</f>
        <v>4.1756944444444439</v>
      </c>
      <c r="Y1">
        <f>raw!O26</f>
        <v>10.840555555555556</v>
      </c>
      <c r="Z1">
        <f>raw!O27</f>
        <v>2.9114583333333335</v>
      </c>
      <c r="AA1">
        <f>raw!O28</f>
        <v>9.6822916666666679</v>
      </c>
      <c r="AB1">
        <f>raw!O29</f>
        <v>0.8450000000000002</v>
      </c>
      <c r="AC1">
        <f>raw!O30</f>
        <v>6.5391666666666675</v>
      </c>
      <c r="AD1">
        <f>raw!O31</f>
        <v>1.3416666666666661</v>
      </c>
      <c r="AE1">
        <f>raw!O32</f>
        <v>1.1354166666666661</v>
      </c>
      <c r="AF1">
        <f>raw!O33</f>
        <v>2.2649999999999997</v>
      </c>
      <c r="AG1">
        <f>raw!O34</f>
        <v>-3.5966666666666667</v>
      </c>
      <c r="AH1">
        <f>raw!O35</f>
        <v>5.7186111111111106</v>
      </c>
      <c r="AI1">
        <f>raw!O36</f>
        <v>5.0949999999999998</v>
      </c>
      <c r="AJ1">
        <f>raw!O37</f>
        <v>1.9999999999999998</v>
      </c>
      <c r="AK1">
        <f>raw!O38</f>
        <v>5.234375</v>
      </c>
      <c r="AL1">
        <f>raw!O39</f>
        <v>0.58805555555555533</v>
      </c>
      <c r="AM1">
        <f>raw!O40</f>
        <v>1.4500000000000002</v>
      </c>
      <c r="AN1">
        <f>raw!O41</f>
        <v>-1.0848611111111111</v>
      </c>
      <c r="AO1">
        <f>raw!O42</f>
        <v>0.49999999999999972</v>
      </c>
      <c r="AP1">
        <f>raw!O43</f>
        <v>2.2050000000000001</v>
      </c>
      <c r="AQ1">
        <f>raw!O44</f>
        <v>-0.27</v>
      </c>
      <c r="AR1">
        <f>raw!O45</f>
        <v>2.1048611111111115</v>
      </c>
      <c r="AS1">
        <f>raw!O46</f>
        <v>1.2266666666666666</v>
      </c>
      <c r="AT1">
        <f>raw!O47</f>
        <v>3.5587499999999999</v>
      </c>
      <c r="AU1">
        <f>raw!O48</f>
        <v>2.0298611111111113</v>
      </c>
      <c r="AV1">
        <f>raw!O49</f>
        <v>-0.31770833333333348</v>
      </c>
      <c r="AW1">
        <f>raw!O50</f>
        <v>-0.9558333333333332</v>
      </c>
      <c r="AX1">
        <f>raw!O51</f>
        <v>6.1813888888888897</v>
      </c>
      <c r="AY1">
        <f>raw!O52</f>
        <v>0.15583333333333338</v>
      </c>
      <c r="AZ1">
        <f>raw!O53</f>
        <v>0.83951388888888889</v>
      </c>
      <c r="BA1">
        <f>raw!O54</f>
        <v>1.6338888888888887</v>
      </c>
      <c r="BB1">
        <f>raw!O55</f>
        <v>0.16388888888888908</v>
      </c>
      <c r="BC1">
        <f>raw!O56</f>
        <v>-0.21875000000000011</v>
      </c>
      <c r="BD1">
        <f>raw!O57</f>
        <v>-0.88305555555555548</v>
      </c>
      <c r="BE1">
        <f>raw!O58</f>
        <v>-0.89194444444444487</v>
      </c>
      <c r="BF1">
        <f>raw!O59</f>
        <v>3.0819444444444448</v>
      </c>
      <c r="BG1">
        <f>raw!O60</f>
        <v>4.5067361111111115</v>
      </c>
      <c r="BH1">
        <f>raw!O61</f>
        <v>0.31249999999999983</v>
      </c>
      <c r="BI1">
        <f>raw!O62</f>
        <v>-0.20708333333333351</v>
      </c>
      <c r="BJ1">
        <f>raw!O63</f>
        <v>4.401041666666667</v>
      </c>
      <c r="BK1">
        <f>raw!O64</f>
        <v>2.2272222222222222</v>
      </c>
      <c r="BL1">
        <f>raw!O65</f>
        <v>-0.91138888888888892</v>
      </c>
      <c r="BM1">
        <f>raw!O66</f>
        <v>4.6750000000000007</v>
      </c>
      <c r="BN1">
        <f>raw!O67</f>
        <v>3.7244444444444444</v>
      </c>
      <c r="BO1">
        <f>raw!O68</f>
        <v>-1.9199999999999995</v>
      </c>
      <c r="BP1">
        <f>raw!O69</f>
        <v>5.0538194444444438</v>
      </c>
      <c r="BQ1">
        <f>raw!O70</f>
        <v>-0.82124999999999992</v>
      </c>
      <c r="BR1">
        <f>raw!O71</f>
        <v>1.1048611111111108</v>
      </c>
      <c r="BS1">
        <f>raw!O72</f>
        <v>-0.9770833333333333</v>
      </c>
      <c r="BT1">
        <f>raw!O73</f>
        <v>-1.0149999999999997</v>
      </c>
      <c r="BU1">
        <f>raw!O74</f>
        <v>-6.5277777777777768E-2</v>
      </c>
      <c r="BV1">
        <f>raw!O75</f>
        <v>1.1510416666666667</v>
      </c>
      <c r="BW1">
        <f>raw!O76</f>
        <v>3.645833333333333</v>
      </c>
      <c r="BX1">
        <f>raw!O77</f>
        <v>1.8374999999999997</v>
      </c>
      <c r="BY1">
        <f>raw!O78</f>
        <v>5.4677777777777772</v>
      </c>
      <c r="BZ1">
        <f>raw!O79</f>
        <v>4.8708333333333336</v>
      </c>
      <c r="CA1">
        <f>raw!O80</f>
        <v>-1.4988888888888883</v>
      </c>
      <c r="CB1">
        <f>raw!O81</f>
        <v>-0.33687499999999992</v>
      </c>
      <c r="CC1">
        <f>raw!O82</f>
        <v>1.5827777777777778</v>
      </c>
      <c r="CD1">
        <f>raw!O83</f>
        <v>0.77499999999999991</v>
      </c>
      <c r="CE1">
        <f>raw!O84</f>
        <v>3.1159722222222221</v>
      </c>
      <c r="CF1">
        <f>raw!O85</f>
        <v>-0.18340277777777778</v>
      </c>
      <c r="CG1">
        <f>raw!O86</f>
        <v>-0.17708333333333318</v>
      </c>
      <c r="CH1">
        <f>raw!O87</f>
        <v>-2.8923611111111112</v>
      </c>
      <c r="CI1">
        <f>raw!O88</f>
        <v>0.18472222222222201</v>
      </c>
      <c r="CJ1">
        <f>raw!O89</f>
        <v>-1.8604861111111113</v>
      </c>
      <c r="CK1">
        <f>raw!O90</f>
        <v>-1.8618055555555553</v>
      </c>
      <c r="CL1">
        <f>raw!O91</f>
        <v>0.75999999999999956</v>
      </c>
      <c r="CM1">
        <f>raw!O92</f>
        <v>1.0238888888888891</v>
      </c>
      <c r="CN1">
        <f>raw!O93</f>
        <v>-0.21201388888888884</v>
      </c>
      <c r="CO1">
        <f>raw!O94</f>
        <v>2.520833333333333</v>
      </c>
      <c r="CP1">
        <f>raw!O95</f>
        <v>-2.3063888888888893</v>
      </c>
      <c r="CQ1">
        <f>raw!O96</f>
        <v>0.47652777777777783</v>
      </c>
      <c r="CR1">
        <f>raw!O97</f>
        <v>2.2587500000000005</v>
      </c>
      <c r="CS1">
        <f>raw!O98</f>
        <v>-2.3319444444444444</v>
      </c>
      <c r="CT1">
        <f>raw!O99</f>
        <v>1.8127083333333334</v>
      </c>
      <c r="CU1">
        <f>raw!O100</f>
        <v>0.36458333333333337</v>
      </c>
      <c r="CV1">
        <f>raw!O101</f>
        <v>1.2076388888888889</v>
      </c>
      <c r="CW1">
        <f>raw!O102</f>
        <v>-0.66145833333333315</v>
      </c>
      <c r="CX1">
        <f>raw!O103</f>
        <v>-6.611111111111112E-2</v>
      </c>
      <c r="CY1">
        <f>raw!O104</f>
        <v>0.61874999999999991</v>
      </c>
      <c r="CZ1">
        <f>raw!O105</f>
        <v>4.2022916666666674</v>
      </c>
      <c r="DA1">
        <f>raw!O106</f>
        <v>0.15930555555555559</v>
      </c>
      <c r="DB1">
        <f>raw!O107</f>
        <v>0.42138888888888881</v>
      </c>
      <c r="DC1">
        <f>raw!O108</f>
        <v>2.2816666666666663</v>
      </c>
      <c r="DD1">
        <f>raw!O109</f>
        <v>-7.7083333333333393E-2</v>
      </c>
      <c r="DE1">
        <f>raw!O110</f>
        <v>-0.83763888888888882</v>
      </c>
      <c r="DF1">
        <f>raw!O111</f>
        <v>-1.6673611111111113</v>
      </c>
      <c r="DG1">
        <f>raw!O112</f>
        <v>-2.0372222222222223</v>
      </c>
      <c r="DH1">
        <f>raw!O113</f>
        <v>2.1155555555555559</v>
      </c>
      <c r="DI1">
        <f>raw!O114</f>
        <v>-0.27861111111111114</v>
      </c>
      <c r="DJ1">
        <f>raw!O115</f>
        <v>0.84055555555555572</v>
      </c>
      <c r="DK1">
        <f>raw!O116</f>
        <v>3.5652777777777778</v>
      </c>
      <c r="DL1">
        <f>raw!O117</f>
        <v>0.30611111111111111</v>
      </c>
      <c r="DM1">
        <f>raw!O118</f>
        <v>3.2422916666666661</v>
      </c>
      <c r="DN1">
        <f>raw!O119</f>
        <v>-0.70402777777777781</v>
      </c>
      <c r="DO1">
        <f>raw!O120</f>
        <v>2.3471527777777776</v>
      </c>
      <c r="DP1">
        <f>raw!O121</f>
        <v>-0.52500000000000002</v>
      </c>
      <c r="DQ1">
        <f>raw!O122</f>
        <v>1.8973611111111111</v>
      </c>
      <c r="DR1">
        <f>raw!O123</f>
        <v>1.4291666666666667</v>
      </c>
      <c r="DS1">
        <f>raw!O124</f>
        <v>0.97138888888888908</v>
      </c>
      <c r="DT1">
        <f>raw!O125</f>
        <v>-2.629861111111111</v>
      </c>
      <c r="DU1">
        <f>raw!O126</f>
        <v>-0.48298611111111112</v>
      </c>
      <c r="DV1">
        <f>raw!O127</f>
        <v>1.8145833333333337</v>
      </c>
      <c r="DW1">
        <f>raw!O128</f>
        <v>2.3327777777777774</v>
      </c>
      <c r="DX1">
        <f>raw!O129</f>
        <v>-0.47222222222222221</v>
      </c>
      <c r="DY1">
        <f>raw!O130</f>
        <v>-2.1097222222222225</v>
      </c>
      <c r="DZ1">
        <f>raw!O131</f>
        <v>0</v>
      </c>
      <c r="EA1">
        <f>raw!O132</f>
        <v>0</v>
      </c>
      <c r="EB1">
        <f>raw!O133</f>
        <v>0</v>
      </c>
      <c r="EC1">
        <f>raw!O134</f>
        <v>0</v>
      </c>
      <c r="ED1">
        <f>raw!O135</f>
        <v>0</v>
      </c>
      <c r="EE1">
        <f>raw!O136</f>
        <v>0</v>
      </c>
      <c r="EF1">
        <f>raw!O137</f>
        <v>0</v>
      </c>
      <c r="EG1">
        <f>raw!O138</f>
        <v>0</v>
      </c>
      <c r="EH1">
        <f>raw!O139</f>
        <v>0</v>
      </c>
      <c r="EI1">
        <f>raw!O140</f>
        <v>0</v>
      </c>
      <c r="EJ1">
        <f>raw!O141</f>
        <v>0</v>
      </c>
      <c r="EK1">
        <f>raw!O142</f>
        <v>0</v>
      </c>
      <c r="EL1">
        <f>raw!O143</f>
        <v>0</v>
      </c>
      <c r="EM1">
        <f>raw!O144</f>
        <v>0</v>
      </c>
      <c r="EN1">
        <f>raw!O145</f>
        <v>0</v>
      </c>
      <c r="EO1">
        <f>raw!O146</f>
        <v>0</v>
      </c>
      <c r="EP1">
        <f>raw!O147</f>
        <v>0</v>
      </c>
      <c r="EQ1">
        <f>raw!O148</f>
        <v>0</v>
      </c>
      <c r="ER1">
        <f>raw!O149</f>
        <v>0</v>
      </c>
      <c r="ES1">
        <f>raw!O150</f>
        <v>0</v>
      </c>
      <c r="ET1">
        <f>raw!O151</f>
        <v>0</v>
      </c>
      <c r="EU1">
        <f>raw!O152</f>
        <v>0</v>
      </c>
      <c r="EV1">
        <f>raw!O153</f>
        <v>0</v>
      </c>
      <c r="EW1">
        <f>raw!O154</f>
        <v>0</v>
      </c>
      <c r="EX1">
        <f>raw!O155</f>
        <v>0</v>
      </c>
      <c r="EY1">
        <f>raw!O156</f>
        <v>0</v>
      </c>
      <c r="EZ1">
        <f>raw!O157</f>
        <v>0</v>
      </c>
      <c r="FA1">
        <f>raw!O158</f>
        <v>0</v>
      </c>
      <c r="FB1">
        <f>raw!O159</f>
        <v>0</v>
      </c>
      <c r="FC1">
        <f>raw!O160</f>
        <v>0</v>
      </c>
      <c r="FD1">
        <f>raw!O161</f>
        <v>0</v>
      </c>
      <c r="FE1">
        <f>raw!O162</f>
        <v>0</v>
      </c>
      <c r="FF1">
        <f>raw!O163</f>
        <v>0</v>
      </c>
      <c r="FG1">
        <f>raw!O164</f>
        <v>0</v>
      </c>
      <c r="FH1">
        <f>raw!O165</f>
        <v>0</v>
      </c>
      <c r="FI1">
        <f>raw!O166</f>
        <v>0</v>
      </c>
      <c r="FJ1">
        <f>raw!O167</f>
        <v>0</v>
      </c>
      <c r="FK1">
        <f>raw!O168</f>
        <v>0</v>
      </c>
      <c r="FL1">
        <f>raw!O169</f>
        <v>0</v>
      </c>
      <c r="FM1">
        <f>raw!O170</f>
        <v>0</v>
      </c>
      <c r="FN1">
        <f>raw!O171</f>
        <v>0</v>
      </c>
      <c r="FO1">
        <f>raw!O172</f>
        <v>0</v>
      </c>
      <c r="FP1">
        <f>raw!O173</f>
        <v>0</v>
      </c>
      <c r="FQ1">
        <f>raw!O174</f>
        <v>0</v>
      </c>
      <c r="FR1">
        <f>raw!O175</f>
        <v>0</v>
      </c>
      <c r="FS1">
        <f>raw!O176</f>
        <v>0</v>
      </c>
      <c r="FT1">
        <f>raw!O177</f>
        <v>0</v>
      </c>
      <c r="FU1">
        <f>raw!O178</f>
        <v>0</v>
      </c>
      <c r="FV1">
        <f>raw!O179</f>
        <v>0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">
      <c r="A2" t="str">
        <f>raw!N2</f>
        <v>Normal</v>
      </c>
      <c r="B2">
        <f>raw!N3</f>
        <v>12.099159722222222</v>
      </c>
      <c r="C2">
        <f>raw!N4</f>
        <v>10.270694444444443</v>
      </c>
      <c r="D2">
        <f>raw!N5</f>
        <v>10.083333333333334</v>
      </c>
      <c r="E2">
        <f>raw!N6</f>
        <v>8.6605555555555576</v>
      </c>
      <c r="F2">
        <f>raw!N7</f>
        <v>9.3627777777777794</v>
      </c>
      <c r="G2">
        <f>raw!N8</f>
        <v>8.4500000000000011</v>
      </c>
      <c r="H2">
        <f>raw!N9</f>
        <v>7.9488888888888889</v>
      </c>
      <c r="I2">
        <f>raw!N10</f>
        <v>7.7794444444444455</v>
      </c>
      <c r="J2">
        <f>raw!N11</f>
        <v>6.3194444444444446</v>
      </c>
      <c r="K2">
        <f>raw!N12</f>
        <v>6.6029166666666663</v>
      </c>
      <c r="L2">
        <f>raw!N13</f>
        <v>6.4647222222222229</v>
      </c>
      <c r="M2">
        <f>raw!N14</f>
        <v>5.7448611111111108</v>
      </c>
      <c r="N2">
        <f>raw!N15</f>
        <v>6.3722222222222209</v>
      </c>
      <c r="O2">
        <f>raw!N16</f>
        <v>5.4888888888888889</v>
      </c>
      <c r="P2">
        <f>raw!N17</f>
        <v>5.8099999999999987</v>
      </c>
      <c r="Q2">
        <f>raw!N18</f>
        <v>6.1011111111111109</v>
      </c>
      <c r="R2">
        <f>raw!N19</f>
        <v>5.3320833333333324</v>
      </c>
      <c r="S2">
        <f>raw!N20</f>
        <v>5.66</v>
      </c>
      <c r="T2">
        <f>raw!N21</f>
        <v>5.1941666666666668</v>
      </c>
      <c r="U2">
        <f>raw!N22</f>
        <v>5.7105555555555547</v>
      </c>
      <c r="V2">
        <f>raw!N23</f>
        <v>5.37</v>
      </c>
      <c r="W2">
        <f>raw!N24</f>
        <v>5.24</v>
      </c>
      <c r="X2">
        <f>raw!N25</f>
        <v>5.0847222222222221</v>
      </c>
      <c r="Y2">
        <f>raw!N26</f>
        <v>5.4888888888888898</v>
      </c>
      <c r="Z2">
        <f>raw!N27</f>
        <v>5.40625</v>
      </c>
      <c r="AA2">
        <f>raw!N28</f>
        <v>5.3125</v>
      </c>
      <c r="AB2">
        <f>raw!N29</f>
        <v>4.9800000000000004</v>
      </c>
      <c r="AC2">
        <f>raw!N30</f>
        <v>5.1933333333333334</v>
      </c>
      <c r="AD2">
        <f>raw!N31</f>
        <v>4.676388888888888</v>
      </c>
      <c r="AE2">
        <f>raw!N32</f>
        <v>4.96875</v>
      </c>
      <c r="AF2">
        <f>raw!N33</f>
        <v>4.63</v>
      </c>
      <c r="AG2">
        <f>raw!N34</f>
        <v>4.9508333333333328</v>
      </c>
      <c r="AH2">
        <f>raw!N35</f>
        <v>4.2877777777777775</v>
      </c>
      <c r="AI2">
        <f>raw!N36</f>
        <v>4.46</v>
      </c>
      <c r="AJ2">
        <f>raw!N37</f>
        <v>4.3000000000000007</v>
      </c>
      <c r="AK2">
        <f>raw!N38</f>
        <v>4.4270833333333339</v>
      </c>
      <c r="AL2">
        <f>raw!N39</f>
        <v>4.2583333333333329</v>
      </c>
      <c r="AM2">
        <f>raw!N40</f>
        <v>4.2000000000000011</v>
      </c>
      <c r="AN2">
        <f>raw!N41</f>
        <v>4.2583333333333329</v>
      </c>
      <c r="AO2">
        <f>raw!N42</f>
        <v>4.18</v>
      </c>
      <c r="AP2">
        <f>raw!N43</f>
        <v>4.1100000000000003</v>
      </c>
      <c r="AQ2">
        <f>raw!N44</f>
        <v>4.09</v>
      </c>
      <c r="AR2">
        <f>raw!N45</f>
        <v>3.9569444444444448</v>
      </c>
      <c r="AS2">
        <f>raw!N46</f>
        <v>3.8429166666666674</v>
      </c>
      <c r="AT2">
        <f>raw!N47</f>
        <v>4.3333333333333339</v>
      </c>
      <c r="AU2">
        <f>raw!N48</f>
        <v>4.1111111111111107</v>
      </c>
      <c r="AV2">
        <f>raw!N49</f>
        <v>4.020833333333333</v>
      </c>
      <c r="AW2">
        <f>raw!N50</f>
        <v>3.7205555555555558</v>
      </c>
      <c r="AX2">
        <f>raw!N51</f>
        <v>3.8072222222222218</v>
      </c>
      <c r="AY2">
        <f>raw!N52</f>
        <v>3.3527777777777779</v>
      </c>
      <c r="AZ2">
        <f>raw!N53</f>
        <v>3.7216666666666662</v>
      </c>
      <c r="BA2">
        <f>raw!N54</f>
        <v>3.2488888888888892</v>
      </c>
      <c r="BB2">
        <f>raw!N55</f>
        <v>2.753333333333333</v>
      </c>
      <c r="BC2">
        <f>raw!N56</f>
        <v>3.2472222222222222</v>
      </c>
      <c r="BD2">
        <f>raw!N57</f>
        <v>2.9844444444444438</v>
      </c>
      <c r="BE2">
        <f>raw!N58</f>
        <v>3.293333333333333</v>
      </c>
      <c r="BF2">
        <f>raw!N59</f>
        <v>3.0430555555555561</v>
      </c>
      <c r="BG2">
        <f>raw!N60</f>
        <v>3.0822222222222222</v>
      </c>
      <c r="BH2">
        <f>raw!N61</f>
        <v>3.1666666666666665</v>
      </c>
      <c r="BI2">
        <f>raw!N62</f>
        <v>2.9188888888888891</v>
      </c>
      <c r="BJ2">
        <f>raw!N63</f>
        <v>2.90625</v>
      </c>
      <c r="BK2">
        <f>raw!N64</f>
        <v>2.8922222222222222</v>
      </c>
      <c r="BL2">
        <f>raw!N65</f>
        <v>2.568888888888889</v>
      </c>
      <c r="BM2">
        <f>raw!N66</f>
        <v>2.7300000000000004</v>
      </c>
      <c r="BN2">
        <f>raw!N67</f>
        <v>2.3644444444444446</v>
      </c>
      <c r="BO2">
        <f>raw!N68</f>
        <v>2.5800000000000005</v>
      </c>
      <c r="BP2">
        <f>raw!N69</f>
        <v>2.5244444444444443</v>
      </c>
      <c r="BQ2">
        <f>raw!N70</f>
        <v>2.5549999999999997</v>
      </c>
      <c r="BR2">
        <f>raw!N71</f>
        <v>2.4974999999999996</v>
      </c>
      <c r="BS2">
        <f>raw!N72</f>
        <v>2.2054166666666668</v>
      </c>
      <c r="BT2">
        <f>raw!N73</f>
        <v>2.3800000000000008</v>
      </c>
      <c r="BU2">
        <f>raw!N74</f>
        <v>0.31944444444444448</v>
      </c>
      <c r="BV2">
        <f>raw!N75</f>
        <v>2.2916666666666665</v>
      </c>
      <c r="BW2">
        <f>raw!N76</f>
        <v>2.2499999999999996</v>
      </c>
      <c r="BX2">
        <f>raw!N77</f>
        <v>1.783333333333333</v>
      </c>
      <c r="BY2">
        <f>raw!N78</f>
        <v>2.1686111111111113</v>
      </c>
      <c r="BZ2">
        <f>raw!N79</f>
        <v>1.9347222222222227</v>
      </c>
      <c r="CA2">
        <f>raw!N80</f>
        <v>2.09</v>
      </c>
      <c r="CB2">
        <f>raw!N81</f>
        <v>2.0319444444444441</v>
      </c>
      <c r="CC2">
        <f>raw!N82</f>
        <v>1.8191666666666664</v>
      </c>
      <c r="CD2">
        <f>raw!N83</f>
        <v>1.6600000000000006</v>
      </c>
      <c r="CE2">
        <f>raw!N84</f>
        <v>1.6236111111111111</v>
      </c>
      <c r="CF2">
        <f>raw!N85</f>
        <v>0.43013888888888896</v>
      </c>
      <c r="CG2">
        <f>raw!N86</f>
        <v>1.6979166666666663</v>
      </c>
      <c r="CH2">
        <f>raw!N87</f>
        <v>1.5458333333333338</v>
      </c>
      <c r="CI2">
        <f>raw!N88</f>
        <v>1.5555555555555554</v>
      </c>
      <c r="CJ2">
        <f>raw!N89</f>
        <v>1.6120833333333333</v>
      </c>
      <c r="CK2">
        <f>raw!N90</f>
        <v>1.5069444444444446</v>
      </c>
      <c r="CL2">
        <f>raw!N91</f>
        <v>1.5833333333333328</v>
      </c>
      <c r="CM2">
        <f>raw!N92</f>
        <v>1.5833333333333333</v>
      </c>
      <c r="CN2">
        <f>raw!N93</f>
        <v>1.3805555555555555</v>
      </c>
      <c r="CO2">
        <f>raw!N94</f>
        <v>1.4687499999999996</v>
      </c>
      <c r="CP2">
        <f>raw!N95</f>
        <v>1.4672222222222224</v>
      </c>
      <c r="CQ2">
        <f>raw!N96</f>
        <v>1.3890277777777773</v>
      </c>
      <c r="CR2">
        <f>raw!N97</f>
        <v>1.3325</v>
      </c>
      <c r="CS2">
        <f>raw!N98</f>
        <v>1.2369444444444451</v>
      </c>
      <c r="CT2">
        <f>raw!N99</f>
        <v>1.3047222222222223</v>
      </c>
      <c r="CU2">
        <f>raw!N100</f>
        <v>1.1569444444444443</v>
      </c>
      <c r="CV2">
        <f>raw!N101</f>
        <v>1.1613888888888888</v>
      </c>
      <c r="CW2">
        <f>raw!N102</f>
        <v>1.1875000000000002</v>
      </c>
      <c r="CX2">
        <f>raw!N103</f>
        <v>1.0577777777777775</v>
      </c>
      <c r="CY2">
        <f>raw!N104</f>
        <v>0.61250000000000004</v>
      </c>
      <c r="CZ2">
        <f>raw!N105</f>
        <v>0.89125000000000076</v>
      </c>
      <c r="DA2">
        <f>raw!N106</f>
        <v>0.76055555555555587</v>
      </c>
      <c r="DB2">
        <f>raw!N107</f>
        <v>0.73999999999999977</v>
      </c>
      <c r="DC2">
        <f>raw!N108</f>
        <v>0.68861111111111073</v>
      </c>
      <c r="DD2">
        <f>raw!N109</f>
        <v>0.70916666666666661</v>
      </c>
      <c r="DE2">
        <f>raw!N110</f>
        <v>0.68861111111111106</v>
      </c>
      <c r="DF2">
        <f>raw!N111</f>
        <v>0.6513888888888888</v>
      </c>
      <c r="DG2">
        <f>raw!N112</f>
        <v>0.67555555555555502</v>
      </c>
      <c r="DH2">
        <f>raw!N113</f>
        <v>0.58555555555555561</v>
      </c>
      <c r="DI2">
        <f>raw!N114</f>
        <v>0.53833333333333377</v>
      </c>
      <c r="DJ2">
        <f>raw!N115</f>
        <v>0.54777777777777781</v>
      </c>
      <c r="DK2">
        <f>raw!N116</f>
        <v>0.52888888888888896</v>
      </c>
      <c r="DL2">
        <f>raw!N117</f>
        <v>0.57000000000000006</v>
      </c>
      <c r="DM2">
        <f>raw!N118</f>
        <v>0.5924999999999998</v>
      </c>
      <c r="DN2">
        <f>raw!N119</f>
        <v>0.53444444444444428</v>
      </c>
      <c r="DO2">
        <f>raw!N120</f>
        <v>0.41569444444444426</v>
      </c>
      <c r="DP2">
        <f>raw!N121</f>
        <v>0.37916666666666676</v>
      </c>
      <c r="DQ2">
        <f>raw!N122</f>
        <v>0.15833333333333316</v>
      </c>
      <c r="DR2">
        <f>raw!N123</f>
        <v>0.17499999999999993</v>
      </c>
      <c r="DS2">
        <f>raw!N124</f>
        <v>9.388888888888898E-2</v>
      </c>
      <c r="DT2">
        <f>raw!N125</f>
        <v>0.10694444444444473</v>
      </c>
      <c r="DU2">
        <f>raw!N126</f>
        <v>9.0277777777777568E-2</v>
      </c>
      <c r="DV2">
        <f>raw!N127</f>
        <v>7.4444444444444868E-2</v>
      </c>
      <c r="DW2">
        <f>raw!N128</f>
        <v>3.7777777777777577E-2</v>
      </c>
      <c r="DX2">
        <f>raw!N129</f>
        <v>2.8333333333333516E-2</v>
      </c>
      <c r="DY2">
        <f>raw!N130</f>
        <v>9.7222222222220628E-3</v>
      </c>
      <c r="DZ2">
        <f>raw!N131</f>
        <v>0</v>
      </c>
      <c r="EA2">
        <f>raw!N132</f>
        <v>0</v>
      </c>
      <c r="EB2">
        <f>raw!N133</f>
        <v>0</v>
      </c>
      <c r="EC2">
        <f>raw!N134</f>
        <v>0</v>
      </c>
      <c r="ED2">
        <f>raw!N135</f>
        <v>0</v>
      </c>
      <c r="EE2">
        <f>raw!N136</f>
        <v>0</v>
      </c>
      <c r="EF2">
        <f>raw!N137</f>
        <v>0</v>
      </c>
      <c r="EG2">
        <f>raw!N138</f>
        <v>0</v>
      </c>
      <c r="EH2">
        <f>raw!N139</f>
        <v>0</v>
      </c>
      <c r="EI2">
        <f>raw!N140</f>
        <v>0</v>
      </c>
      <c r="EJ2">
        <f>raw!N141</f>
        <v>0</v>
      </c>
      <c r="EK2">
        <f>raw!N142</f>
        <v>0</v>
      </c>
      <c r="EL2">
        <f>raw!N143</f>
        <v>0</v>
      </c>
      <c r="EM2">
        <f>raw!N144</f>
        <v>0</v>
      </c>
      <c r="EN2">
        <f>raw!N145</f>
        <v>0</v>
      </c>
      <c r="EO2">
        <f>raw!N146</f>
        <v>0</v>
      </c>
      <c r="EP2">
        <f>raw!N147</f>
        <v>0</v>
      </c>
      <c r="EQ2">
        <f>raw!N148</f>
        <v>0</v>
      </c>
      <c r="ER2">
        <f>raw!N149</f>
        <v>0</v>
      </c>
      <c r="ES2">
        <f>raw!N150</f>
        <v>0</v>
      </c>
      <c r="ET2">
        <f>raw!N151</f>
        <v>0</v>
      </c>
      <c r="EU2">
        <f>raw!N152</f>
        <v>0</v>
      </c>
      <c r="EV2">
        <f>raw!N153</f>
        <v>0</v>
      </c>
      <c r="EW2">
        <f>raw!N154</f>
        <v>0</v>
      </c>
      <c r="EX2">
        <f>raw!N155</f>
        <v>0</v>
      </c>
      <c r="EY2">
        <f>raw!N156</f>
        <v>0</v>
      </c>
      <c r="EZ2">
        <f>raw!N157</f>
        <v>0</v>
      </c>
      <c r="FA2">
        <f>raw!N158</f>
        <v>0</v>
      </c>
      <c r="FB2">
        <f>raw!N159</f>
        <v>0</v>
      </c>
      <c r="FC2">
        <f>raw!N160</f>
        <v>0</v>
      </c>
      <c r="FD2">
        <f>raw!N161</f>
        <v>0</v>
      </c>
      <c r="FE2">
        <f>raw!N162</f>
        <v>0</v>
      </c>
      <c r="FF2">
        <f>raw!N163</f>
        <v>0</v>
      </c>
      <c r="FG2">
        <f>raw!N164</f>
        <v>0</v>
      </c>
      <c r="FH2">
        <f>raw!N165</f>
        <v>0</v>
      </c>
      <c r="FI2">
        <f>raw!N166</f>
        <v>0</v>
      </c>
      <c r="FJ2">
        <f>raw!N167</f>
        <v>0</v>
      </c>
      <c r="FK2">
        <f>raw!N168</f>
        <v>0</v>
      </c>
      <c r="FL2">
        <f>raw!N169</f>
        <v>0</v>
      </c>
      <c r="FM2">
        <f>raw!N170</f>
        <v>0</v>
      </c>
      <c r="FN2">
        <f>raw!N171</f>
        <v>0</v>
      </c>
      <c r="FO2">
        <f>raw!N172</f>
        <v>0</v>
      </c>
      <c r="FP2">
        <f>raw!N173</f>
        <v>0</v>
      </c>
      <c r="FQ2">
        <f>raw!N174</f>
        <v>0</v>
      </c>
      <c r="FR2">
        <f>raw!N175</f>
        <v>0</v>
      </c>
      <c r="FS2">
        <f>raw!N176</f>
        <v>0</v>
      </c>
      <c r="FT2">
        <f>raw!N177</f>
        <v>0</v>
      </c>
      <c r="FU2">
        <f>raw!N178</f>
        <v>0</v>
      </c>
      <c r="FV2">
        <f>raw!N179</f>
        <v>0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">
      <c r="A3" t="str">
        <f>raw!M2</f>
        <v>PAst</v>
      </c>
      <c r="B3">
        <f>raw!M3</f>
        <v>9.5538819444444449</v>
      </c>
      <c r="C3">
        <f>raw!M4</f>
        <v>8.6079166666666644</v>
      </c>
      <c r="D3">
        <f>raw!M5</f>
        <v>5.7395833333333339</v>
      </c>
      <c r="E3">
        <f>raw!M6</f>
        <v>7.4988888888888896</v>
      </c>
      <c r="F3">
        <f>raw!M7</f>
        <v>6.7766666666666673</v>
      </c>
      <c r="G3">
        <f>raw!M8</f>
        <v>7.4899999999999993</v>
      </c>
      <c r="H3">
        <f>raw!M9</f>
        <v>6.2455555555555566</v>
      </c>
      <c r="I3">
        <f>raw!M10</f>
        <v>6.7027777777777793</v>
      </c>
      <c r="J3">
        <f>raw!M11</f>
        <v>6.3374999999999995</v>
      </c>
      <c r="K3">
        <f>raw!M12</f>
        <v>6.9670833333333331</v>
      </c>
      <c r="L3">
        <f>raw!M13</f>
        <v>4.7174999999999994</v>
      </c>
      <c r="M3">
        <f>raw!M14</f>
        <v>4.119305555555556</v>
      </c>
      <c r="N3">
        <f>raw!M15</f>
        <v>4.9024999999999999</v>
      </c>
      <c r="O3">
        <f>raw!M16</f>
        <v>4.197916666666667</v>
      </c>
      <c r="P3">
        <f>raw!M17</f>
        <v>4.96</v>
      </c>
      <c r="Q3">
        <f>raw!M18</f>
        <v>5.9955555555555566</v>
      </c>
      <c r="R3">
        <f>raw!M19</f>
        <v>6.0951388888888882</v>
      </c>
      <c r="S3">
        <f>raw!M20</f>
        <v>6.15</v>
      </c>
      <c r="T3">
        <f>raw!M21</f>
        <v>5.7404166666666674</v>
      </c>
      <c r="U3">
        <f>raw!M22</f>
        <v>4.9083333333333332</v>
      </c>
      <c r="V3">
        <f>raw!M23</f>
        <v>6.3</v>
      </c>
      <c r="W3">
        <f>raw!M24</f>
        <v>2.1</v>
      </c>
      <c r="X3">
        <f>raw!M25</f>
        <v>5.7944444444444443</v>
      </c>
      <c r="Y3">
        <f>raw!M26</f>
        <v>6.2911111111111113</v>
      </c>
      <c r="Z3">
        <f>raw!M27</f>
        <v>4.9791666666666679</v>
      </c>
      <c r="AA3">
        <f>raw!M28</f>
        <v>6.375</v>
      </c>
      <c r="AB3">
        <f>raw!M29</f>
        <v>3.2</v>
      </c>
      <c r="AC3">
        <f>raw!M30</f>
        <v>5.9111111111111114</v>
      </c>
      <c r="AD3">
        <f>raw!M31</f>
        <v>2.9749999999999992</v>
      </c>
      <c r="AE3">
        <f>raw!M32</f>
        <v>1.5833333333333335</v>
      </c>
      <c r="AF3">
        <f>raw!M33</f>
        <v>2.64</v>
      </c>
      <c r="AG3">
        <f>raw!M34</f>
        <v>0.99666666666666703</v>
      </c>
      <c r="AH3">
        <f>raw!M35</f>
        <v>4.599444444444444</v>
      </c>
      <c r="AI3">
        <f>raw!M36</f>
        <v>3.5999999999999996</v>
      </c>
      <c r="AJ3">
        <f>raw!M37</f>
        <v>3.28</v>
      </c>
      <c r="AK3">
        <f>raw!M38</f>
        <v>5.28125</v>
      </c>
      <c r="AL3">
        <f>raw!M39</f>
        <v>3.0518055555555552</v>
      </c>
      <c r="AM3">
        <f>raw!M40</f>
        <v>3.4500000000000011</v>
      </c>
      <c r="AN3">
        <f>raw!M41</f>
        <v>1.9568055555555559</v>
      </c>
      <c r="AO3">
        <f>raw!M42</f>
        <v>2.62</v>
      </c>
      <c r="AP3">
        <f>raw!M43</f>
        <v>3.7700000000000005</v>
      </c>
      <c r="AQ3">
        <f>raw!M44</f>
        <v>2.58</v>
      </c>
      <c r="AR3">
        <f>raw!M45</f>
        <v>4.219444444444445</v>
      </c>
      <c r="AS3">
        <f>raw!M46</f>
        <v>2.9804166666666667</v>
      </c>
      <c r="AT3">
        <f>raw!M47</f>
        <v>4.6908333333333339</v>
      </c>
      <c r="AU3">
        <f>raw!M48</f>
        <v>1.5724999999999998</v>
      </c>
      <c r="AV3">
        <f>raw!M49</f>
        <v>2.5520833333333339</v>
      </c>
      <c r="AW3">
        <f>raw!M50</f>
        <v>1.490277777777778</v>
      </c>
      <c r="AX3">
        <f>raw!M51</f>
        <v>4.0959722222222226</v>
      </c>
      <c r="AY3">
        <f>raw!M52</f>
        <v>2.7105555555555556</v>
      </c>
      <c r="AZ3">
        <f>raw!M53</f>
        <v>2.5559722222222221</v>
      </c>
      <c r="BA3">
        <f>raw!M54</f>
        <v>2.9561111111111114</v>
      </c>
      <c r="BB3">
        <f>raw!M55</f>
        <v>2.0486111111111107</v>
      </c>
      <c r="BC3">
        <f>raw!M56</f>
        <v>1.5750000000000002</v>
      </c>
      <c r="BD3">
        <f>raw!M57</f>
        <v>1.3694444444444445</v>
      </c>
      <c r="BE3">
        <f>raw!M58</f>
        <v>2.3538888888888878</v>
      </c>
      <c r="BF3">
        <f>raw!M59</f>
        <v>2.8972222222222226</v>
      </c>
      <c r="BG3">
        <f>raw!M60</f>
        <v>3.5688888888888894</v>
      </c>
      <c r="BH3">
        <f>raw!M61</f>
        <v>2.375</v>
      </c>
      <c r="BI3">
        <f>raw!M62</f>
        <v>1.2720833333333328</v>
      </c>
      <c r="BJ3">
        <f>raw!M63</f>
        <v>3.71875</v>
      </c>
      <c r="BK3">
        <f>raw!M64</f>
        <v>3.472777777777778</v>
      </c>
      <c r="BL3">
        <f>raw!M65</f>
        <v>1.3788888888888891</v>
      </c>
      <c r="BM3">
        <f>raw!M66</f>
        <v>3.66</v>
      </c>
      <c r="BN3">
        <f>raw!M67</f>
        <v>3.1733333333333333</v>
      </c>
      <c r="BO3">
        <f>raw!M68</f>
        <v>-0.21999999999999931</v>
      </c>
      <c r="BP3">
        <f>raw!M69</f>
        <v>3.6880555555555556</v>
      </c>
      <c r="BQ3">
        <f>raw!M70</f>
        <v>0.14194444444444443</v>
      </c>
      <c r="BR3">
        <f>raw!M71</f>
        <v>2.5180555555555553</v>
      </c>
      <c r="BS3">
        <f>raw!M72</f>
        <v>1.2469444444444444</v>
      </c>
      <c r="BT3">
        <f>raw!M73</f>
        <v>0.42000000000000037</v>
      </c>
      <c r="BU3">
        <f>raw!M74</f>
        <v>0.24305555555555552</v>
      </c>
      <c r="BV3">
        <f>raw!M75</f>
        <v>1.8645833333333335</v>
      </c>
      <c r="BW3">
        <f>raw!M76</f>
        <v>3.3854166666666665</v>
      </c>
      <c r="BX3">
        <f>raw!M77</f>
        <v>2.5</v>
      </c>
      <c r="BY3">
        <f>raw!M78</f>
        <v>2.6722222222222225</v>
      </c>
      <c r="BZ3">
        <f>raw!M79</f>
        <v>2.5083333333333337</v>
      </c>
      <c r="CA3">
        <f>raw!M80</f>
        <v>1.4144444444444444</v>
      </c>
      <c r="CB3">
        <f>raw!M81</f>
        <v>1.5827777777777778</v>
      </c>
      <c r="CC3">
        <f>raw!M82</f>
        <v>1.9424999999999999</v>
      </c>
      <c r="CD3">
        <f>raw!M83</f>
        <v>1.3100000000000003</v>
      </c>
      <c r="CE3">
        <f>raw!M84</f>
        <v>2.6930555555555555</v>
      </c>
      <c r="CF3">
        <f>raw!M85</f>
        <v>0.27972222222222221</v>
      </c>
      <c r="CG3">
        <f>raw!M86</f>
        <v>2.1875</v>
      </c>
      <c r="CH3">
        <f>raw!M87</f>
        <v>-0.38888888888888884</v>
      </c>
      <c r="CI3">
        <f>raw!M88</f>
        <v>1.3902777777777775</v>
      </c>
      <c r="CJ3">
        <f>raw!M89</f>
        <v>0.79083333333333306</v>
      </c>
      <c r="CK3">
        <f>raw!M90</f>
        <v>-7.7777777777777612E-2</v>
      </c>
      <c r="CL3">
        <f>raw!M91</f>
        <v>1.1399999999999997</v>
      </c>
      <c r="CM3">
        <f>raw!M92</f>
        <v>2.1322222222222225</v>
      </c>
      <c r="CN3">
        <f>raw!M93</f>
        <v>1.2326388888888891</v>
      </c>
      <c r="CO3">
        <f>raw!M94</f>
        <v>2.3124999999999996</v>
      </c>
      <c r="CP3">
        <f>raw!M95</f>
        <v>-0.40111111111111097</v>
      </c>
      <c r="CQ3">
        <f>raw!M96</f>
        <v>1.4093055555555554</v>
      </c>
      <c r="CR3">
        <f>raw!M97</f>
        <v>1.8091666666666666</v>
      </c>
      <c r="CS3">
        <f>raw!M98</f>
        <v>-1.5613888888888887</v>
      </c>
      <c r="CT3">
        <f>raw!M99</f>
        <v>1.6469444444444443</v>
      </c>
      <c r="CU3">
        <f>raw!M100</f>
        <v>1.5944444444444443</v>
      </c>
      <c r="CV3">
        <f>raw!M101</f>
        <v>1.4491666666666667</v>
      </c>
      <c r="CW3">
        <f>raw!M102</f>
        <v>-0.16666666666666652</v>
      </c>
      <c r="CX3">
        <f>raw!M103</f>
        <v>1.0199999999999998</v>
      </c>
      <c r="CY3">
        <f>raw!M104</f>
        <v>0.91249999999999998</v>
      </c>
      <c r="CZ3">
        <f>raw!M105</f>
        <v>1.9454166666666672</v>
      </c>
      <c r="DA3">
        <f>raw!M106</f>
        <v>1.6238888888888883</v>
      </c>
      <c r="DB3">
        <f>raw!M107</f>
        <v>1.2949999999999999</v>
      </c>
      <c r="DC3">
        <f>raw!M108</f>
        <v>1.2538888888888884</v>
      </c>
      <c r="DD3">
        <f>raw!M109</f>
        <v>-0.3597222222222225</v>
      </c>
      <c r="DE3">
        <f>raw!M110</f>
        <v>0.81194444444444436</v>
      </c>
      <c r="DF3">
        <f>raw!M111</f>
        <v>-1.1180555555555556</v>
      </c>
      <c r="DG3">
        <f>raw!M112</f>
        <v>-2.2694444444444448</v>
      </c>
      <c r="DH3">
        <f>raw!M113</f>
        <v>0.20777777777777784</v>
      </c>
      <c r="DI3">
        <f>raw!M114</f>
        <v>-1.6433333333333324</v>
      </c>
      <c r="DJ3">
        <f>raw!M115</f>
        <v>0.41555555555555562</v>
      </c>
      <c r="DK3">
        <f>raw!M116</f>
        <v>1.4261111111111111</v>
      </c>
      <c r="DL3">
        <f>raw!M117</f>
        <v>0.65444444444444461</v>
      </c>
      <c r="DM3">
        <f>raw!M118</f>
        <v>1.3715277777777777</v>
      </c>
      <c r="DN3">
        <f>raw!M119</f>
        <v>0.62694444444444442</v>
      </c>
      <c r="DO3">
        <f>raw!M120</f>
        <v>0.86180555555555527</v>
      </c>
      <c r="DP3">
        <f>raw!M121</f>
        <v>0.33055555555555549</v>
      </c>
      <c r="DQ3">
        <f>raw!M122</f>
        <v>0.54888888888888876</v>
      </c>
      <c r="DR3">
        <f>raw!M123</f>
        <v>0.76805555555555549</v>
      </c>
      <c r="DS3">
        <f>raw!M124</f>
        <v>0.31055555555555558</v>
      </c>
      <c r="DT3">
        <f>raw!M125</f>
        <v>-1.8374999999999999</v>
      </c>
      <c r="DU3">
        <f>raw!M126</f>
        <v>0.72222222222222188</v>
      </c>
      <c r="DV3">
        <f>raw!M127</f>
        <v>0.39083333333333381</v>
      </c>
      <c r="DW3">
        <f>raw!M128</f>
        <v>0.81222222222222207</v>
      </c>
      <c r="DX3">
        <f>raw!M129</f>
        <v>4.7222222222222499E-2</v>
      </c>
      <c r="DY3">
        <f>raw!M130</f>
        <v>-1.3708333333333336</v>
      </c>
      <c r="DZ3">
        <f>raw!M131</f>
        <v>0</v>
      </c>
      <c r="EA3">
        <f>raw!M132</f>
        <v>0</v>
      </c>
      <c r="EB3">
        <f>raw!M133</f>
        <v>0</v>
      </c>
      <c r="EC3">
        <f>raw!M134</f>
        <v>0</v>
      </c>
      <c r="ED3">
        <f>raw!M135</f>
        <v>0</v>
      </c>
      <c r="EE3">
        <f>raw!M136</f>
        <v>0</v>
      </c>
      <c r="EF3">
        <f>raw!M137</f>
        <v>0</v>
      </c>
      <c r="EG3">
        <f>raw!M138</f>
        <v>0</v>
      </c>
      <c r="EH3">
        <f>raw!M139</f>
        <v>0</v>
      </c>
      <c r="EI3">
        <f>raw!M140</f>
        <v>0</v>
      </c>
      <c r="EJ3">
        <f>raw!M141</f>
        <v>0</v>
      </c>
      <c r="EK3">
        <f>raw!M142</f>
        <v>0</v>
      </c>
      <c r="EL3">
        <f>raw!M143</f>
        <v>0</v>
      </c>
      <c r="EM3">
        <f>raw!M144</f>
        <v>0</v>
      </c>
      <c r="EN3">
        <f>raw!M145</f>
        <v>0</v>
      </c>
      <c r="EO3">
        <f>raw!M146</f>
        <v>0</v>
      </c>
      <c r="EP3">
        <f>raw!M147</f>
        <v>0</v>
      </c>
      <c r="EQ3">
        <f>raw!M148</f>
        <v>0</v>
      </c>
      <c r="ER3">
        <f>raw!M149</f>
        <v>0</v>
      </c>
      <c r="ES3">
        <f>raw!M150</f>
        <v>0</v>
      </c>
      <c r="ET3">
        <f>raw!M151</f>
        <v>0</v>
      </c>
      <c r="EU3">
        <f>raw!M152</f>
        <v>0</v>
      </c>
      <c r="EV3">
        <f>raw!M153</f>
        <v>0</v>
      </c>
      <c r="EW3">
        <f>raw!M154</f>
        <v>0</v>
      </c>
      <c r="EX3">
        <f>raw!M155</f>
        <v>0</v>
      </c>
      <c r="EY3">
        <f>raw!M156</f>
        <v>0</v>
      </c>
      <c r="EZ3">
        <f>raw!M157</f>
        <v>0</v>
      </c>
      <c r="FA3">
        <f>raw!M158</f>
        <v>0</v>
      </c>
      <c r="FB3">
        <f>raw!M159</f>
        <v>0</v>
      </c>
      <c r="FC3">
        <f>raw!M160</f>
        <v>0</v>
      </c>
      <c r="FD3">
        <f>raw!M161</f>
        <v>0</v>
      </c>
      <c r="FE3">
        <f>raw!M162</f>
        <v>0</v>
      </c>
      <c r="FF3">
        <f>raw!M163</f>
        <v>0</v>
      </c>
      <c r="FG3">
        <f>raw!M164</f>
        <v>0</v>
      </c>
      <c r="FH3">
        <f>raw!M165</f>
        <v>0</v>
      </c>
      <c r="FI3">
        <f>raw!M166</f>
        <v>0</v>
      </c>
      <c r="FJ3">
        <f>raw!M167</f>
        <v>0</v>
      </c>
      <c r="FK3">
        <f>raw!M168</f>
        <v>0</v>
      </c>
      <c r="FL3">
        <f>raw!M169</f>
        <v>0</v>
      </c>
      <c r="FM3">
        <f>raw!M170</f>
        <v>0</v>
      </c>
      <c r="FN3">
        <f>raw!M171</f>
        <v>0</v>
      </c>
      <c r="FO3">
        <f>raw!M172</f>
        <v>0</v>
      </c>
      <c r="FP3">
        <f>raw!M173</f>
        <v>0</v>
      </c>
      <c r="FQ3">
        <f>raw!M174</f>
        <v>0</v>
      </c>
      <c r="FR3">
        <f>raw!M175</f>
        <v>0</v>
      </c>
      <c r="FS3">
        <f>raw!M176</f>
        <v>0</v>
      </c>
      <c r="FT3">
        <f>raw!M177</f>
        <v>0</v>
      </c>
      <c r="FU3">
        <f>raw!M178</f>
        <v>0</v>
      </c>
      <c r="FV3">
        <f>raw!M179</f>
        <v>0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">
      <c r="A4" t="str">
        <f>raw!K2</f>
        <v>PFT</v>
      </c>
      <c r="B4">
        <f>raw!K3</f>
        <v>10.008395833333335</v>
      </c>
      <c r="C4">
        <f>raw!K4</f>
        <v>6.6105555555555542</v>
      </c>
      <c r="D4">
        <f>raw!K5</f>
        <v>7.3437499999999991</v>
      </c>
      <c r="E4">
        <f>raw!K6</f>
        <v>5.8083333333333336</v>
      </c>
      <c r="F4">
        <f>raw!K7</f>
        <v>4.5283333333333333</v>
      </c>
      <c r="G4">
        <f>raw!K8</f>
        <v>6.4</v>
      </c>
      <c r="H4">
        <f>raw!K9</f>
        <v>4.5625000000000018</v>
      </c>
      <c r="I4">
        <f>raw!K10</f>
        <v>5.6261111111111113</v>
      </c>
      <c r="J4">
        <f>raw!K11</f>
        <v>4.6493055555555554</v>
      </c>
      <c r="K4">
        <f>raw!K12</f>
        <v>6.7945833333333336</v>
      </c>
      <c r="L4">
        <f>raw!K13</f>
        <v>10.483333333333334</v>
      </c>
      <c r="M4">
        <f>raw!K14</f>
        <v>4.1654861111111101</v>
      </c>
      <c r="N4">
        <f>raw!K15</f>
        <v>4.378333333333333</v>
      </c>
      <c r="O4">
        <f>raw!K16</f>
        <v>4.0895833333333327</v>
      </c>
      <c r="P4">
        <f>raw!K17</f>
        <v>3.03</v>
      </c>
      <c r="Q4">
        <f>raw!K18</f>
        <v>5.3094444444444431</v>
      </c>
      <c r="R4">
        <f>raw!K19</f>
        <v>4.9877777777777776</v>
      </c>
      <c r="S4">
        <f>raw!K20</f>
        <v>5.6</v>
      </c>
      <c r="T4">
        <f>raw!K21</f>
        <v>4.1591666666666658</v>
      </c>
      <c r="U4">
        <f>raw!K22</f>
        <v>5.2249999999999996</v>
      </c>
      <c r="V4">
        <f>raw!K23</f>
        <v>5.64</v>
      </c>
      <c r="W4">
        <f>raw!K24</f>
        <v>3.6700000000000004</v>
      </c>
      <c r="X4">
        <f>raw!K25</f>
        <v>4.4430555555555555</v>
      </c>
      <c r="Y4">
        <f>raw!K26</f>
        <v>9.3311111111111114</v>
      </c>
      <c r="Z4">
        <f>raw!K27</f>
        <v>3.9375</v>
      </c>
      <c r="AA4">
        <f>raw!K28</f>
        <v>8.3541666666666661</v>
      </c>
      <c r="AB4">
        <f>raw!K29</f>
        <v>4.9800000000000004</v>
      </c>
      <c r="AC4">
        <f>raw!K30</f>
        <v>5.288333333333334</v>
      </c>
      <c r="AD4">
        <f>raw!K31</f>
        <v>3.7041666666666666</v>
      </c>
      <c r="AE4">
        <f>raw!K32</f>
        <v>6.1979166666666661</v>
      </c>
      <c r="AF4">
        <f>raw!K33</f>
        <v>5.6199999999999992</v>
      </c>
      <c r="AG4">
        <f>raw!K34</f>
        <v>1.1050000000000009</v>
      </c>
      <c r="AH4">
        <f>raw!K35</f>
        <v>5.3172222222222221</v>
      </c>
      <c r="AI4">
        <f>raw!K36</f>
        <v>7.5600000000000005</v>
      </c>
      <c r="AJ4">
        <f>raw!K37</f>
        <v>3.8000000000000003</v>
      </c>
      <c r="AK4">
        <f>raw!K38</f>
        <v>3.6458333333333335</v>
      </c>
      <c r="AL4">
        <f>raw!K39</f>
        <v>2.1697222222222217</v>
      </c>
      <c r="AM4">
        <f>raw!K40</f>
        <v>2.87</v>
      </c>
      <c r="AN4">
        <f>raw!K41</f>
        <v>4.3495833333333325</v>
      </c>
      <c r="AO4">
        <f>raw!K42</f>
        <v>3.69</v>
      </c>
      <c r="AP4">
        <f>raw!K43</f>
        <v>4.34</v>
      </c>
      <c r="AQ4">
        <f>raw!K44</f>
        <v>2.66</v>
      </c>
      <c r="AR4">
        <f>raw!K45</f>
        <v>3.8597222222222225</v>
      </c>
      <c r="AS4">
        <f>raw!K46</f>
        <v>2.9037500000000009</v>
      </c>
      <c r="AT4">
        <f>raw!K47</f>
        <v>3.9216666666666669</v>
      </c>
      <c r="AU4">
        <f>raw!K48</f>
        <v>6.0124999999999993</v>
      </c>
      <c r="AV4">
        <f>raw!K49</f>
        <v>2.375</v>
      </c>
      <c r="AW4">
        <f>raw!K50</f>
        <v>3.5458333333333338</v>
      </c>
      <c r="AX4">
        <f>raw!K51</f>
        <v>5.4648611111111105</v>
      </c>
      <c r="AY4">
        <f>raw!K52</f>
        <v>2.04</v>
      </c>
      <c r="AZ4">
        <f>raw!K53</f>
        <v>2.7591666666666654</v>
      </c>
      <c r="BA4">
        <f>raw!K54</f>
        <v>2.7672222222222227</v>
      </c>
      <c r="BB4">
        <f>raw!K55</f>
        <v>1.7781944444444442</v>
      </c>
      <c r="BC4">
        <f>raw!K56</f>
        <v>3.2763888888888886</v>
      </c>
      <c r="BD4">
        <f>raw!K57</f>
        <v>2.1061111111111113</v>
      </c>
      <c r="BE4">
        <f>raw!K58</f>
        <v>0.93944444444444386</v>
      </c>
      <c r="BF4">
        <f>raw!K59</f>
        <v>4.0055555555555564</v>
      </c>
      <c r="BG4">
        <f>raw!K60</f>
        <v>3.1430555555555562</v>
      </c>
      <c r="BH4">
        <f>raw!K61</f>
        <v>2.5416666666666665</v>
      </c>
      <c r="BI4">
        <f>raw!K62</f>
        <v>2.0412499999999998</v>
      </c>
      <c r="BJ4">
        <f>raw!K63</f>
        <v>3.3333333333333335</v>
      </c>
      <c r="BK4">
        <f>raw!K64</f>
        <v>2.9133333333333331</v>
      </c>
      <c r="BL4">
        <f>raw!K65</f>
        <v>2.0494444444444446</v>
      </c>
      <c r="BM4">
        <f>raw!K66</f>
        <v>2.7300000000000004</v>
      </c>
      <c r="BN4">
        <f>raw!K67</f>
        <v>2.6044444444444448</v>
      </c>
      <c r="BO4">
        <f>raw!K68</f>
        <v>2.48</v>
      </c>
      <c r="BP4">
        <f>raw!K69</f>
        <v>4.2698611111111102</v>
      </c>
      <c r="BQ4">
        <f>raw!K70</f>
        <v>4.3698611111111108</v>
      </c>
      <c r="BR4">
        <f>raw!K71</f>
        <v>0.76055555555555532</v>
      </c>
      <c r="BS4">
        <f>raw!K72</f>
        <v>0.80027777777777809</v>
      </c>
      <c r="BT4">
        <f>raw!K73</f>
        <v>1.3000000000000003</v>
      </c>
      <c r="BU4">
        <f>raw!K74</f>
        <v>0.17777777777777778</v>
      </c>
      <c r="BV4">
        <f>raw!K75</f>
        <v>2.3229166666666665</v>
      </c>
      <c r="BW4">
        <f>raw!K76</f>
        <v>1.6354166666666663</v>
      </c>
      <c r="BX4">
        <f>raw!K77</f>
        <v>1.8833333333333329</v>
      </c>
      <c r="BY4">
        <f>raw!K78</f>
        <v>4.0186111111111114</v>
      </c>
      <c r="BZ4">
        <f>raw!K79</f>
        <v>4.5208333333333339</v>
      </c>
      <c r="CA4">
        <f>raw!K80</f>
        <v>-0.58055555555555527</v>
      </c>
      <c r="CB4">
        <f>raw!K81</f>
        <v>1.860833333333334</v>
      </c>
      <c r="CC4">
        <f>raw!K82</f>
        <v>2.1069444444444443</v>
      </c>
      <c r="CD4">
        <f>raw!K83</f>
        <v>0.7799999999999998</v>
      </c>
      <c r="CE4">
        <f>raw!K84</f>
        <v>1.8861111111111113</v>
      </c>
      <c r="CF4">
        <f>raw!K85</f>
        <v>0.16097222222222218</v>
      </c>
      <c r="CG4">
        <f>raw!K86</f>
        <v>0.14583333333333345</v>
      </c>
      <c r="CH4">
        <f>raw!K87</f>
        <v>0.5833333333333337</v>
      </c>
      <c r="CI4">
        <f>raw!K88</f>
        <v>1.1958333333333329</v>
      </c>
      <c r="CJ4">
        <f>raw!K89</f>
        <v>0.46638888888888896</v>
      </c>
      <c r="CK4">
        <f>raw!K90</f>
        <v>1.3125</v>
      </c>
      <c r="CL4">
        <f>raw!K91</f>
        <v>1.4461111111111107</v>
      </c>
      <c r="CM4">
        <f>raw!K92</f>
        <v>0.68611111111111134</v>
      </c>
      <c r="CN4">
        <f>raw!K93</f>
        <v>1.4988888888888892</v>
      </c>
      <c r="CO4">
        <f>raw!K94</f>
        <v>1.6770833333333326</v>
      </c>
      <c r="CP4">
        <f>raw!K95</f>
        <v>1.6572222222222219</v>
      </c>
      <c r="CQ4">
        <f>raw!K96</f>
        <v>0.78069444444444458</v>
      </c>
      <c r="CR4">
        <f>raw!K97</f>
        <v>1.3541666666666665</v>
      </c>
      <c r="CS4">
        <f>raw!K98</f>
        <v>1.5005555555555554</v>
      </c>
      <c r="CT4">
        <f>raw!K99</f>
        <v>0.52402777777777776</v>
      </c>
      <c r="CU4">
        <f>raw!K100</f>
        <v>-0.15555555555555556</v>
      </c>
      <c r="CV4">
        <f>raw!K101</f>
        <v>1.5827777777777778</v>
      </c>
      <c r="CW4">
        <f>raw!K102</f>
        <v>0.79166666666666674</v>
      </c>
      <c r="CX4">
        <f>raw!K103</f>
        <v>1.1238888888888892</v>
      </c>
      <c r="CY4">
        <f>raw!K104</f>
        <v>0.46249999999999986</v>
      </c>
      <c r="CZ4">
        <f>raw!K105</f>
        <v>2.3383333333333338</v>
      </c>
      <c r="DA4">
        <f>raw!K106</f>
        <v>1.099722222222222</v>
      </c>
      <c r="DB4">
        <f>raw!K107</f>
        <v>0.60638888888888876</v>
      </c>
      <c r="DC4">
        <f>raw!K108</f>
        <v>1.4388888888888887</v>
      </c>
      <c r="DD4">
        <f>raw!K109</f>
        <v>0.3288888888888889</v>
      </c>
      <c r="DE4">
        <f>raw!K110</f>
        <v>-0.46249999999999991</v>
      </c>
      <c r="DF4">
        <f>raw!K111</f>
        <v>1.1083333333333329</v>
      </c>
      <c r="DG4">
        <f>raw!K112</f>
        <v>2.3855555555555554</v>
      </c>
      <c r="DH4">
        <f>raw!K113</f>
        <v>2.0211111111111113</v>
      </c>
      <c r="DI4">
        <f>raw!K114</f>
        <v>3.91</v>
      </c>
      <c r="DJ4">
        <f>raw!K115</f>
        <v>0.38722222222222219</v>
      </c>
      <c r="DK4">
        <f>raw!K116</f>
        <v>1.0294444444444446</v>
      </c>
      <c r="DL4">
        <f>raw!K117</f>
        <v>1.1927777777777777</v>
      </c>
      <c r="DM4">
        <f>raw!K118</f>
        <v>0.47180555555555559</v>
      </c>
      <c r="DN4">
        <f>raw!K119</f>
        <v>-1.1305555555555555</v>
      </c>
      <c r="DO4">
        <f>raw!K120</f>
        <v>1.3281944444444445</v>
      </c>
      <c r="DP4">
        <f>raw!K121</f>
        <v>0.31111111111111112</v>
      </c>
      <c r="DQ4">
        <f>raw!K122</f>
        <v>0.73888888888888915</v>
      </c>
      <c r="DR4">
        <f>raw!K123</f>
        <v>0.96250000000000013</v>
      </c>
      <c r="DS4">
        <f>raw!K124</f>
        <v>0.80888888888888888</v>
      </c>
      <c r="DT4">
        <f>raw!K125</f>
        <v>0.52499999999999991</v>
      </c>
      <c r="DU4">
        <f>raw!K126</f>
        <v>-1.9229166666666666</v>
      </c>
      <c r="DV4">
        <f>raw!K127</f>
        <v>0.89333333333333365</v>
      </c>
      <c r="DW4">
        <f>raw!K128</f>
        <v>1.3033333333333332</v>
      </c>
      <c r="DX4">
        <f>raw!K129</f>
        <v>0.70833333333333348</v>
      </c>
      <c r="DY4">
        <f>raw!K130</f>
        <v>-0.55416666666666692</v>
      </c>
      <c r="DZ4">
        <f>raw!K131</f>
        <v>0</v>
      </c>
      <c r="EA4">
        <f>raw!K132</f>
        <v>0</v>
      </c>
      <c r="EB4">
        <f>raw!K133</f>
        <v>0</v>
      </c>
      <c r="EC4">
        <f>raw!K134</f>
        <v>0</v>
      </c>
      <c r="ED4">
        <f>raw!K135</f>
        <v>0</v>
      </c>
      <c r="EE4">
        <f>raw!K136</f>
        <v>0</v>
      </c>
      <c r="EF4">
        <f>raw!K137</f>
        <v>0</v>
      </c>
      <c r="EG4">
        <f>raw!K138</f>
        <v>0</v>
      </c>
      <c r="EH4">
        <f>raw!K139</f>
        <v>0</v>
      </c>
      <c r="EI4">
        <f>raw!K140</f>
        <v>0</v>
      </c>
      <c r="EJ4">
        <f>raw!K141</f>
        <v>0</v>
      </c>
      <c r="EK4">
        <f>raw!K142</f>
        <v>0</v>
      </c>
      <c r="EL4">
        <f>raw!K143</f>
        <v>0</v>
      </c>
      <c r="EM4">
        <f>raw!K144</f>
        <v>0</v>
      </c>
      <c r="EN4">
        <f>raw!K145</f>
        <v>0</v>
      </c>
      <c r="EO4">
        <f>raw!K146</f>
        <v>0</v>
      </c>
      <c r="EP4">
        <f>raw!K147</f>
        <v>0</v>
      </c>
      <c r="EQ4">
        <f>raw!K148</f>
        <v>0</v>
      </c>
      <c r="ER4">
        <f>raw!K149</f>
        <v>0</v>
      </c>
      <c r="ES4">
        <f>raw!K150</f>
        <v>0</v>
      </c>
      <c r="ET4">
        <f>raw!K151</f>
        <v>0</v>
      </c>
      <c r="EU4">
        <f>raw!K152</f>
        <v>0</v>
      </c>
      <c r="EV4">
        <f>raw!K153</f>
        <v>0</v>
      </c>
      <c r="EW4">
        <f>raw!K154</f>
        <v>0</v>
      </c>
      <c r="EX4">
        <f>raw!K155</f>
        <v>0</v>
      </c>
      <c r="EY4">
        <f>raw!K156</f>
        <v>0</v>
      </c>
      <c r="EZ4">
        <f>raw!K157</f>
        <v>0</v>
      </c>
      <c r="FA4">
        <f>raw!K158</f>
        <v>0</v>
      </c>
      <c r="FB4">
        <f>raw!K159</f>
        <v>0</v>
      </c>
      <c r="FC4">
        <f>raw!K160</f>
        <v>0</v>
      </c>
      <c r="FD4">
        <f>raw!K161</f>
        <v>0</v>
      </c>
      <c r="FE4">
        <f>raw!K162</f>
        <v>0</v>
      </c>
      <c r="FF4">
        <f>raw!K163</f>
        <v>0</v>
      </c>
      <c r="FG4">
        <f>raw!K164</f>
        <v>0</v>
      </c>
      <c r="FH4">
        <f>raw!K165</f>
        <v>0</v>
      </c>
      <c r="FI4">
        <f>raw!K166</f>
        <v>0</v>
      </c>
      <c r="FJ4">
        <f>raw!K167</f>
        <v>0</v>
      </c>
      <c r="FK4">
        <f>raw!K168</f>
        <v>0</v>
      </c>
      <c r="FL4">
        <f>raw!K169</f>
        <v>0</v>
      </c>
      <c r="FM4">
        <f>raw!K170</f>
        <v>0</v>
      </c>
      <c r="FN4">
        <f>raw!K171</f>
        <v>0</v>
      </c>
      <c r="FO4">
        <f>raw!K172</f>
        <v>0</v>
      </c>
      <c r="FP4">
        <f>raw!K173</f>
        <v>0</v>
      </c>
      <c r="FQ4">
        <f>raw!K174</f>
        <v>0</v>
      </c>
      <c r="FR4">
        <f>raw!K175</f>
        <v>0</v>
      </c>
      <c r="FS4">
        <f>raw!K176</f>
        <v>0</v>
      </c>
      <c r="FT4">
        <f>raw!K177</f>
        <v>0</v>
      </c>
      <c r="FU4">
        <f>raw!K178</f>
        <v>0</v>
      </c>
      <c r="FV4">
        <f>raw!K179</f>
        <v>0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">
      <c r="A5" t="str">
        <f>raw!L2</f>
        <v>PTO</v>
      </c>
      <c r="B5">
        <f>raw!L3</f>
        <v>13.871763888888887</v>
      </c>
      <c r="C5">
        <f>raw!L4</f>
        <v>12.541805555555554</v>
      </c>
      <c r="D5">
        <f>raw!L5</f>
        <v>13.052083333333334</v>
      </c>
      <c r="E5">
        <f>raw!L6</f>
        <v>10.785555555555558</v>
      </c>
      <c r="F5">
        <f>raw!L7</f>
        <v>11.136111111111113</v>
      </c>
      <c r="G5">
        <f>raw!L8</f>
        <v>10.48</v>
      </c>
      <c r="H5">
        <f>raw!L9</f>
        <v>9.8955555555555552</v>
      </c>
      <c r="I5">
        <f>raw!L10</f>
        <v>9.2783333333333342</v>
      </c>
      <c r="J5">
        <f>raw!L11</f>
        <v>7.8902777777777775</v>
      </c>
      <c r="K5">
        <f>raw!L12</f>
        <v>7.149166666666666</v>
      </c>
      <c r="L5">
        <f>raw!L13</f>
        <v>8.7772222222222229</v>
      </c>
      <c r="M5">
        <f>raw!L14</f>
        <v>5.9388194444444444</v>
      </c>
      <c r="N5">
        <f>raw!L15</f>
        <v>8.7258333333333322</v>
      </c>
      <c r="O5">
        <f>raw!L16</f>
        <v>6.6895833333333332</v>
      </c>
      <c r="P5">
        <f>raw!L17</f>
        <v>6.3699999999999992</v>
      </c>
      <c r="Q5">
        <f>raw!L18</f>
        <v>6.3861111111111111</v>
      </c>
      <c r="R5">
        <f>raw!L19</f>
        <v>5.1831944444444433</v>
      </c>
      <c r="S5">
        <f>raw!L20</f>
        <v>5.33</v>
      </c>
      <c r="T5">
        <f>raw!L21</f>
        <v>4.8491666666666671</v>
      </c>
      <c r="U5">
        <f>raw!L22</f>
        <v>7.0827777777777774</v>
      </c>
      <c r="V5">
        <f>raw!L23</f>
        <v>5.18</v>
      </c>
      <c r="W5">
        <f>raw!L24</f>
        <v>5.99</v>
      </c>
      <c r="X5">
        <f>raw!L25</f>
        <v>5.4736111111111114</v>
      </c>
      <c r="Y5">
        <f>raw!L26</f>
        <v>5.7105555555555565</v>
      </c>
      <c r="Z5">
        <f>raw!L27</f>
        <v>5.59375</v>
      </c>
      <c r="AA5">
        <f>raw!L28</f>
        <v>4.947916666666667</v>
      </c>
      <c r="AB5">
        <f>raw!L29</f>
        <v>5.7600000000000007</v>
      </c>
      <c r="AC5">
        <f>raw!L30</f>
        <v>5.2038888888888888</v>
      </c>
      <c r="AD5">
        <f>raw!L31</f>
        <v>6.4458333333333329</v>
      </c>
      <c r="AE5">
        <f>raw!L32</f>
        <v>8.5625</v>
      </c>
      <c r="AF5">
        <f>raw!L33</f>
        <v>6.8</v>
      </c>
      <c r="AG5">
        <f>raw!L34</f>
        <v>8.2333333333333325</v>
      </c>
      <c r="AH5">
        <f>raw!L35</f>
        <v>3.8533333333333331</v>
      </c>
      <c r="AI5">
        <f>raw!L36</f>
        <v>6.04</v>
      </c>
      <c r="AJ5">
        <f>raw!L37</f>
        <v>4.1100000000000003</v>
      </c>
      <c r="AK5">
        <f>raw!L38</f>
        <v>4.1145833333333339</v>
      </c>
      <c r="AL5">
        <f>raw!L39</f>
        <v>5.4547222222222222</v>
      </c>
      <c r="AM5">
        <f>raw!L40</f>
        <v>6.330000000000001</v>
      </c>
      <c r="AN5">
        <f>raw!L41</f>
        <v>6.2962499999999997</v>
      </c>
      <c r="AO5">
        <f>raw!L42</f>
        <v>4.37</v>
      </c>
      <c r="AP5">
        <f>raw!L43</f>
        <v>5.4700000000000006</v>
      </c>
      <c r="AQ5">
        <f>raw!L44</f>
        <v>5.61</v>
      </c>
      <c r="AR5">
        <f>raw!L45</f>
        <v>4.1611111111111114</v>
      </c>
      <c r="AS5">
        <f>raw!L46</f>
        <v>3.7375000000000007</v>
      </c>
      <c r="AT5">
        <f>raw!L47</f>
        <v>3.3583333333333334</v>
      </c>
      <c r="AU5">
        <f>raw!L48</f>
        <v>6.66</v>
      </c>
      <c r="AV5">
        <f>raw!L49</f>
        <v>5.34375</v>
      </c>
      <c r="AW5">
        <f>raw!L50</f>
        <v>4.0083333333333337</v>
      </c>
      <c r="AX5">
        <f>raw!L51</f>
        <v>3.6254166666666663</v>
      </c>
      <c r="AY5">
        <f>raw!L52</f>
        <v>3.9383333333333335</v>
      </c>
      <c r="AZ5">
        <f>raw!L53</f>
        <v>5.9461111111111107</v>
      </c>
      <c r="BA5">
        <f>raw!L54</f>
        <v>2.8616666666666668</v>
      </c>
      <c r="BB5">
        <f>raw!L55</f>
        <v>3.4252777777777772</v>
      </c>
      <c r="BC5">
        <f>raw!L56</f>
        <v>4.1319444444444446</v>
      </c>
      <c r="BD5">
        <f>raw!L57</f>
        <v>3.3622222222222216</v>
      </c>
      <c r="BE5">
        <f>raw!L58</f>
        <v>5.362222222222222</v>
      </c>
      <c r="BF5">
        <f>raw!L59</f>
        <v>4.2972222222222225</v>
      </c>
      <c r="BG5">
        <f>raw!L60</f>
        <v>3.2038888888888888</v>
      </c>
      <c r="BH5">
        <f>raw!L61</f>
        <v>3.583333333333333</v>
      </c>
      <c r="BI5">
        <f>raw!L62</f>
        <v>3.5697222222222225</v>
      </c>
      <c r="BJ5">
        <f>raw!L63</f>
        <v>2.7395833333333335</v>
      </c>
      <c r="BK5">
        <f>raw!L64</f>
        <v>2.068888888888889</v>
      </c>
      <c r="BL5">
        <f>raw!L65</f>
        <v>3.2677777777777779</v>
      </c>
      <c r="BM5">
        <f>raw!L66</f>
        <v>1.7400000000000002</v>
      </c>
      <c r="BN5">
        <f>raw!L67</f>
        <v>1.6177777777777778</v>
      </c>
      <c r="BO5">
        <f>raw!L68</f>
        <v>4.49</v>
      </c>
      <c r="BP5">
        <f>raw!L69</f>
        <v>1.6961111111111109</v>
      </c>
      <c r="BQ5">
        <f>raw!L70</f>
        <v>4.3394444444444442</v>
      </c>
      <c r="BR5">
        <f>raw!L71</f>
        <v>2.9599999999999995</v>
      </c>
      <c r="BS5">
        <f>raw!L72</f>
        <v>2.6055555555555556</v>
      </c>
      <c r="BT5">
        <f>raw!L73</f>
        <v>3.5200000000000005</v>
      </c>
      <c r="BU5">
        <f>raw!L74</f>
        <v>0.3527777777777778</v>
      </c>
      <c r="BV5">
        <f>raw!L75</f>
        <v>1.8125</v>
      </c>
      <c r="BW5">
        <f>raw!L76</f>
        <v>1.427083333333333</v>
      </c>
      <c r="BX5">
        <f>raw!L77</f>
        <v>1.3583333333333329</v>
      </c>
      <c r="BY5">
        <f>raw!L78</f>
        <v>2.3638888888888889</v>
      </c>
      <c r="BZ5">
        <f>raw!L79</f>
        <v>2.3722222222222227</v>
      </c>
      <c r="CA5">
        <f>raw!L80</f>
        <v>2.322222222222222</v>
      </c>
      <c r="CB5">
        <f>raw!L81</f>
        <v>3.1013888888888888</v>
      </c>
      <c r="CC5">
        <f>raw!L82</f>
        <v>2.3844444444444441</v>
      </c>
      <c r="CD5">
        <f>raw!L83</f>
        <v>1.6700000000000006</v>
      </c>
      <c r="CE5">
        <f>raw!L84</f>
        <v>0.92361111111111116</v>
      </c>
      <c r="CF5">
        <f>raw!L85</f>
        <v>0.49347222222222226</v>
      </c>
      <c r="CG5">
        <f>raw!L86</f>
        <v>1.833333333333333</v>
      </c>
      <c r="CH5">
        <f>raw!L87</f>
        <v>3.4125000000000005</v>
      </c>
      <c r="CI5">
        <f>raw!L88</f>
        <v>1.7305555555555554</v>
      </c>
      <c r="CJ5">
        <f>raw!L89</f>
        <v>3.1734722222222222</v>
      </c>
      <c r="CK5">
        <f>raw!L90</f>
        <v>1.9833333333333334</v>
      </c>
      <c r="CL5">
        <f>raw!L91</f>
        <v>1.8577777777777773</v>
      </c>
      <c r="CM5">
        <f>raw!L92</f>
        <v>1.0449999999999999</v>
      </c>
      <c r="CN5">
        <f>raw!L93</f>
        <v>1.9820833333333334</v>
      </c>
      <c r="CO5">
        <f>raw!L94</f>
        <v>0.64583333333333282</v>
      </c>
      <c r="CP5">
        <f>raw!L95</f>
        <v>1.8261111111111112</v>
      </c>
      <c r="CQ5">
        <f>raw!L96</f>
        <v>1.5512499999999996</v>
      </c>
      <c r="CR5">
        <f>raw!L97</f>
        <v>0.48749999999999993</v>
      </c>
      <c r="CS5">
        <f>raw!L98</f>
        <v>3.4066666666666672</v>
      </c>
      <c r="CT5">
        <f>raw!L99</f>
        <v>1.3154166666666667</v>
      </c>
      <c r="CU5">
        <f>raw!L100</f>
        <v>0.86527777777777759</v>
      </c>
      <c r="CV5">
        <f>raw!L101</f>
        <v>0.74</v>
      </c>
      <c r="CW5">
        <f>raw!L102</f>
        <v>1.229166666666667</v>
      </c>
      <c r="CX5">
        <f>raw!L103</f>
        <v>0.46277777777777751</v>
      </c>
      <c r="CY5">
        <f>raw!L104</f>
        <v>0.3</v>
      </c>
      <c r="CZ5">
        <f>raw!L105</f>
        <v>0.35458333333333414</v>
      </c>
      <c r="DA5">
        <f>raw!L106</f>
        <v>-0.44194444444444403</v>
      </c>
      <c r="DB5">
        <f>raw!L107</f>
        <v>6.1666666666666425E-2</v>
      </c>
      <c r="DC5">
        <f>raw!L108</f>
        <v>-8.2222222222222641E-2</v>
      </c>
      <c r="DD5">
        <f>raw!L109</f>
        <v>0.84277777777777774</v>
      </c>
      <c r="DE5">
        <f>raw!L110</f>
        <v>0.87361111111111112</v>
      </c>
      <c r="DF5">
        <f>raw!L111</f>
        <v>2.1875</v>
      </c>
      <c r="DG5">
        <f>raw!L112</f>
        <v>3.7577777777777772</v>
      </c>
      <c r="DH5">
        <f>raw!L113</f>
        <v>0.92555555555555569</v>
      </c>
      <c r="DI5">
        <f>raw!L114</f>
        <v>2.219444444444445</v>
      </c>
      <c r="DJ5">
        <f>raw!L115</f>
        <v>-0.2927777777777778</v>
      </c>
      <c r="DK5">
        <f>raw!L116</f>
        <v>-0.14166666666666661</v>
      </c>
      <c r="DL5">
        <f>raw!L117</f>
        <v>0.44333333333333347</v>
      </c>
      <c r="DM5">
        <f>raw!L118</f>
        <v>9.8749999999999782E-2</v>
      </c>
      <c r="DN5">
        <f>raw!L119</f>
        <v>0.29805555555555541</v>
      </c>
      <c r="DO5">
        <f>raw!L120</f>
        <v>0.98347222222222208</v>
      </c>
      <c r="DP5">
        <f>raw!L121</f>
        <v>0.29166666666666674</v>
      </c>
      <c r="DQ5">
        <f>raw!L122</f>
        <v>-0.19527777777777794</v>
      </c>
      <c r="DR5">
        <f>raw!L123</f>
        <v>-0.93333333333333346</v>
      </c>
      <c r="DS5">
        <f>raw!L124</f>
        <v>0.16611111111111121</v>
      </c>
      <c r="DT5">
        <f>raw!L125</f>
        <v>2.177777777777778</v>
      </c>
      <c r="DU5">
        <f>raw!L126</f>
        <v>-0.77638888888888913</v>
      </c>
      <c r="DV5">
        <f>raw!L127</f>
        <v>7.4444444444444868E-2</v>
      </c>
      <c r="DW5">
        <f>raw!L128</f>
        <v>-0.36833333333333351</v>
      </c>
      <c r="DX5">
        <f>raw!L129</f>
        <v>-0.15111111111111092</v>
      </c>
      <c r="DY5">
        <f>raw!L130</f>
        <v>-4.8611111111111271E-2</v>
      </c>
      <c r="DZ5">
        <f>raw!L131</f>
        <v>0</v>
      </c>
      <c r="EA5">
        <f>raw!L132</f>
        <v>0</v>
      </c>
      <c r="EB5">
        <f>raw!L133</f>
        <v>0</v>
      </c>
      <c r="EC5">
        <f>raw!L134</f>
        <v>0</v>
      </c>
      <c r="ED5">
        <f>raw!L135</f>
        <v>0</v>
      </c>
      <c r="EE5">
        <f>raw!L136</f>
        <v>0</v>
      </c>
      <c r="EF5">
        <f>raw!L137</f>
        <v>0</v>
      </c>
      <c r="EG5">
        <f>raw!L138</f>
        <v>0</v>
      </c>
      <c r="EH5">
        <f>raw!L139</f>
        <v>0</v>
      </c>
      <c r="EI5">
        <f>raw!L140</f>
        <v>0</v>
      </c>
      <c r="EJ5">
        <f>raw!L141</f>
        <v>0</v>
      </c>
      <c r="EK5">
        <f>raw!L142</f>
        <v>0</v>
      </c>
      <c r="EL5">
        <f>raw!L143</f>
        <v>0</v>
      </c>
      <c r="EM5">
        <f>raw!L144</f>
        <v>0</v>
      </c>
      <c r="EN5">
        <f>raw!L145</f>
        <v>0</v>
      </c>
      <c r="EO5">
        <f>raw!L146</f>
        <v>0</v>
      </c>
      <c r="EP5">
        <f>raw!L147</f>
        <v>0</v>
      </c>
      <c r="EQ5">
        <f>raw!L148</f>
        <v>0</v>
      </c>
      <c r="ER5">
        <f>raw!L149</f>
        <v>0</v>
      </c>
      <c r="ES5">
        <f>raw!L150</f>
        <v>0</v>
      </c>
      <c r="ET5">
        <f>raw!L151</f>
        <v>0</v>
      </c>
      <c r="EU5">
        <f>raw!L152</f>
        <v>0</v>
      </c>
      <c r="EV5">
        <f>raw!L153</f>
        <v>0</v>
      </c>
      <c r="EW5">
        <f>raw!L154</f>
        <v>0</v>
      </c>
      <c r="EX5">
        <f>raw!L155</f>
        <v>0</v>
      </c>
      <c r="EY5">
        <f>raw!L156</f>
        <v>0</v>
      </c>
      <c r="EZ5">
        <f>raw!L157</f>
        <v>0</v>
      </c>
      <c r="FA5">
        <f>raw!L158</f>
        <v>0</v>
      </c>
      <c r="FB5">
        <f>raw!L159</f>
        <v>0</v>
      </c>
      <c r="FC5">
        <f>raw!L160</f>
        <v>0</v>
      </c>
      <c r="FD5">
        <f>raw!L161</f>
        <v>0</v>
      </c>
      <c r="FE5">
        <f>raw!L162</f>
        <v>0</v>
      </c>
      <c r="FF5">
        <f>raw!L163</f>
        <v>0</v>
      </c>
      <c r="FG5">
        <f>raw!L164</f>
        <v>0</v>
      </c>
      <c r="FH5">
        <f>raw!L165</f>
        <v>0</v>
      </c>
      <c r="FI5">
        <f>raw!L166</f>
        <v>0</v>
      </c>
      <c r="FJ5">
        <f>raw!L167</f>
        <v>0</v>
      </c>
      <c r="FK5">
        <f>raw!L168</f>
        <v>0</v>
      </c>
      <c r="FL5">
        <f>raw!L169</f>
        <v>0</v>
      </c>
      <c r="FM5">
        <f>raw!L170</f>
        <v>0</v>
      </c>
      <c r="FN5">
        <f>raw!L171</f>
        <v>0</v>
      </c>
      <c r="FO5">
        <f>raw!L172</f>
        <v>0</v>
      </c>
      <c r="FP5">
        <f>raw!L173</f>
        <v>0</v>
      </c>
      <c r="FQ5">
        <f>raw!L174</f>
        <v>0</v>
      </c>
      <c r="FR5">
        <f>raw!L175</f>
        <v>0</v>
      </c>
      <c r="FS5">
        <f>raw!L176</f>
        <v>0</v>
      </c>
      <c r="FT5">
        <f>raw!L177</f>
        <v>0</v>
      </c>
      <c r="FU5">
        <f>raw!L178</f>
        <v>0</v>
      </c>
      <c r="FV5">
        <f>raw!L179</f>
        <v>0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">
      <c r="A22" t="s">
        <v>1120</v>
      </c>
      <c r="B22" t="s">
        <v>1121</v>
      </c>
      <c r="C22" t="s">
        <v>1122</v>
      </c>
      <c r="D22" t="s">
        <v>1123</v>
      </c>
      <c r="E22" t="s">
        <v>1124</v>
      </c>
      <c r="G22" t="s">
        <v>918</v>
      </c>
      <c r="H22" t="s">
        <v>231</v>
      </c>
      <c r="I22" t="s">
        <v>232</v>
      </c>
      <c r="J22" t="s">
        <v>2138</v>
      </c>
      <c r="K22" t="s">
        <v>2139</v>
      </c>
    </row>
    <row r="23" spans="1:11" x14ac:dyDescent="0.3">
      <c r="A23" t="s">
        <v>1125</v>
      </c>
      <c r="B23" t="s">
        <v>1126</v>
      </c>
      <c r="C23" t="s">
        <v>1127</v>
      </c>
      <c r="D23" t="s">
        <v>1128</v>
      </c>
      <c r="E23" t="s">
        <v>1129</v>
      </c>
      <c r="G23" t="s">
        <v>919</v>
      </c>
      <c r="H23" t="s">
        <v>233</v>
      </c>
      <c r="I23" t="s">
        <v>234</v>
      </c>
      <c r="J23" t="s">
        <v>2140</v>
      </c>
      <c r="K23" t="s">
        <v>2141</v>
      </c>
    </row>
    <row r="24" spans="1:11" x14ac:dyDescent="0.3">
      <c r="A24" t="s">
        <v>1130</v>
      </c>
      <c r="B24" t="s">
        <v>1131</v>
      </c>
      <c r="C24" t="s">
        <v>1132</v>
      </c>
      <c r="D24" t="s">
        <v>1133</v>
      </c>
      <c r="E24" t="s">
        <v>1134</v>
      </c>
      <c r="G24" t="s">
        <v>920</v>
      </c>
      <c r="H24" t="s">
        <v>235</v>
      </c>
      <c r="I24" t="s">
        <v>236</v>
      </c>
      <c r="J24" t="s">
        <v>2142</v>
      </c>
      <c r="K24" t="s">
        <v>2143</v>
      </c>
    </row>
    <row r="25" spans="1:11" x14ac:dyDescent="0.3">
      <c r="A25" t="s">
        <v>1135</v>
      </c>
      <c r="B25" t="s">
        <v>1136</v>
      </c>
      <c r="C25" t="s">
        <v>1137</v>
      </c>
      <c r="D25" t="s">
        <v>1138</v>
      </c>
      <c r="E25" t="s">
        <v>1139</v>
      </c>
      <c r="G25" t="s">
        <v>921</v>
      </c>
      <c r="H25" t="s">
        <v>237</v>
      </c>
      <c r="I25" t="s">
        <v>238</v>
      </c>
      <c r="J25" t="s">
        <v>2144</v>
      </c>
      <c r="K25" t="s">
        <v>2145</v>
      </c>
    </row>
    <row r="26" spans="1:11" x14ac:dyDescent="0.3">
      <c r="A26" t="s">
        <v>1140</v>
      </c>
      <c r="B26" t="s">
        <v>1141</v>
      </c>
      <c r="C26" t="s">
        <v>1142</v>
      </c>
      <c r="D26" t="s">
        <v>1143</v>
      </c>
      <c r="E26" t="s">
        <v>1144</v>
      </c>
      <c r="G26" t="s">
        <v>922</v>
      </c>
      <c r="H26" t="s">
        <v>239</v>
      </c>
      <c r="I26" t="s">
        <v>240</v>
      </c>
      <c r="J26" t="s">
        <v>2146</v>
      </c>
      <c r="K26" t="s">
        <v>2147</v>
      </c>
    </row>
    <row r="27" spans="1:11" x14ac:dyDescent="0.3">
      <c r="A27" t="s">
        <v>1145</v>
      </c>
      <c r="B27" t="s">
        <v>1146</v>
      </c>
      <c r="C27" t="s">
        <v>1147</v>
      </c>
      <c r="D27" t="s">
        <v>1148</v>
      </c>
      <c r="E27" t="s">
        <v>1149</v>
      </c>
      <c r="G27" t="s">
        <v>923</v>
      </c>
      <c r="H27" t="s">
        <v>241</v>
      </c>
      <c r="I27" t="s">
        <v>242</v>
      </c>
      <c r="J27" t="s">
        <v>2148</v>
      </c>
      <c r="K27" t="s">
        <v>2149</v>
      </c>
    </row>
    <row r="28" spans="1:11" x14ac:dyDescent="0.3">
      <c r="A28" t="s">
        <v>1150</v>
      </c>
      <c r="B28" t="s">
        <v>1151</v>
      </c>
      <c r="C28" t="s">
        <v>1152</v>
      </c>
      <c r="D28" t="s">
        <v>1153</v>
      </c>
      <c r="E28" t="s">
        <v>1154</v>
      </c>
      <c r="G28" t="s">
        <v>924</v>
      </c>
      <c r="H28" t="s">
        <v>243</v>
      </c>
      <c r="I28" t="s">
        <v>244</v>
      </c>
      <c r="J28" t="s">
        <v>2150</v>
      </c>
      <c r="K28" t="s">
        <v>2151</v>
      </c>
    </row>
    <row r="29" spans="1:11" x14ac:dyDescent="0.3">
      <c r="A29" t="s">
        <v>1155</v>
      </c>
      <c r="B29" t="s">
        <v>1156</v>
      </c>
      <c r="C29" t="s">
        <v>1157</v>
      </c>
      <c r="D29" t="s">
        <v>1158</v>
      </c>
      <c r="E29" t="s">
        <v>1159</v>
      </c>
      <c r="G29" t="s">
        <v>925</v>
      </c>
      <c r="H29" t="s">
        <v>245</v>
      </c>
      <c r="I29" t="s">
        <v>246</v>
      </c>
      <c r="J29" t="s">
        <v>2152</v>
      </c>
      <c r="K29" t="s">
        <v>2153</v>
      </c>
    </row>
    <row r="30" spans="1:11" x14ac:dyDescent="0.3">
      <c r="A30" t="s">
        <v>1160</v>
      </c>
      <c r="B30" t="s">
        <v>1161</v>
      </c>
      <c r="C30" t="s">
        <v>1162</v>
      </c>
      <c r="D30" t="s">
        <v>1163</v>
      </c>
      <c r="E30" t="s">
        <v>1164</v>
      </c>
      <c r="G30" t="s">
        <v>926</v>
      </c>
      <c r="H30" t="s">
        <v>247</v>
      </c>
      <c r="I30" t="s">
        <v>248</v>
      </c>
      <c r="J30" t="s">
        <v>2154</v>
      </c>
      <c r="K30" t="s">
        <v>2155</v>
      </c>
    </row>
    <row r="31" spans="1:11" x14ac:dyDescent="0.3">
      <c r="A31" t="s">
        <v>1165</v>
      </c>
      <c r="B31" t="s">
        <v>1166</v>
      </c>
      <c r="C31" t="s">
        <v>1167</v>
      </c>
      <c r="D31" t="s">
        <v>1168</v>
      </c>
      <c r="E31" t="s">
        <v>1169</v>
      </c>
      <c r="G31" t="s">
        <v>927</v>
      </c>
      <c r="H31" t="s">
        <v>249</v>
      </c>
      <c r="I31" t="s">
        <v>250</v>
      </c>
      <c r="J31" t="s">
        <v>2156</v>
      </c>
      <c r="K31" t="s">
        <v>2157</v>
      </c>
    </row>
    <row r="32" spans="1:11" x14ac:dyDescent="0.3">
      <c r="A32" t="s">
        <v>1170</v>
      </c>
      <c r="B32" t="s">
        <v>1171</v>
      </c>
      <c r="C32" t="s">
        <v>1172</v>
      </c>
      <c r="D32" t="s">
        <v>1173</v>
      </c>
      <c r="E32" t="s">
        <v>1174</v>
      </c>
      <c r="G32" t="s">
        <v>928</v>
      </c>
      <c r="H32" t="s">
        <v>251</v>
      </c>
      <c r="I32" t="s">
        <v>252</v>
      </c>
      <c r="J32" t="s">
        <v>2158</v>
      </c>
      <c r="K32" t="s">
        <v>2159</v>
      </c>
    </row>
    <row r="33" spans="1:11" x14ac:dyDescent="0.3">
      <c r="A33" t="s">
        <v>1175</v>
      </c>
      <c r="B33" t="s">
        <v>1176</v>
      </c>
      <c r="C33" t="s">
        <v>1177</v>
      </c>
      <c r="D33" t="s">
        <v>1178</v>
      </c>
      <c r="E33" t="s">
        <v>1179</v>
      </c>
      <c r="G33" t="s">
        <v>929</v>
      </c>
      <c r="H33" t="s">
        <v>253</v>
      </c>
      <c r="I33" t="s">
        <v>254</v>
      </c>
      <c r="J33" t="s">
        <v>2160</v>
      </c>
      <c r="K33" t="s">
        <v>2161</v>
      </c>
    </row>
    <row r="34" spans="1:11" x14ac:dyDescent="0.3">
      <c r="A34" t="s">
        <v>1180</v>
      </c>
      <c r="B34" t="s">
        <v>1181</v>
      </c>
      <c r="C34" t="s">
        <v>1182</v>
      </c>
      <c r="D34" t="s">
        <v>1183</v>
      </c>
      <c r="E34" t="s">
        <v>1184</v>
      </c>
      <c r="G34" t="s">
        <v>930</v>
      </c>
      <c r="H34" t="s">
        <v>255</v>
      </c>
      <c r="I34" t="s">
        <v>256</v>
      </c>
      <c r="J34" t="s">
        <v>2162</v>
      </c>
      <c r="K34" t="s">
        <v>2163</v>
      </c>
    </row>
    <row r="35" spans="1:11" x14ac:dyDescent="0.3">
      <c r="A35" t="s">
        <v>1185</v>
      </c>
      <c r="B35" t="s">
        <v>1186</v>
      </c>
      <c r="C35" t="s">
        <v>1187</v>
      </c>
      <c r="D35" t="s">
        <v>1188</v>
      </c>
      <c r="E35" t="s">
        <v>1189</v>
      </c>
      <c r="G35" t="s">
        <v>931</v>
      </c>
      <c r="H35" t="s">
        <v>257</v>
      </c>
      <c r="I35" t="s">
        <v>258</v>
      </c>
      <c r="J35" t="s">
        <v>2164</v>
      </c>
      <c r="K35" t="s">
        <v>2165</v>
      </c>
    </row>
    <row r="36" spans="1:11" x14ac:dyDescent="0.3">
      <c r="A36" t="s">
        <v>1190</v>
      </c>
      <c r="B36" t="s">
        <v>1191</v>
      </c>
      <c r="C36" t="s">
        <v>1192</v>
      </c>
      <c r="D36" t="s">
        <v>1193</v>
      </c>
      <c r="E36" t="s">
        <v>1194</v>
      </c>
      <c r="G36" t="s">
        <v>932</v>
      </c>
      <c r="H36" t="s">
        <v>259</v>
      </c>
      <c r="I36" t="s">
        <v>260</v>
      </c>
      <c r="J36" t="s">
        <v>2166</v>
      </c>
      <c r="K36" t="s">
        <v>2167</v>
      </c>
    </row>
    <row r="37" spans="1:11" x14ac:dyDescent="0.3">
      <c r="A37" t="s">
        <v>1195</v>
      </c>
      <c r="B37" t="s">
        <v>1196</v>
      </c>
      <c r="C37" t="s">
        <v>1197</v>
      </c>
      <c r="D37" t="s">
        <v>1198</v>
      </c>
      <c r="E37" t="s">
        <v>1199</v>
      </c>
      <c r="G37" t="s">
        <v>933</v>
      </c>
      <c r="H37" t="s">
        <v>261</v>
      </c>
      <c r="I37" t="s">
        <v>262</v>
      </c>
      <c r="J37" t="s">
        <v>2168</v>
      </c>
      <c r="K37" t="s">
        <v>2169</v>
      </c>
    </row>
    <row r="38" spans="1:11" x14ac:dyDescent="0.3">
      <c r="A38" t="s">
        <v>1200</v>
      </c>
      <c r="B38" t="s">
        <v>1201</v>
      </c>
      <c r="C38" t="s">
        <v>1202</v>
      </c>
      <c r="D38" t="s">
        <v>1203</v>
      </c>
      <c r="E38" t="s">
        <v>1204</v>
      </c>
      <c r="G38" t="s">
        <v>934</v>
      </c>
      <c r="H38" t="s">
        <v>263</v>
      </c>
      <c r="I38" t="s">
        <v>264</v>
      </c>
      <c r="J38" t="s">
        <v>2170</v>
      </c>
      <c r="K38" t="s">
        <v>2171</v>
      </c>
    </row>
    <row r="39" spans="1:11" x14ac:dyDescent="0.3">
      <c r="A39" t="s">
        <v>1205</v>
      </c>
      <c r="B39" t="s">
        <v>1206</v>
      </c>
      <c r="C39" t="s">
        <v>1207</v>
      </c>
      <c r="D39" t="s">
        <v>1208</v>
      </c>
      <c r="E39" t="s">
        <v>1209</v>
      </c>
      <c r="G39" t="s">
        <v>935</v>
      </c>
      <c r="H39" t="s">
        <v>265</v>
      </c>
      <c r="I39" t="s">
        <v>266</v>
      </c>
      <c r="J39" t="s">
        <v>2172</v>
      </c>
      <c r="K39" t="s">
        <v>2173</v>
      </c>
    </row>
    <row r="40" spans="1:11" x14ac:dyDescent="0.3">
      <c r="A40" t="s">
        <v>1210</v>
      </c>
      <c r="B40" t="s">
        <v>1211</v>
      </c>
      <c r="C40" t="s">
        <v>1212</v>
      </c>
      <c r="D40" t="s">
        <v>1213</v>
      </c>
      <c r="E40" t="s">
        <v>1214</v>
      </c>
      <c r="G40" t="s">
        <v>936</v>
      </c>
      <c r="H40" t="s">
        <v>267</v>
      </c>
      <c r="I40" t="s">
        <v>268</v>
      </c>
      <c r="J40" t="s">
        <v>2174</v>
      </c>
      <c r="K40" t="s">
        <v>2175</v>
      </c>
    </row>
    <row r="41" spans="1:11" x14ac:dyDescent="0.3">
      <c r="A41" t="s">
        <v>1215</v>
      </c>
      <c r="B41" t="s">
        <v>1216</v>
      </c>
      <c r="C41" t="s">
        <v>1217</v>
      </c>
      <c r="D41" t="s">
        <v>1218</v>
      </c>
      <c r="E41" t="s">
        <v>1219</v>
      </c>
      <c r="G41" t="s">
        <v>937</v>
      </c>
      <c r="H41" t="s">
        <v>269</v>
      </c>
      <c r="I41" t="s">
        <v>270</v>
      </c>
      <c r="J41" t="s">
        <v>2176</v>
      </c>
      <c r="K41" t="s">
        <v>2177</v>
      </c>
    </row>
    <row r="42" spans="1:11" x14ac:dyDescent="0.3">
      <c r="A42" t="s">
        <v>1220</v>
      </c>
      <c r="B42" t="s">
        <v>1221</v>
      </c>
      <c r="C42" t="s">
        <v>1222</v>
      </c>
      <c r="D42" t="s">
        <v>1223</v>
      </c>
      <c r="E42" t="s">
        <v>1224</v>
      </c>
      <c r="G42" t="s">
        <v>938</v>
      </c>
      <c r="H42" t="s">
        <v>271</v>
      </c>
      <c r="I42" t="s">
        <v>272</v>
      </c>
      <c r="J42" t="s">
        <v>2178</v>
      </c>
      <c r="K42" t="s">
        <v>2179</v>
      </c>
    </row>
    <row r="43" spans="1:11" x14ac:dyDescent="0.3">
      <c r="A43" t="s">
        <v>1225</v>
      </c>
      <c r="B43" t="s">
        <v>1226</v>
      </c>
      <c r="C43" t="s">
        <v>1227</v>
      </c>
      <c r="D43" t="s">
        <v>1228</v>
      </c>
      <c r="E43" t="s">
        <v>1229</v>
      </c>
      <c r="G43" t="s">
        <v>939</v>
      </c>
      <c r="H43" t="s">
        <v>273</v>
      </c>
      <c r="I43" t="s">
        <v>274</v>
      </c>
      <c r="J43" t="s">
        <v>2180</v>
      </c>
      <c r="K43" t="s">
        <v>2181</v>
      </c>
    </row>
    <row r="44" spans="1:11" x14ac:dyDescent="0.3">
      <c r="A44" t="s">
        <v>1230</v>
      </c>
      <c r="B44" t="s">
        <v>1231</v>
      </c>
      <c r="C44" t="s">
        <v>1232</v>
      </c>
      <c r="D44" t="s">
        <v>1233</v>
      </c>
      <c r="E44" t="s">
        <v>1234</v>
      </c>
      <c r="G44" t="s">
        <v>940</v>
      </c>
      <c r="H44" t="s">
        <v>275</v>
      </c>
      <c r="I44" t="s">
        <v>276</v>
      </c>
      <c r="J44" t="s">
        <v>2182</v>
      </c>
      <c r="K44" t="s">
        <v>2183</v>
      </c>
    </row>
    <row r="45" spans="1:11" x14ac:dyDescent="0.3">
      <c r="A45" t="s">
        <v>1235</v>
      </c>
      <c r="B45" t="s">
        <v>1236</v>
      </c>
      <c r="C45" t="s">
        <v>1237</v>
      </c>
      <c r="D45" t="s">
        <v>1238</v>
      </c>
      <c r="E45" t="s">
        <v>1239</v>
      </c>
      <c r="G45" t="s">
        <v>941</v>
      </c>
      <c r="H45" t="s">
        <v>277</v>
      </c>
      <c r="I45" t="s">
        <v>278</v>
      </c>
      <c r="J45" t="s">
        <v>2184</v>
      </c>
      <c r="K45" t="s">
        <v>2185</v>
      </c>
    </row>
    <row r="46" spans="1:11" x14ac:dyDescent="0.3">
      <c r="A46" t="s">
        <v>1240</v>
      </c>
      <c r="B46" t="s">
        <v>1241</v>
      </c>
      <c r="C46" t="s">
        <v>1242</v>
      </c>
      <c r="D46" t="s">
        <v>1243</v>
      </c>
      <c r="E46" t="s">
        <v>1244</v>
      </c>
      <c r="G46" t="s">
        <v>942</v>
      </c>
      <c r="H46" t="s">
        <v>279</v>
      </c>
      <c r="I46" t="s">
        <v>280</v>
      </c>
      <c r="J46" t="s">
        <v>2186</v>
      </c>
      <c r="K46" t="s">
        <v>2187</v>
      </c>
    </row>
    <row r="47" spans="1:11" x14ac:dyDescent="0.3">
      <c r="A47" t="s">
        <v>1245</v>
      </c>
      <c r="B47" t="s">
        <v>1246</v>
      </c>
      <c r="C47" t="s">
        <v>1247</v>
      </c>
      <c r="D47" t="s">
        <v>1248</v>
      </c>
      <c r="E47" t="s">
        <v>1249</v>
      </c>
      <c r="G47" t="s">
        <v>943</v>
      </c>
      <c r="H47" t="s">
        <v>281</v>
      </c>
      <c r="I47" t="s">
        <v>282</v>
      </c>
      <c r="J47" t="s">
        <v>2188</v>
      </c>
      <c r="K47" t="s">
        <v>2189</v>
      </c>
    </row>
    <row r="48" spans="1:11" x14ac:dyDescent="0.3">
      <c r="A48" t="s">
        <v>1250</v>
      </c>
      <c r="B48" t="s">
        <v>1251</v>
      </c>
      <c r="C48" t="s">
        <v>1252</v>
      </c>
      <c r="D48" t="s">
        <v>1253</v>
      </c>
      <c r="E48" t="s">
        <v>1254</v>
      </c>
      <c r="G48" t="s">
        <v>944</v>
      </c>
      <c r="H48" t="s">
        <v>283</v>
      </c>
      <c r="I48" t="s">
        <v>284</v>
      </c>
      <c r="J48" t="s">
        <v>2190</v>
      </c>
      <c r="K48" t="s">
        <v>2191</v>
      </c>
    </row>
    <row r="49" spans="1:11" x14ac:dyDescent="0.3">
      <c r="A49" t="s">
        <v>1255</v>
      </c>
      <c r="B49" t="s">
        <v>1256</v>
      </c>
      <c r="C49" t="s">
        <v>1257</v>
      </c>
      <c r="D49" t="s">
        <v>1258</v>
      </c>
      <c r="E49" t="s">
        <v>1259</v>
      </c>
      <c r="G49" t="s">
        <v>945</v>
      </c>
      <c r="H49" t="s">
        <v>285</v>
      </c>
      <c r="I49" t="s">
        <v>286</v>
      </c>
      <c r="J49" t="s">
        <v>2192</v>
      </c>
      <c r="K49" t="s">
        <v>2193</v>
      </c>
    </row>
    <row r="50" spans="1:11" x14ac:dyDescent="0.3">
      <c r="A50" t="s">
        <v>1260</v>
      </c>
      <c r="B50" t="s">
        <v>1261</v>
      </c>
      <c r="C50" t="s">
        <v>1262</v>
      </c>
      <c r="D50" t="s">
        <v>1263</v>
      </c>
      <c r="E50" t="s">
        <v>1264</v>
      </c>
      <c r="G50" t="s">
        <v>946</v>
      </c>
      <c r="H50" t="s">
        <v>287</v>
      </c>
      <c r="I50" t="s">
        <v>288</v>
      </c>
      <c r="J50" t="s">
        <v>2194</v>
      </c>
      <c r="K50" t="s">
        <v>2195</v>
      </c>
    </row>
    <row r="51" spans="1:11" x14ac:dyDescent="0.3">
      <c r="A51" t="s">
        <v>1265</v>
      </c>
      <c r="B51" t="s">
        <v>1266</v>
      </c>
      <c r="C51" t="s">
        <v>1267</v>
      </c>
      <c r="D51" t="s">
        <v>1268</v>
      </c>
      <c r="E51" t="s">
        <v>1269</v>
      </c>
      <c r="G51" t="s">
        <v>947</v>
      </c>
      <c r="H51" t="s">
        <v>289</v>
      </c>
      <c r="I51" t="s">
        <v>290</v>
      </c>
      <c r="J51" t="s">
        <v>2196</v>
      </c>
      <c r="K51" t="s">
        <v>2197</v>
      </c>
    </row>
    <row r="52" spans="1:11" x14ac:dyDescent="0.3">
      <c r="A52" t="s">
        <v>1270</v>
      </c>
      <c r="B52" t="s">
        <v>1271</v>
      </c>
      <c r="C52" t="s">
        <v>1272</v>
      </c>
      <c r="D52" t="s">
        <v>1273</v>
      </c>
      <c r="E52" t="s">
        <v>1274</v>
      </c>
      <c r="G52" t="s">
        <v>948</v>
      </c>
      <c r="H52" t="s">
        <v>291</v>
      </c>
      <c r="I52" t="s">
        <v>292</v>
      </c>
      <c r="J52" t="s">
        <v>2198</v>
      </c>
      <c r="K52" t="s">
        <v>2199</v>
      </c>
    </row>
    <row r="53" spans="1:11" x14ac:dyDescent="0.3">
      <c r="A53" t="s">
        <v>1275</v>
      </c>
      <c r="B53" t="s">
        <v>1276</v>
      </c>
      <c r="C53" t="s">
        <v>1277</v>
      </c>
      <c r="D53" t="s">
        <v>1278</v>
      </c>
      <c r="E53" t="s">
        <v>1279</v>
      </c>
      <c r="G53" t="s">
        <v>949</v>
      </c>
      <c r="H53" t="s">
        <v>293</v>
      </c>
      <c r="I53" t="s">
        <v>294</v>
      </c>
      <c r="J53" t="s">
        <v>2200</v>
      </c>
      <c r="K53" t="s">
        <v>2201</v>
      </c>
    </row>
    <row r="54" spans="1:11" x14ac:dyDescent="0.3">
      <c r="A54" t="s">
        <v>1280</v>
      </c>
      <c r="B54" t="s">
        <v>1281</v>
      </c>
      <c r="C54" t="s">
        <v>1282</v>
      </c>
      <c r="D54" t="s">
        <v>1283</v>
      </c>
      <c r="E54" t="s">
        <v>1284</v>
      </c>
      <c r="G54" t="s">
        <v>950</v>
      </c>
      <c r="H54" t="s">
        <v>295</v>
      </c>
      <c r="I54" t="s">
        <v>296</v>
      </c>
      <c r="J54" t="s">
        <v>2202</v>
      </c>
      <c r="K54" t="s">
        <v>2203</v>
      </c>
    </row>
    <row r="55" spans="1:11" x14ac:dyDescent="0.3">
      <c r="A55" t="s">
        <v>1285</v>
      </c>
      <c r="B55" t="s">
        <v>1286</v>
      </c>
      <c r="C55" t="s">
        <v>1287</v>
      </c>
      <c r="D55" t="s">
        <v>1288</v>
      </c>
      <c r="E55" t="s">
        <v>1289</v>
      </c>
      <c r="G55" t="s">
        <v>951</v>
      </c>
      <c r="H55" t="s">
        <v>297</v>
      </c>
      <c r="I55" t="s">
        <v>298</v>
      </c>
      <c r="J55" t="s">
        <v>2204</v>
      </c>
      <c r="K55" t="s">
        <v>2205</v>
      </c>
    </row>
    <row r="56" spans="1:11" x14ac:dyDescent="0.3">
      <c r="A56" t="s">
        <v>1290</v>
      </c>
      <c r="B56" t="s">
        <v>1291</v>
      </c>
      <c r="C56" t="s">
        <v>1292</v>
      </c>
      <c r="D56" t="s">
        <v>1293</v>
      </c>
      <c r="E56" t="s">
        <v>1294</v>
      </c>
      <c r="G56" t="s">
        <v>952</v>
      </c>
      <c r="H56" t="s">
        <v>299</v>
      </c>
      <c r="I56" t="s">
        <v>300</v>
      </c>
      <c r="J56" t="s">
        <v>2206</v>
      </c>
      <c r="K56" t="s">
        <v>2207</v>
      </c>
    </row>
    <row r="57" spans="1:11" x14ac:dyDescent="0.3">
      <c r="A57" t="s">
        <v>1295</v>
      </c>
      <c r="B57" t="s">
        <v>1296</v>
      </c>
      <c r="C57" t="s">
        <v>1297</v>
      </c>
      <c r="D57" t="s">
        <v>1298</v>
      </c>
      <c r="E57" t="s">
        <v>1299</v>
      </c>
      <c r="G57" t="s">
        <v>953</v>
      </c>
      <c r="H57" t="s">
        <v>301</v>
      </c>
      <c r="I57" t="s">
        <v>302</v>
      </c>
      <c r="J57" t="s">
        <v>2208</v>
      </c>
      <c r="K57" t="s">
        <v>2209</v>
      </c>
    </row>
    <row r="58" spans="1:11" x14ac:dyDescent="0.3">
      <c r="A58" t="s">
        <v>1300</v>
      </c>
      <c r="B58" t="s">
        <v>1301</v>
      </c>
      <c r="C58" t="s">
        <v>1302</v>
      </c>
      <c r="D58" t="s">
        <v>1303</v>
      </c>
      <c r="E58" t="s">
        <v>1304</v>
      </c>
      <c r="G58" t="s">
        <v>954</v>
      </c>
      <c r="H58" t="s">
        <v>303</v>
      </c>
      <c r="I58" t="s">
        <v>304</v>
      </c>
      <c r="J58" t="s">
        <v>2210</v>
      </c>
      <c r="K58" t="s">
        <v>2211</v>
      </c>
    </row>
    <row r="59" spans="1:11" x14ac:dyDescent="0.3">
      <c r="A59" t="s">
        <v>1305</v>
      </c>
      <c r="B59" t="s">
        <v>1306</v>
      </c>
      <c r="C59" t="s">
        <v>1307</v>
      </c>
      <c r="D59" t="s">
        <v>1308</v>
      </c>
      <c r="E59" t="s">
        <v>1309</v>
      </c>
      <c r="G59" t="s">
        <v>955</v>
      </c>
      <c r="H59" t="s">
        <v>305</v>
      </c>
      <c r="I59" t="s">
        <v>306</v>
      </c>
      <c r="J59" t="s">
        <v>2212</v>
      </c>
      <c r="K59" t="s">
        <v>2213</v>
      </c>
    </row>
    <row r="60" spans="1:11" x14ac:dyDescent="0.3">
      <c r="A60" t="s">
        <v>1310</v>
      </c>
      <c r="B60" t="s">
        <v>1311</v>
      </c>
      <c r="C60" t="s">
        <v>1312</v>
      </c>
      <c r="D60" t="s">
        <v>1313</v>
      </c>
      <c r="E60" t="s">
        <v>1314</v>
      </c>
      <c r="G60" t="s">
        <v>956</v>
      </c>
      <c r="H60" t="s">
        <v>307</v>
      </c>
      <c r="I60" t="s">
        <v>308</v>
      </c>
      <c r="J60" t="s">
        <v>2214</v>
      </c>
      <c r="K60" t="s">
        <v>2215</v>
      </c>
    </row>
    <row r="61" spans="1:11" x14ac:dyDescent="0.3">
      <c r="A61" t="s">
        <v>1315</v>
      </c>
      <c r="B61" t="s">
        <v>1316</v>
      </c>
      <c r="C61" t="s">
        <v>1317</v>
      </c>
      <c r="D61" t="s">
        <v>1318</v>
      </c>
      <c r="E61" t="s">
        <v>1319</v>
      </c>
      <c r="G61" t="s">
        <v>957</v>
      </c>
      <c r="H61" t="s">
        <v>309</v>
      </c>
      <c r="I61" t="s">
        <v>310</v>
      </c>
      <c r="J61" t="s">
        <v>2216</v>
      </c>
      <c r="K61" t="s">
        <v>2217</v>
      </c>
    </row>
    <row r="62" spans="1:11" x14ac:dyDescent="0.3">
      <c r="A62" t="s">
        <v>1320</v>
      </c>
      <c r="B62" t="s">
        <v>1321</v>
      </c>
      <c r="C62" t="s">
        <v>1322</v>
      </c>
      <c r="D62" t="s">
        <v>1323</v>
      </c>
      <c r="E62" t="s">
        <v>1324</v>
      </c>
      <c r="G62" t="s">
        <v>958</v>
      </c>
      <c r="H62" t="s">
        <v>311</v>
      </c>
      <c r="I62" t="s">
        <v>312</v>
      </c>
      <c r="J62" t="s">
        <v>2218</v>
      </c>
      <c r="K62" t="s">
        <v>2219</v>
      </c>
    </row>
    <row r="63" spans="1:11" x14ac:dyDescent="0.3">
      <c r="A63" t="s">
        <v>1325</v>
      </c>
      <c r="B63" t="s">
        <v>1326</v>
      </c>
      <c r="C63" t="s">
        <v>1327</v>
      </c>
      <c r="D63" t="s">
        <v>1328</v>
      </c>
      <c r="E63" t="s">
        <v>1329</v>
      </c>
      <c r="G63" t="s">
        <v>959</v>
      </c>
      <c r="H63" t="s">
        <v>313</v>
      </c>
      <c r="I63" t="s">
        <v>314</v>
      </c>
      <c r="J63" t="s">
        <v>2220</v>
      </c>
      <c r="K63" t="s">
        <v>2221</v>
      </c>
    </row>
    <row r="64" spans="1:11" x14ac:dyDescent="0.3">
      <c r="A64" t="s">
        <v>1330</v>
      </c>
      <c r="B64" t="s">
        <v>1331</v>
      </c>
      <c r="C64" t="s">
        <v>1332</v>
      </c>
      <c r="D64" t="s">
        <v>1333</v>
      </c>
      <c r="E64" t="s">
        <v>1334</v>
      </c>
      <c r="G64" t="s">
        <v>960</v>
      </c>
      <c r="H64" t="s">
        <v>315</v>
      </c>
      <c r="I64" t="s">
        <v>316</v>
      </c>
      <c r="J64" t="s">
        <v>2222</v>
      </c>
      <c r="K64" t="s">
        <v>2223</v>
      </c>
    </row>
    <row r="65" spans="1:11" x14ac:dyDescent="0.3">
      <c r="A65" t="s">
        <v>1335</v>
      </c>
      <c r="B65" t="s">
        <v>1336</v>
      </c>
      <c r="C65" t="s">
        <v>1337</v>
      </c>
      <c r="D65" t="s">
        <v>1338</v>
      </c>
      <c r="E65" t="s">
        <v>1339</v>
      </c>
      <c r="G65" t="s">
        <v>961</v>
      </c>
      <c r="H65" t="s">
        <v>317</v>
      </c>
      <c r="I65" t="s">
        <v>318</v>
      </c>
      <c r="J65" t="s">
        <v>2224</v>
      </c>
      <c r="K65" t="s">
        <v>2225</v>
      </c>
    </row>
    <row r="66" spans="1:11" x14ac:dyDescent="0.3">
      <c r="A66" t="s">
        <v>1340</v>
      </c>
      <c r="B66" t="s">
        <v>1341</v>
      </c>
      <c r="C66" t="s">
        <v>1342</v>
      </c>
      <c r="D66" t="s">
        <v>1343</v>
      </c>
      <c r="E66" t="s">
        <v>1344</v>
      </c>
      <c r="G66" t="s">
        <v>962</v>
      </c>
      <c r="H66" t="s">
        <v>319</v>
      </c>
      <c r="I66" t="s">
        <v>320</v>
      </c>
      <c r="J66" t="s">
        <v>2226</v>
      </c>
      <c r="K66" t="s">
        <v>2227</v>
      </c>
    </row>
    <row r="67" spans="1:11" x14ac:dyDescent="0.3">
      <c r="A67" t="s">
        <v>1345</v>
      </c>
      <c r="B67" t="s">
        <v>1346</v>
      </c>
      <c r="C67" t="s">
        <v>1347</v>
      </c>
      <c r="D67" t="s">
        <v>1348</v>
      </c>
      <c r="E67" t="s">
        <v>1349</v>
      </c>
      <c r="G67" t="s">
        <v>963</v>
      </c>
      <c r="H67" t="s">
        <v>321</v>
      </c>
      <c r="I67" t="s">
        <v>322</v>
      </c>
      <c r="J67" t="s">
        <v>2228</v>
      </c>
      <c r="K67" t="s">
        <v>2229</v>
      </c>
    </row>
    <row r="68" spans="1:11" x14ac:dyDescent="0.3">
      <c r="A68" t="s">
        <v>1350</v>
      </c>
      <c r="B68" t="s">
        <v>1351</v>
      </c>
      <c r="C68" t="s">
        <v>1352</v>
      </c>
      <c r="D68" t="s">
        <v>1353</v>
      </c>
      <c r="E68" t="s">
        <v>1354</v>
      </c>
      <c r="G68" t="s">
        <v>964</v>
      </c>
      <c r="H68" t="s">
        <v>323</v>
      </c>
      <c r="I68" t="s">
        <v>324</v>
      </c>
      <c r="J68" t="s">
        <v>2230</v>
      </c>
      <c r="K68" t="s">
        <v>2231</v>
      </c>
    </row>
    <row r="69" spans="1:11" x14ac:dyDescent="0.3">
      <c r="A69" t="s">
        <v>1355</v>
      </c>
      <c r="B69" t="s">
        <v>1356</v>
      </c>
      <c r="C69" t="s">
        <v>1357</v>
      </c>
      <c r="D69" t="s">
        <v>1358</v>
      </c>
      <c r="E69" t="s">
        <v>1359</v>
      </c>
      <c r="G69" t="s">
        <v>965</v>
      </c>
      <c r="H69" t="s">
        <v>325</v>
      </c>
      <c r="I69" t="s">
        <v>326</v>
      </c>
      <c r="J69" t="s">
        <v>2232</v>
      </c>
      <c r="K69" t="s">
        <v>2233</v>
      </c>
    </row>
    <row r="70" spans="1:11" x14ac:dyDescent="0.3">
      <c r="A70" t="s">
        <v>1360</v>
      </c>
      <c r="B70" t="s">
        <v>1361</v>
      </c>
      <c r="C70" t="s">
        <v>1362</v>
      </c>
      <c r="D70" t="s">
        <v>1363</v>
      </c>
      <c r="E70" t="s">
        <v>1364</v>
      </c>
      <c r="G70" t="s">
        <v>966</v>
      </c>
      <c r="H70" t="s">
        <v>327</v>
      </c>
      <c r="I70" t="s">
        <v>328</v>
      </c>
      <c r="J70" t="s">
        <v>2234</v>
      </c>
      <c r="K70" t="s">
        <v>2235</v>
      </c>
    </row>
    <row r="71" spans="1:11" x14ac:dyDescent="0.3">
      <c r="A71" t="s">
        <v>1365</v>
      </c>
      <c r="B71" t="s">
        <v>1366</v>
      </c>
      <c r="C71" t="s">
        <v>1367</v>
      </c>
      <c r="D71" t="s">
        <v>1368</v>
      </c>
      <c r="E71" t="s">
        <v>1369</v>
      </c>
      <c r="G71" t="s">
        <v>967</v>
      </c>
      <c r="H71" t="s">
        <v>329</v>
      </c>
      <c r="I71" t="s">
        <v>330</v>
      </c>
      <c r="J71" t="s">
        <v>2236</v>
      </c>
      <c r="K71" t="s">
        <v>2237</v>
      </c>
    </row>
    <row r="72" spans="1:11" x14ac:dyDescent="0.3">
      <c r="A72" t="s">
        <v>1370</v>
      </c>
      <c r="B72" t="s">
        <v>1371</v>
      </c>
      <c r="C72" t="s">
        <v>1372</v>
      </c>
      <c r="D72" t="s">
        <v>1373</v>
      </c>
      <c r="E72" t="s">
        <v>1374</v>
      </c>
      <c r="G72" t="s">
        <v>968</v>
      </c>
      <c r="H72" t="s">
        <v>331</v>
      </c>
      <c r="I72" t="s">
        <v>332</v>
      </c>
      <c r="J72" t="s">
        <v>2238</v>
      </c>
      <c r="K72" t="s">
        <v>2239</v>
      </c>
    </row>
    <row r="73" spans="1:11" x14ac:dyDescent="0.3">
      <c r="A73" t="s">
        <v>1375</v>
      </c>
      <c r="B73" t="s">
        <v>1376</v>
      </c>
      <c r="C73" t="s">
        <v>1377</v>
      </c>
      <c r="D73" t="s">
        <v>1378</v>
      </c>
      <c r="E73" t="s">
        <v>1379</v>
      </c>
      <c r="G73" t="s">
        <v>969</v>
      </c>
      <c r="H73" t="s">
        <v>333</v>
      </c>
      <c r="I73" t="s">
        <v>334</v>
      </c>
      <c r="J73" t="s">
        <v>2240</v>
      </c>
      <c r="K73" t="s">
        <v>2241</v>
      </c>
    </row>
    <row r="74" spans="1:11" x14ac:dyDescent="0.3">
      <c r="A74" t="s">
        <v>1380</v>
      </c>
      <c r="B74" t="s">
        <v>1381</v>
      </c>
      <c r="C74" t="s">
        <v>1382</v>
      </c>
      <c r="D74" t="s">
        <v>1383</v>
      </c>
      <c r="E74" t="s">
        <v>1384</v>
      </c>
      <c r="G74" t="s">
        <v>970</v>
      </c>
      <c r="H74" t="s">
        <v>335</v>
      </c>
      <c r="I74" t="s">
        <v>336</v>
      </c>
      <c r="J74" t="s">
        <v>2242</v>
      </c>
      <c r="K74" t="s">
        <v>2243</v>
      </c>
    </row>
    <row r="75" spans="1:11" x14ac:dyDescent="0.3">
      <c r="A75" t="s">
        <v>1385</v>
      </c>
      <c r="B75" t="s">
        <v>1386</v>
      </c>
      <c r="C75" t="s">
        <v>1387</v>
      </c>
      <c r="D75" t="s">
        <v>1388</v>
      </c>
      <c r="E75" t="s">
        <v>1389</v>
      </c>
      <c r="G75" t="s">
        <v>971</v>
      </c>
      <c r="H75" t="s">
        <v>337</v>
      </c>
      <c r="I75" t="s">
        <v>338</v>
      </c>
      <c r="J75" t="s">
        <v>2244</v>
      </c>
      <c r="K75" t="s">
        <v>2245</v>
      </c>
    </row>
    <row r="76" spans="1:11" x14ac:dyDescent="0.3">
      <c r="A76" t="s">
        <v>1390</v>
      </c>
      <c r="B76" t="s">
        <v>1391</v>
      </c>
      <c r="C76" t="s">
        <v>1392</v>
      </c>
      <c r="D76" t="s">
        <v>1393</v>
      </c>
      <c r="E76" t="s">
        <v>1394</v>
      </c>
      <c r="G76" t="s">
        <v>972</v>
      </c>
      <c r="H76" t="s">
        <v>339</v>
      </c>
      <c r="I76" t="s">
        <v>340</v>
      </c>
      <c r="J76" t="s">
        <v>2246</v>
      </c>
      <c r="K76" t="s">
        <v>2247</v>
      </c>
    </row>
    <row r="77" spans="1:11" x14ac:dyDescent="0.3">
      <c r="A77" t="s">
        <v>1395</v>
      </c>
      <c r="B77" t="s">
        <v>1396</v>
      </c>
      <c r="C77" t="s">
        <v>1397</v>
      </c>
      <c r="D77" t="s">
        <v>1398</v>
      </c>
      <c r="E77" t="s">
        <v>1399</v>
      </c>
      <c r="G77" t="s">
        <v>973</v>
      </c>
      <c r="H77" t="s">
        <v>341</v>
      </c>
      <c r="I77" t="s">
        <v>342</v>
      </c>
      <c r="J77" t="s">
        <v>2248</v>
      </c>
      <c r="K77" t="s">
        <v>2249</v>
      </c>
    </row>
    <row r="78" spans="1:11" x14ac:dyDescent="0.3">
      <c r="A78" t="s">
        <v>1400</v>
      </c>
      <c r="B78" t="s">
        <v>1401</v>
      </c>
      <c r="C78" t="s">
        <v>1402</v>
      </c>
      <c r="D78" t="s">
        <v>1403</v>
      </c>
      <c r="E78" t="s">
        <v>1404</v>
      </c>
      <c r="G78" t="s">
        <v>974</v>
      </c>
      <c r="H78" t="s">
        <v>343</v>
      </c>
      <c r="I78" t="s">
        <v>344</v>
      </c>
      <c r="J78" t="s">
        <v>2250</v>
      </c>
      <c r="K78" t="s">
        <v>2251</v>
      </c>
    </row>
    <row r="79" spans="1:11" x14ac:dyDescent="0.3">
      <c r="A79" t="s">
        <v>1405</v>
      </c>
      <c r="B79" t="s">
        <v>1406</v>
      </c>
      <c r="C79" t="s">
        <v>1407</v>
      </c>
      <c r="D79" t="s">
        <v>1408</v>
      </c>
      <c r="E79" t="s">
        <v>1409</v>
      </c>
      <c r="G79" t="s">
        <v>975</v>
      </c>
      <c r="H79" t="s">
        <v>345</v>
      </c>
      <c r="I79" t="s">
        <v>346</v>
      </c>
      <c r="J79" t="s">
        <v>2252</v>
      </c>
      <c r="K79" t="s">
        <v>2253</v>
      </c>
    </row>
    <row r="80" spans="1:11" x14ac:dyDescent="0.3">
      <c r="A80" t="s">
        <v>1410</v>
      </c>
      <c r="B80" t="s">
        <v>1411</v>
      </c>
      <c r="C80" t="s">
        <v>1412</v>
      </c>
      <c r="D80" t="s">
        <v>1413</v>
      </c>
      <c r="E80" t="s">
        <v>1414</v>
      </c>
      <c r="G80" t="s">
        <v>976</v>
      </c>
      <c r="H80" t="s">
        <v>347</v>
      </c>
      <c r="I80" t="s">
        <v>348</v>
      </c>
      <c r="J80" t="s">
        <v>2254</v>
      </c>
      <c r="K80" t="s">
        <v>2255</v>
      </c>
    </row>
    <row r="81" spans="1:11" x14ac:dyDescent="0.3">
      <c r="A81" t="s">
        <v>1415</v>
      </c>
      <c r="B81" t="s">
        <v>1416</v>
      </c>
      <c r="C81" t="s">
        <v>1417</v>
      </c>
      <c r="D81" t="s">
        <v>1418</v>
      </c>
      <c r="E81" t="s">
        <v>1419</v>
      </c>
      <c r="G81" t="s">
        <v>977</v>
      </c>
      <c r="H81" t="s">
        <v>349</v>
      </c>
      <c r="I81" t="s">
        <v>350</v>
      </c>
      <c r="J81" t="s">
        <v>2256</v>
      </c>
      <c r="K81" t="s">
        <v>2257</v>
      </c>
    </row>
    <row r="82" spans="1:11" x14ac:dyDescent="0.3">
      <c r="A82" t="s">
        <v>1420</v>
      </c>
      <c r="B82" t="s">
        <v>1421</v>
      </c>
      <c r="C82" t="s">
        <v>1422</v>
      </c>
      <c r="D82" t="s">
        <v>1423</v>
      </c>
      <c r="E82" t="s">
        <v>1424</v>
      </c>
      <c r="G82" t="s">
        <v>978</v>
      </c>
      <c r="H82" t="s">
        <v>351</v>
      </c>
      <c r="I82" t="s">
        <v>352</v>
      </c>
      <c r="J82" t="s">
        <v>2258</v>
      </c>
      <c r="K82" t="s">
        <v>2259</v>
      </c>
    </row>
    <row r="83" spans="1:11" x14ac:dyDescent="0.3">
      <c r="A83" t="s">
        <v>1425</v>
      </c>
      <c r="B83" t="s">
        <v>1426</v>
      </c>
      <c r="C83" t="s">
        <v>1427</v>
      </c>
      <c r="D83" t="s">
        <v>1428</v>
      </c>
      <c r="E83" t="s">
        <v>1429</v>
      </c>
      <c r="G83" t="s">
        <v>979</v>
      </c>
      <c r="H83" t="s">
        <v>353</v>
      </c>
      <c r="I83" t="s">
        <v>354</v>
      </c>
      <c r="J83" t="s">
        <v>2260</v>
      </c>
      <c r="K83" t="s">
        <v>2261</v>
      </c>
    </row>
    <row r="84" spans="1:11" x14ac:dyDescent="0.3">
      <c r="A84" t="s">
        <v>1430</v>
      </c>
      <c r="B84" t="s">
        <v>1431</v>
      </c>
      <c r="C84" t="s">
        <v>1432</v>
      </c>
      <c r="D84" t="s">
        <v>1433</v>
      </c>
      <c r="E84" t="s">
        <v>1434</v>
      </c>
      <c r="G84" t="s">
        <v>980</v>
      </c>
      <c r="H84" t="s">
        <v>355</v>
      </c>
      <c r="I84" t="s">
        <v>356</v>
      </c>
      <c r="J84" t="s">
        <v>2262</v>
      </c>
      <c r="K84" t="s">
        <v>2263</v>
      </c>
    </row>
    <row r="85" spans="1:11" x14ac:dyDescent="0.3">
      <c r="A85" t="s">
        <v>1435</v>
      </c>
      <c r="B85" t="s">
        <v>1436</v>
      </c>
      <c r="C85" t="s">
        <v>1437</v>
      </c>
      <c r="D85" t="s">
        <v>1438</v>
      </c>
      <c r="E85" t="s">
        <v>1439</v>
      </c>
      <c r="G85" t="s">
        <v>981</v>
      </c>
      <c r="H85" t="s">
        <v>357</v>
      </c>
      <c r="I85" t="s">
        <v>358</v>
      </c>
      <c r="J85" t="s">
        <v>2264</v>
      </c>
      <c r="K85" t="s">
        <v>2265</v>
      </c>
    </row>
    <row r="86" spans="1:11" x14ac:dyDescent="0.3">
      <c r="A86" t="s">
        <v>1440</v>
      </c>
      <c r="B86" t="s">
        <v>1441</v>
      </c>
      <c r="C86" t="s">
        <v>1442</v>
      </c>
      <c r="D86" t="s">
        <v>1443</v>
      </c>
      <c r="E86" t="s">
        <v>1444</v>
      </c>
      <c r="G86" t="s">
        <v>982</v>
      </c>
      <c r="H86" t="s">
        <v>359</v>
      </c>
      <c r="I86" t="s">
        <v>360</v>
      </c>
      <c r="J86" t="s">
        <v>2266</v>
      </c>
      <c r="K86" t="s">
        <v>2267</v>
      </c>
    </row>
    <row r="87" spans="1:11" x14ac:dyDescent="0.3">
      <c r="A87" t="s">
        <v>1445</v>
      </c>
      <c r="B87" t="s">
        <v>1446</v>
      </c>
      <c r="C87" t="s">
        <v>1447</v>
      </c>
      <c r="D87" t="s">
        <v>1448</v>
      </c>
      <c r="E87" t="s">
        <v>1449</v>
      </c>
      <c r="G87" t="s">
        <v>983</v>
      </c>
      <c r="H87" t="s">
        <v>361</v>
      </c>
      <c r="I87" t="s">
        <v>362</v>
      </c>
      <c r="J87" t="s">
        <v>2268</v>
      </c>
      <c r="K87" t="s">
        <v>2269</v>
      </c>
    </row>
    <row r="88" spans="1:11" x14ac:dyDescent="0.3">
      <c r="A88" t="s">
        <v>1450</v>
      </c>
      <c r="B88" t="s">
        <v>1451</v>
      </c>
      <c r="C88" t="s">
        <v>1452</v>
      </c>
      <c r="D88" t="s">
        <v>1453</v>
      </c>
      <c r="E88" t="s">
        <v>1454</v>
      </c>
      <c r="G88" t="s">
        <v>984</v>
      </c>
      <c r="H88" t="s">
        <v>363</v>
      </c>
      <c r="I88" t="s">
        <v>364</v>
      </c>
      <c r="J88" t="s">
        <v>2270</v>
      </c>
      <c r="K88" t="s">
        <v>2271</v>
      </c>
    </row>
    <row r="89" spans="1:11" x14ac:dyDescent="0.3">
      <c r="A89" t="s">
        <v>1455</v>
      </c>
      <c r="B89" t="s">
        <v>1456</v>
      </c>
      <c r="C89" t="s">
        <v>1457</v>
      </c>
      <c r="D89" t="s">
        <v>1458</v>
      </c>
      <c r="E89" t="s">
        <v>1459</v>
      </c>
      <c r="G89" t="s">
        <v>985</v>
      </c>
      <c r="H89" t="s">
        <v>365</v>
      </c>
      <c r="I89" t="s">
        <v>366</v>
      </c>
      <c r="J89" t="s">
        <v>2272</v>
      </c>
      <c r="K89" t="s">
        <v>2273</v>
      </c>
    </row>
    <row r="90" spans="1:11" x14ac:dyDescent="0.3">
      <c r="A90" t="s">
        <v>1460</v>
      </c>
      <c r="B90" t="s">
        <v>1461</v>
      </c>
      <c r="C90" t="s">
        <v>1462</v>
      </c>
      <c r="D90" t="s">
        <v>1463</v>
      </c>
      <c r="E90" t="s">
        <v>1464</v>
      </c>
      <c r="G90" t="s">
        <v>986</v>
      </c>
      <c r="H90" t="s">
        <v>367</v>
      </c>
      <c r="I90" t="s">
        <v>368</v>
      </c>
      <c r="J90" t="s">
        <v>2274</v>
      </c>
      <c r="K90" t="s">
        <v>2275</v>
      </c>
    </row>
    <row r="91" spans="1:11" x14ac:dyDescent="0.3">
      <c r="A91" t="s">
        <v>1465</v>
      </c>
      <c r="B91" t="s">
        <v>1466</v>
      </c>
      <c r="C91" t="s">
        <v>1467</v>
      </c>
      <c r="D91" t="s">
        <v>1468</v>
      </c>
      <c r="E91" t="s">
        <v>1469</v>
      </c>
      <c r="G91" t="s">
        <v>987</v>
      </c>
      <c r="H91" t="s">
        <v>369</v>
      </c>
      <c r="I91" t="s">
        <v>370</v>
      </c>
      <c r="J91" t="s">
        <v>2276</v>
      </c>
      <c r="K91" t="s">
        <v>2277</v>
      </c>
    </row>
    <row r="92" spans="1:11" x14ac:dyDescent="0.3">
      <c r="A92" t="s">
        <v>1470</v>
      </c>
      <c r="B92" t="s">
        <v>1471</v>
      </c>
      <c r="C92" t="s">
        <v>1472</v>
      </c>
      <c r="D92" t="s">
        <v>1473</v>
      </c>
      <c r="E92" t="s">
        <v>1474</v>
      </c>
      <c r="G92" t="s">
        <v>988</v>
      </c>
      <c r="H92" t="s">
        <v>371</v>
      </c>
      <c r="I92" t="s">
        <v>372</v>
      </c>
      <c r="J92" t="s">
        <v>2278</v>
      </c>
      <c r="K92" t="s">
        <v>2279</v>
      </c>
    </row>
    <row r="93" spans="1:11" x14ac:dyDescent="0.3">
      <c r="A93" t="s">
        <v>1475</v>
      </c>
      <c r="B93" t="s">
        <v>1476</v>
      </c>
      <c r="C93" t="s">
        <v>1477</v>
      </c>
      <c r="D93" t="s">
        <v>1478</v>
      </c>
      <c r="E93" t="s">
        <v>1479</v>
      </c>
      <c r="G93" t="s">
        <v>989</v>
      </c>
      <c r="H93" t="s">
        <v>373</v>
      </c>
      <c r="I93" t="s">
        <v>374</v>
      </c>
      <c r="J93" t="s">
        <v>2280</v>
      </c>
      <c r="K93" t="s">
        <v>2281</v>
      </c>
    </row>
    <row r="94" spans="1:11" x14ac:dyDescent="0.3">
      <c r="A94" t="s">
        <v>1480</v>
      </c>
      <c r="B94" t="s">
        <v>1481</v>
      </c>
      <c r="C94" t="s">
        <v>1482</v>
      </c>
      <c r="D94" t="s">
        <v>1483</v>
      </c>
      <c r="E94" t="s">
        <v>1484</v>
      </c>
      <c r="G94" t="s">
        <v>990</v>
      </c>
      <c r="H94" t="s">
        <v>375</v>
      </c>
      <c r="I94" t="s">
        <v>376</v>
      </c>
      <c r="J94" t="s">
        <v>2282</v>
      </c>
      <c r="K94" t="s">
        <v>2283</v>
      </c>
    </row>
    <row r="95" spans="1:11" x14ac:dyDescent="0.3">
      <c r="A95" t="s">
        <v>1485</v>
      </c>
      <c r="B95" t="s">
        <v>1486</v>
      </c>
      <c r="C95" t="s">
        <v>1487</v>
      </c>
      <c r="D95" t="s">
        <v>1488</v>
      </c>
      <c r="E95" t="s">
        <v>1489</v>
      </c>
      <c r="G95" t="s">
        <v>991</v>
      </c>
      <c r="H95" t="s">
        <v>377</v>
      </c>
      <c r="I95" t="s">
        <v>378</v>
      </c>
      <c r="J95" t="s">
        <v>2284</v>
      </c>
      <c r="K95" t="s">
        <v>2285</v>
      </c>
    </row>
    <row r="96" spans="1:11" x14ac:dyDescent="0.3">
      <c r="A96" t="s">
        <v>1490</v>
      </c>
      <c r="B96" t="s">
        <v>1491</v>
      </c>
      <c r="C96" t="s">
        <v>1492</v>
      </c>
      <c r="D96" t="s">
        <v>1493</v>
      </c>
      <c r="E96" t="s">
        <v>1494</v>
      </c>
      <c r="G96" t="s">
        <v>992</v>
      </c>
      <c r="H96" t="s">
        <v>379</v>
      </c>
      <c r="I96" t="s">
        <v>380</v>
      </c>
      <c r="J96" t="s">
        <v>2286</v>
      </c>
      <c r="K96" t="s">
        <v>2287</v>
      </c>
    </row>
    <row r="97" spans="1:11" x14ac:dyDescent="0.3">
      <c r="A97" t="s">
        <v>1495</v>
      </c>
      <c r="B97" t="s">
        <v>1496</v>
      </c>
      <c r="C97" t="s">
        <v>1497</v>
      </c>
      <c r="D97" t="s">
        <v>1498</v>
      </c>
      <c r="E97" t="s">
        <v>1499</v>
      </c>
      <c r="G97" t="s">
        <v>993</v>
      </c>
      <c r="H97" t="s">
        <v>381</v>
      </c>
      <c r="I97" t="s">
        <v>382</v>
      </c>
      <c r="J97" t="s">
        <v>2288</v>
      </c>
      <c r="K97" t="s">
        <v>2289</v>
      </c>
    </row>
    <row r="98" spans="1:11" x14ac:dyDescent="0.3">
      <c r="A98" t="s">
        <v>1500</v>
      </c>
      <c r="B98" t="s">
        <v>1501</v>
      </c>
      <c r="C98" t="s">
        <v>1502</v>
      </c>
      <c r="D98" t="s">
        <v>1503</v>
      </c>
      <c r="E98" t="s">
        <v>1504</v>
      </c>
      <c r="G98" t="s">
        <v>994</v>
      </c>
      <c r="H98" t="s">
        <v>383</v>
      </c>
      <c r="I98" t="s">
        <v>384</v>
      </c>
      <c r="J98" t="s">
        <v>2290</v>
      </c>
      <c r="K98" t="s">
        <v>2291</v>
      </c>
    </row>
    <row r="99" spans="1:11" x14ac:dyDescent="0.3">
      <c r="A99" t="s">
        <v>1505</v>
      </c>
      <c r="B99" t="s">
        <v>1506</v>
      </c>
      <c r="C99" t="s">
        <v>1507</v>
      </c>
      <c r="D99" t="s">
        <v>1508</v>
      </c>
      <c r="E99" t="s">
        <v>1509</v>
      </c>
      <c r="G99" t="s">
        <v>995</v>
      </c>
      <c r="H99" t="s">
        <v>385</v>
      </c>
      <c r="I99" t="s">
        <v>386</v>
      </c>
      <c r="J99" t="s">
        <v>2292</v>
      </c>
      <c r="K99" t="s">
        <v>2293</v>
      </c>
    </row>
    <row r="100" spans="1:11" x14ac:dyDescent="0.3">
      <c r="A100" t="s">
        <v>1510</v>
      </c>
      <c r="B100" t="s">
        <v>1511</v>
      </c>
      <c r="C100" t="s">
        <v>1512</v>
      </c>
      <c r="D100" t="s">
        <v>1513</v>
      </c>
      <c r="E100" t="s">
        <v>1514</v>
      </c>
      <c r="G100" t="s">
        <v>996</v>
      </c>
      <c r="H100" t="s">
        <v>387</v>
      </c>
      <c r="I100" t="s">
        <v>388</v>
      </c>
      <c r="J100" t="s">
        <v>2294</v>
      </c>
      <c r="K100" t="s">
        <v>2295</v>
      </c>
    </row>
    <row r="101" spans="1:11" x14ac:dyDescent="0.3">
      <c r="A101" t="s">
        <v>1515</v>
      </c>
      <c r="B101" t="s">
        <v>1516</v>
      </c>
      <c r="C101" t="s">
        <v>1517</v>
      </c>
      <c r="D101" t="s">
        <v>1518</v>
      </c>
      <c r="E101" t="s">
        <v>1519</v>
      </c>
      <c r="G101" t="s">
        <v>997</v>
      </c>
      <c r="H101" t="s">
        <v>389</v>
      </c>
      <c r="I101" t="s">
        <v>390</v>
      </c>
      <c r="J101" t="s">
        <v>2296</v>
      </c>
      <c r="K101" t="s">
        <v>2297</v>
      </c>
    </row>
    <row r="102" spans="1:11" x14ac:dyDescent="0.3">
      <c r="A102" t="s">
        <v>1520</v>
      </c>
      <c r="B102" t="s">
        <v>1521</v>
      </c>
      <c r="C102" t="s">
        <v>1522</v>
      </c>
      <c r="D102" t="s">
        <v>1523</v>
      </c>
      <c r="E102" t="s">
        <v>1524</v>
      </c>
      <c r="G102" t="s">
        <v>998</v>
      </c>
      <c r="H102" t="s">
        <v>391</v>
      </c>
      <c r="I102" t="s">
        <v>392</v>
      </c>
      <c r="J102" t="s">
        <v>2298</v>
      </c>
      <c r="K102" t="s">
        <v>2299</v>
      </c>
    </row>
    <row r="103" spans="1:11" x14ac:dyDescent="0.3">
      <c r="A103" t="s">
        <v>1525</v>
      </c>
      <c r="B103" t="s">
        <v>1526</v>
      </c>
      <c r="C103" t="s">
        <v>1527</v>
      </c>
      <c r="D103" t="s">
        <v>1528</v>
      </c>
      <c r="E103" t="s">
        <v>1529</v>
      </c>
      <c r="G103" t="s">
        <v>999</v>
      </c>
      <c r="H103" t="s">
        <v>393</v>
      </c>
      <c r="I103" t="s">
        <v>394</v>
      </c>
      <c r="J103" t="s">
        <v>2300</v>
      </c>
      <c r="K103" t="s">
        <v>2301</v>
      </c>
    </row>
    <row r="104" spans="1:11" x14ac:dyDescent="0.3">
      <c r="A104" t="s">
        <v>1530</v>
      </c>
      <c r="B104" t="s">
        <v>1531</v>
      </c>
      <c r="C104" t="s">
        <v>1532</v>
      </c>
      <c r="D104" t="s">
        <v>1533</v>
      </c>
      <c r="E104" t="s">
        <v>1534</v>
      </c>
      <c r="G104" t="s">
        <v>1000</v>
      </c>
      <c r="H104" t="s">
        <v>395</v>
      </c>
      <c r="I104" t="s">
        <v>396</v>
      </c>
      <c r="J104" t="s">
        <v>2302</v>
      </c>
      <c r="K104" t="s">
        <v>2303</v>
      </c>
    </row>
    <row r="105" spans="1:11" x14ac:dyDescent="0.3">
      <c r="A105" t="s">
        <v>1535</v>
      </c>
      <c r="B105" t="s">
        <v>1536</v>
      </c>
      <c r="C105" t="s">
        <v>1537</v>
      </c>
      <c r="D105" t="s">
        <v>1538</v>
      </c>
      <c r="E105" t="s">
        <v>1539</v>
      </c>
      <c r="G105" t="s">
        <v>1001</v>
      </c>
      <c r="H105" t="s">
        <v>397</v>
      </c>
      <c r="I105" t="s">
        <v>398</v>
      </c>
      <c r="J105" t="s">
        <v>2304</v>
      </c>
      <c r="K105" t="s">
        <v>2305</v>
      </c>
    </row>
    <row r="106" spans="1:11" x14ac:dyDescent="0.3">
      <c r="A106" t="s">
        <v>1540</v>
      </c>
      <c r="B106" t="s">
        <v>1541</v>
      </c>
      <c r="C106" t="s">
        <v>1542</v>
      </c>
      <c r="D106" t="s">
        <v>1543</v>
      </c>
      <c r="E106" t="s">
        <v>1544</v>
      </c>
      <c r="G106" t="s">
        <v>1002</v>
      </c>
      <c r="H106" t="s">
        <v>399</v>
      </c>
      <c r="I106" t="s">
        <v>400</v>
      </c>
      <c r="J106" t="s">
        <v>2306</v>
      </c>
      <c r="K106" t="s">
        <v>2307</v>
      </c>
    </row>
    <row r="107" spans="1:11" x14ac:dyDescent="0.3">
      <c r="A107" t="s">
        <v>1545</v>
      </c>
      <c r="B107" t="s">
        <v>1546</v>
      </c>
      <c r="C107" t="s">
        <v>1547</v>
      </c>
      <c r="D107" t="s">
        <v>1548</v>
      </c>
      <c r="E107" t="s">
        <v>1549</v>
      </c>
      <c r="G107" t="s">
        <v>1003</v>
      </c>
      <c r="H107" t="s">
        <v>401</v>
      </c>
      <c r="I107" t="s">
        <v>402</v>
      </c>
      <c r="J107" t="s">
        <v>2308</v>
      </c>
      <c r="K107" t="s">
        <v>2309</v>
      </c>
    </row>
    <row r="108" spans="1:11" x14ac:dyDescent="0.3">
      <c r="A108" t="s">
        <v>1550</v>
      </c>
      <c r="B108" t="s">
        <v>1551</v>
      </c>
      <c r="C108" t="s">
        <v>1552</v>
      </c>
      <c r="D108" t="s">
        <v>1553</v>
      </c>
      <c r="E108" t="s">
        <v>1554</v>
      </c>
      <c r="G108" t="s">
        <v>1004</v>
      </c>
      <c r="H108" t="s">
        <v>403</v>
      </c>
      <c r="I108" t="s">
        <v>404</v>
      </c>
      <c r="J108" t="s">
        <v>2310</v>
      </c>
      <c r="K108" t="s">
        <v>2311</v>
      </c>
    </row>
    <row r="109" spans="1:11" x14ac:dyDescent="0.3">
      <c r="A109" t="s">
        <v>1555</v>
      </c>
      <c r="B109" t="s">
        <v>1556</v>
      </c>
      <c r="C109" t="s">
        <v>1557</v>
      </c>
      <c r="D109" t="s">
        <v>1558</v>
      </c>
      <c r="E109" t="s">
        <v>1559</v>
      </c>
      <c r="G109" t="s">
        <v>1005</v>
      </c>
      <c r="H109" t="s">
        <v>405</v>
      </c>
      <c r="I109" t="s">
        <v>406</v>
      </c>
      <c r="J109" t="s">
        <v>2312</v>
      </c>
      <c r="K109" t="s">
        <v>2313</v>
      </c>
    </row>
    <row r="110" spans="1:11" x14ac:dyDescent="0.3">
      <c r="A110" t="s">
        <v>1560</v>
      </c>
      <c r="B110" t="s">
        <v>1561</v>
      </c>
      <c r="C110" t="s">
        <v>1562</v>
      </c>
      <c r="D110" t="s">
        <v>1563</v>
      </c>
      <c r="E110" t="s">
        <v>1564</v>
      </c>
      <c r="G110" t="s">
        <v>1006</v>
      </c>
      <c r="H110" t="s">
        <v>407</v>
      </c>
      <c r="I110" t="s">
        <v>408</v>
      </c>
      <c r="J110" t="s">
        <v>2314</v>
      </c>
      <c r="K110" t="s">
        <v>2315</v>
      </c>
    </row>
    <row r="111" spans="1:11" x14ac:dyDescent="0.3">
      <c r="A111" t="s">
        <v>1565</v>
      </c>
      <c r="B111" t="s">
        <v>1566</v>
      </c>
      <c r="C111" t="s">
        <v>1567</v>
      </c>
      <c r="D111" t="s">
        <v>1568</v>
      </c>
      <c r="E111" t="s">
        <v>1569</v>
      </c>
      <c r="G111" t="s">
        <v>1007</v>
      </c>
      <c r="H111" t="s">
        <v>409</v>
      </c>
      <c r="I111" t="s">
        <v>410</v>
      </c>
      <c r="J111" t="s">
        <v>2316</v>
      </c>
      <c r="K111" t="s">
        <v>2317</v>
      </c>
    </row>
    <row r="112" spans="1:11" x14ac:dyDescent="0.3">
      <c r="A112" t="s">
        <v>1570</v>
      </c>
      <c r="B112" t="s">
        <v>1571</v>
      </c>
      <c r="C112" t="s">
        <v>1572</v>
      </c>
      <c r="D112" t="s">
        <v>1573</v>
      </c>
      <c r="E112" t="s">
        <v>1574</v>
      </c>
      <c r="G112" t="s">
        <v>1008</v>
      </c>
      <c r="H112" t="s">
        <v>411</v>
      </c>
      <c r="I112" t="s">
        <v>412</v>
      </c>
      <c r="J112" t="s">
        <v>2318</v>
      </c>
      <c r="K112" t="s">
        <v>2319</v>
      </c>
    </row>
    <row r="113" spans="1:11" x14ac:dyDescent="0.3">
      <c r="A113" t="s">
        <v>1575</v>
      </c>
      <c r="B113" t="s">
        <v>1576</v>
      </c>
      <c r="C113" t="s">
        <v>1577</v>
      </c>
      <c r="D113" t="s">
        <v>1578</v>
      </c>
      <c r="E113" t="s">
        <v>1579</v>
      </c>
      <c r="G113" t="s">
        <v>1009</v>
      </c>
      <c r="H113" t="s">
        <v>413</v>
      </c>
      <c r="I113" t="s">
        <v>414</v>
      </c>
      <c r="J113" t="s">
        <v>2320</v>
      </c>
      <c r="K113" t="s">
        <v>2321</v>
      </c>
    </row>
    <row r="114" spans="1:11" x14ac:dyDescent="0.3">
      <c r="A114" t="s">
        <v>1580</v>
      </c>
      <c r="B114" t="s">
        <v>1581</v>
      </c>
      <c r="C114" t="s">
        <v>1582</v>
      </c>
      <c r="D114" t="s">
        <v>1583</v>
      </c>
      <c r="E114" t="s">
        <v>1584</v>
      </c>
      <c r="G114" t="s">
        <v>1010</v>
      </c>
      <c r="H114" t="s">
        <v>415</v>
      </c>
      <c r="I114" t="s">
        <v>416</v>
      </c>
      <c r="J114" t="s">
        <v>2322</v>
      </c>
      <c r="K114" t="s">
        <v>2323</v>
      </c>
    </row>
    <row r="115" spans="1:11" x14ac:dyDescent="0.3">
      <c r="A115" t="s">
        <v>1585</v>
      </c>
      <c r="B115" t="s">
        <v>1586</v>
      </c>
      <c r="C115" t="s">
        <v>1587</v>
      </c>
      <c r="D115" t="s">
        <v>1588</v>
      </c>
      <c r="E115" t="s">
        <v>1589</v>
      </c>
      <c r="G115" t="s">
        <v>1011</v>
      </c>
      <c r="H115" t="s">
        <v>417</v>
      </c>
      <c r="I115" t="s">
        <v>418</v>
      </c>
      <c r="J115" t="s">
        <v>2324</v>
      </c>
      <c r="K115" t="s">
        <v>2325</v>
      </c>
    </row>
    <row r="116" spans="1:11" x14ac:dyDescent="0.3">
      <c r="A116" t="s">
        <v>1590</v>
      </c>
      <c r="B116" t="s">
        <v>1591</v>
      </c>
      <c r="C116" t="s">
        <v>1592</v>
      </c>
      <c r="D116" t="s">
        <v>1593</v>
      </c>
      <c r="E116" t="s">
        <v>1594</v>
      </c>
      <c r="G116" t="s">
        <v>1012</v>
      </c>
      <c r="H116" t="s">
        <v>419</v>
      </c>
      <c r="I116" t="s">
        <v>420</v>
      </c>
      <c r="J116" t="s">
        <v>2326</v>
      </c>
      <c r="K116" t="s">
        <v>2327</v>
      </c>
    </row>
    <row r="117" spans="1:11" x14ac:dyDescent="0.3">
      <c r="A117" t="s">
        <v>1595</v>
      </c>
      <c r="B117" t="s">
        <v>1596</v>
      </c>
      <c r="C117" t="s">
        <v>1597</v>
      </c>
      <c r="D117" t="s">
        <v>1598</v>
      </c>
      <c r="E117" t="s">
        <v>1599</v>
      </c>
      <c r="G117" t="s">
        <v>1013</v>
      </c>
      <c r="H117" t="s">
        <v>421</v>
      </c>
      <c r="I117" t="s">
        <v>422</v>
      </c>
      <c r="J117" t="s">
        <v>2328</v>
      </c>
      <c r="K117" t="s">
        <v>2329</v>
      </c>
    </row>
    <row r="118" spans="1:11" x14ac:dyDescent="0.3">
      <c r="A118" t="s">
        <v>1600</v>
      </c>
      <c r="B118" t="s">
        <v>1601</v>
      </c>
      <c r="C118" t="s">
        <v>1602</v>
      </c>
      <c r="D118" t="s">
        <v>1603</v>
      </c>
      <c r="E118" t="s">
        <v>1604</v>
      </c>
      <c r="G118" t="s">
        <v>1014</v>
      </c>
      <c r="H118" t="s">
        <v>423</v>
      </c>
      <c r="I118" t="s">
        <v>424</v>
      </c>
      <c r="J118" t="s">
        <v>2330</v>
      </c>
      <c r="K118" t="s">
        <v>2331</v>
      </c>
    </row>
    <row r="119" spans="1:11" x14ac:dyDescent="0.3">
      <c r="A119" t="s">
        <v>1605</v>
      </c>
      <c r="B119" t="s">
        <v>1606</v>
      </c>
      <c r="C119" t="s">
        <v>1607</v>
      </c>
      <c r="D119" t="s">
        <v>1608</v>
      </c>
      <c r="E119" t="s">
        <v>1609</v>
      </c>
      <c r="G119" t="s">
        <v>1015</v>
      </c>
      <c r="H119" t="s">
        <v>425</v>
      </c>
      <c r="I119" t="s">
        <v>426</v>
      </c>
      <c r="J119" t="s">
        <v>2332</v>
      </c>
      <c r="K119" t="s">
        <v>2333</v>
      </c>
    </row>
    <row r="120" spans="1:11" x14ac:dyDescent="0.3">
      <c r="A120" t="s">
        <v>1610</v>
      </c>
      <c r="B120" t="s">
        <v>1611</v>
      </c>
      <c r="C120" t="s">
        <v>1612</v>
      </c>
      <c r="D120" t="s">
        <v>1613</v>
      </c>
      <c r="E120" t="s">
        <v>1614</v>
      </c>
      <c r="G120" t="s">
        <v>1016</v>
      </c>
      <c r="H120" t="s">
        <v>427</v>
      </c>
      <c r="I120" t="s">
        <v>428</v>
      </c>
      <c r="J120" t="s">
        <v>2334</v>
      </c>
      <c r="K120" t="s">
        <v>2335</v>
      </c>
    </row>
    <row r="121" spans="1:11" x14ac:dyDescent="0.3">
      <c r="A121" t="s">
        <v>1615</v>
      </c>
      <c r="B121" t="s">
        <v>1616</v>
      </c>
      <c r="C121" t="s">
        <v>1617</v>
      </c>
      <c r="D121" t="s">
        <v>1618</v>
      </c>
      <c r="E121" t="s">
        <v>1619</v>
      </c>
      <c r="G121" t="s">
        <v>1017</v>
      </c>
      <c r="H121" t="s">
        <v>429</v>
      </c>
      <c r="I121" t="s">
        <v>430</v>
      </c>
      <c r="J121" t="s">
        <v>2336</v>
      </c>
      <c r="K121" t="s">
        <v>2337</v>
      </c>
    </row>
    <row r="122" spans="1:11" x14ac:dyDescent="0.3">
      <c r="A122" t="s">
        <v>1620</v>
      </c>
      <c r="B122" t="s">
        <v>1621</v>
      </c>
      <c r="C122" t="s">
        <v>1622</v>
      </c>
      <c r="D122" t="s">
        <v>1623</v>
      </c>
      <c r="E122" t="s">
        <v>1624</v>
      </c>
      <c r="G122" t="s">
        <v>1018</v>
      </c>
      <c r="H122" t="s">
        <v>431</v>
      </c>
      <c r="I122" t="s">
        <v>432</v>
      </c>
      <c r="J122" t="s">
        <v>2338</v>
      </c>
      <c r="K122" t="s">
        <v>2339</v>
      </c>
    </row>
    <row r="123" spans="1:11" x14ac:dyDescent="0.3">
      <c r="A123" t="s">
        <v>1625</v>
      </c>
      <c r="B123" t="s">
        <v>1626</v>
      </c>
      <c r="C123" t="s">
        <v>1627</v>
      </c>
      <c r="D123" t="s">
        <v>1628</v>
      </c>
      <c r="E123" t="s">
        <v>1629</v>
      </c>
      <c r="G123" t="s">
        <v>1019</v>
      </c>
      <c r="H123" t="s">
        <v>433</v>
      </c>
      <c r="I123" t="s">
        <v>434</v>
      </c>
      <c r="J123" t="s">
        <v>2340</v>
      </c>
      <c r="K123" t="s">
        <v>2341</v>
      </c>
    </row>
    <row r="124" spans="1:11" x14ac:dyDescent="0.3">
      <c r="A124" t="s">
        <v>1630</v>
      </c>
      <c r="B124" t="s">
        <v>1631</v>
      </c>
      <c r="C124" t="s">
        <v>1632</v>
      </c>
      <c r="D124" t="s">
        <v>1633</v>
      </c>
      <c r="E124" t="s">
        <v>1634</v>
      </c>
      <c r="G124" t="s">
        <v>1020</v>
      </c>
      <c r="H124" t="s">
        <v>435</v>
      </c>
      <c r="I124" t="s">
        <v>436</v>
      </c>
      <c r="J124" t="s">
        <v>2342</v>
      </c>
      <c r="K124" t="s">
        <v>2343</v>
      </c>
    </row>
    <row r="125" spans="1:11" x14ac:dyDescent="0.3">
      <c r="A125" t="s">
        <v>1635</v>
      </c>
      <c r="B125" t="s">
        <v>1636</v>
      </c>
      <c r="C125" t="s">
        <v>1637</v>
      </c>
      <c r="D125" t="s">
        <v>1638</v>
      </c>
      <c r="E125" t="s">
        <v>1639</v>
      </c>
      <c r="G125" t="s">
        <v>1021</v>
      </c>
      <c r="H125" t="s">
        <v>437</v>
      </c>
      <c r="I125" t="s">
        <v>438</v>
      </c>
      <c r="J125" t="s">
        <v>2344</v>
      </c>
      <c r="K125" t="s">
        <v>2345</v>
      </c>
    </row>
    <row r="126" spans="1:11" x14ac:dyDescent="0.3">
      <c r="A126" t="s">
        <v>1640</v>
      </c>
      <c r="B126" t="s">
        <v>1641</v>
      </c>
      <c r="C126" t="s">
        <v>1642</v>
      </c>
      <c r="D126" t="s">
        <v>1643</v>
      </c>
      <c r="E126" t="s">
        <v>1644</v>
      </c>
      <c r="G126" t="s">
        <v>1022</v>
      </c>
      <c r="H126" t="s">
        <v>439</v>
      </c>
      <c r="I126" t="s">
        <v>440</v>
      </c>
      <c r="J126" t="s">
        <v>2346</v>
      </c>
      <c r="K126" t="s">
        <v>2347</v>
      </c>
    </row>
    <row r="127" spans="1:11" x14ac:dyDescent="0.3">
      <c r="A127" t="s">
        <v>1645</v>
      </c>
      <c r="B127" t="s">
        <v>1646</v>
      </c>
      <c r="C127" t="s">
        <v>1647</v>
      </c>
      <c r="D127" t="s">
        <v>1648</v>
      </c>
      <c r="E127" t="s">
        <v>1649</v>
      </c>
      <c r="G127" t="s">
        <v>1023</v>
      </c>
      <c r="H127" t="s">
        <v>441</v>
      </c>
      <c r="I127" t="s">
        <v>442</v>
      </c>
      <c r="J127" t="s">
        <v>2348</v>
      </c>
      <c r="K127" t="s">
        <v>2349</v>
      </c>
    </row>
    <row r="128" spans="1:11" x14ac:dyDescent="0.3">
      <c r="A128" t="s">
        <v>1650</v>
      </c>
      <c r="B128" t="s">
        <v>1651</v>
      </c>
      <c r="C128" t="s">
        <v>1652</v>
      </c>
      <c r="D128" t="s">
        <v>1653</v>
      </c>
      <c r="E128" t="s">
        <v>1654</v>
      </c>
      <c r="G128" t="s">
        <v>1024</v>
      </c>
      <c r="H128" t="s">
        <v>443</v>
      </c>
      <c r="I128" t="s">
        <v>444</v>
      </c>
      <c r="J128" t="s">
        <v>2350</v>
      </c>
      <c r="K128" t="s">
        <v>2351</v>
      </c>
    </row>
    <row r="129" spans="1:11" x14ac:dyDescent="0.3">
      <c r="A129" t="s">
        <v>1655</v>
      </c>
      <c r="B129" t="s">
        <v>1656</v>
      </c>
      <c r="C129" t="s">
        <v>1657</v>
      </c>
      <c r="D129" t="s">
        <v>1658</v>
      </c>
      <c r="E129" t="s">
        <v>1659</v>
      </c>
      <c r="G129" t="s">
        <v>1025</v>
      </c>
      <c r="H129" t="s">
        <v>445</v>
      </c>
      <c r="I129" t="s">
        <v>446</v>
      </c>
      <c r="J129" t="s">
        <v>2352</v>
      </c>
      <c r="K129" t="s">
        <v>2353</v>
      </c>
    </row>
    <row r="130" spans="1:11" x14ac:dyDescent="0.3">
      <c r="A130" t="s">
        <v>1660</v>
      </c>
      <c r="B130" t="s">
        <v>1661</v>
      </c>
      <c r="C130" t="s">
        <v>1662</v>
      </c>
      <c r="D130" t="s">
        <v>1663</v>
      </c>
      <c r="E130" t="s">
        <v>1664</v>
      </c>
      <c r="G130" t="s">
        <v>1026</v>
      </c>
      <c r="H130" t="s">
        <v>447</v>
      </c>
      <c r="I130" t="s">
        <v>448</v>
      </c>
      <c r="J130" t="s">
        <v>2354</v>
      </c>
      <c r="K130" t="s">
        <v>2355</v>
      </c>
    </row>
    <row r="131" spans="1:11" x14ac:dyDescent="0.3">
      <c r="A131" t="s">
        <v>1665</v>
      </c>
      <c r="B131" t="s">
        <v>1666</v>
      </c>
      <c r="C131" t="s">
        <v>1667</v>
      </c>
      <c r="D131" t="s">
        <v>1668</v>
      </c>
      <c r="E131" t="s">
        <v>1669</v>
      </c>
      <c r="G131" t="s">
        <v>1027</v>
      </c>
      <c r="H131" t="s">
        <v>449</v>
      </c>
      <c r="I131" t="s">
        <v>450</v>
      </c>
      <c r="J131" t="s">
        <v>2356</v>
      </c>
      <c r="K131" t="s">
        <v>2357</v>
      </c>
    </row>
    <row r="132" spans="1:11" x14ac:dyDescent="0.3">
      <c r="A132" t="s">
        <v>1670</v>
      </c>
      <c r="B132" t="s">
        <v>1671</v>
      </c>
      <c r="C132" t="s">
        <v>1672</v>
      </c>
      <c r="D132" t="s">
        <v>1673</v>
      </c>
      <c r="E132" t="s">
        <v>1674</v>
      </c>
      <c r="G132" t="s">
        <v>1028</v>
      </c>
      <c r="H132" t="s">
        <v>451</v>
      </c>
      <c r="I132" t="s">
        <v>452</v>
      </c>
      <c r="J132" t="s">
        <v>2358</v>
      </c>
      <c r="K132" t="s">
        <v>2359</v>
      </c>
    </row>
    <row r="133" spans="1:11" x14ac:dyDescent="0.3">
      <c r="A133" t="s">
        <v>1675</v>
      </c>
      <c r="B133" t="s">
        <v>1676</v>
      </c>
      <c r="C133" t="s">
        <v>1677</v>
      </c>
      <c r="D133" t="s">
        <v>1678</v>
      </c>
      <c r="E133" t="s">
        <v>1679</v>
      </c>
      <c r="G133" t="s">
        <v>1029</v>
      </c>
      <c r="H133" t="s">
        <v>453</v>
      </c>
      <c r="I133" t="s">
        <v>454</v>
      </c>
      <c r="J133" t="s">
        <v>2360</v>
      </c>
      <c r="K133" t="s">
        <v>2361</v>
      </c>
    </row>
    <row r="134" spans="1:11" x14ac:dyDescent="0.3">
      <c r="A134" t="s">
        <v>1680</v>
      </c>
      <c r="B134" t="s">
        <v>1681</v>
      </c>
      <c r="C134" t="s">
        <v>1682</v>
      </c>
      <c r="D134" t="s">
        <v>1683</v>
      </c>
      <c r="E134" t="s">
        <v>1684</v>
      </c>
      <c r="G134" t="s">
        <v>1030</v>
      </c>
      <c r="H134" t="s">
        <v>455</v>
      </c>
      <c r="I134" t="s">
        <v>456</v>
      </c>
      <c r="J134" t="s">
        <v>2362</v>
      </c>
      <c r="K134" t="s">
        <v>2363</v>
      </c>
    </row>
    <row r="135" spans="1:11" x14ac:dyDescent="0.3">
      <c r="A135" t="s">
        <v>1685</v>
      </c>
      <c r="B135" t="s">
        <v>1686</v>
      </c>
      <c r="C135" t="s">
        <v>1687</v>
      </c>
      <c r="D135" t="s">
        <v>1688</v>
      </c>
      <c r="E135" t="s">
        <v>1689</v>
      </c>
      <c r="G135" t="s">
        <v>1031</v>
      </c>
      <c r="H135" t="s">
        <v>457</v>
      </c>
      <c r="I135" t="s">
        <v>458</v>
      </c>
      <c r="J135" t="s">
        <v>2364</v>
      </c>
      <c r="K135" t="s">
        <v>2365</v>
      </c>
    </row>
    <row r="136" spans="1:11" x14ac:dyDescent="0.3">
      <c r="A136" t="s">
        <v>1690</v>
      </c>
      <c r="B136" t="s">
        <v>1691</v>
      </c>
      <c r="C136" t="s">
        <v>1692</v>
      </c>
      <c r="D136" t="s">
        <v>1693</v>
      </c>
      <c r="E136" t="s">
        <v>1694</v>
      </c>
      <c r="G136" t="s">
        <v>1032</v>
      </c>
      <c r="H136" t="s">
        <v>459</v>
      </c>
      <c r="I136" t="s">
        <v>460</v>
      </c>
      <c r="J136" t="s">
        <v>2366</v>
      </c>
      <c r="K136" t="s">
        <v>2367</v>
      </c>
    </row>
    <row r="137" spans="1:11" x14ac:dyDescent="0.3">
      <c r="A137" t="s">
        <v>1695</v>
      </c>
      <c r="B137" t="s">
        <v>1696</v>
      </c>
      <c r="C137" t="s">
        <v>1697</v>
      </c>
      <c r="D137" t="s">
        <v>1698</v>
      </c>
      <c r="E137" t="s">
        <v>1699</v>
      </c>
      <c r="G137" t="s">
        <v>1033</v>
      </c>
      <c r="H137" t="s">
        <v>461</v>
      </c>
      <c r="I137" t="s">
        <v>462</v>
      </c>
      <c r="J137" t="s">
        <v>2368</v>
      </c>
      <c r="K137" t="s">
        <v>2369</v>
      </c>
    </row>
    <row r="138" spans="1:11" x14ac:dyDescent="0.3">
      <c r="A138" t="s">
        <v>1700</v>
      </c>
      <c r="B138" t="s">
        <v>1701</v>
      </c>
      <c r="C138" t="s">
        <v>1702</v>
      </c>
      <c r="D138" t="s">
        <v>1703</v>
      </c>
      <c r="E138" t="s">
        <v>1704</v>
      </c>
      <c r="G138" t="s">
        <v>1034</v>
      </c>
      <c r="H138" t="s">
        <v>463</v>
      </c>
      <c r="I138" t="s">
        <v>464</v>
      </c>
      <c r="J138" t="s">
        <v>2370</v>
      </c>
      <c r="K138" t="s">
        <v>2371</v>
      </c>
    </row>
    <row r="139" spans="1:11" x14ac:dyDescent="0.3">
      <c r="A139" t="s">
        <v>1705</v>
      </c>
      <c r="B139" t="s">
        <v>1706</v>
      </c>
      <c r="C139" t="s">
        <v>1707</v>
      </c>
      <c r="D139" t="s">
        <v>1708</v>
      </c>
      <c r="E139" t="s">
        <v>1709</v>
      </c>
      <c r="G139" t="s">
        <v>1035</v>
      </c>
      <c r="H139" t="s">
        <v>465</v>
      </c>
      <c r="I139" t="s">
        <v>466</v>
      </c>
      <c r="J139" t="s">
        <v>2372</v>
      </c>
      <c r="K139" t="s">
        <v>2373</v>
      </c>
    </row>
    <row r="140" spans="1:11" x14ac:dyDescent="0.3">
      <c r="A140" t="s">
        <v>1710</v>
      </c>
      <c r="B140" t="s">
        <v>1711</v>
      </c>
      <c r="C140" t="s">
        <v>1712</v>
      </c>
      <c r="D140" t="s">
        <v>1713</v>
      </c>
      <c r="E140" t="s">
        <v>1714</v>
      </c>
      <c r="G140" t="s">
        <v>1036</v>
      </c>
      <c r="H140" t="s">
        <v>467</v>
      </c>
      <c r="I140" t="s">
        <v>468</v>
      </c>
      <c r="J140" t="s">
        <v>2374</v>
      </c>
      <c r="K140" t="s">
        <v>2375</v>
      </c>
    </row>
    <row r="141" spans="1:11" x14ac:dyDescent="0.3">
      <c r="A141" t="s">
        <v>1715</v>
      </c>
      <c r="B141" t="s">
        <v>1716</v>
      </c>
      <c r="C141" t="s">
        <v>1717</v>
      </c>
      <c r="D141" t="s">
        <v>1718</v>
      </c>
      <c r="E141" t="s">
        <v>1719</v>
      </c>
      <c r="G141" t="s">
        <v>1037</v>
      </c>
      <c r="H141" t="s">
        <v>469</v>
      </c>
      <c r="I141" t="s">
        <v>470</v>
      </c>
      <c r="J141" t="s">
        <v>2376</v>
      </c>
      <c r="K141" t="s">
        <v>2377</v>
      </c>
    </row>
    <row r="142" spans="1:11" x14ac:dyDescent="0.3">
      <c r="A142" t="s">
        <v>1720</v>
      </c>
      <c r="B142" t="s">
        <v>1721</v>
      </c>
      <c r="C142" t="s">
        <v>1722</v>
      </c>
      <c r="D142" t="s">
        <v>1723</v>
      </c>
      <c r="E142" t="s">
        <v>1724</v>
      </c>
      <c r="G142" t="s">
        <v>1038</v>
      </c>
      <c r="H142" t="s">
        <v>471</v>
      </c>
      <c r="I142" t="s">
        <v>472</v>
      </c>
      <c r="J142" t="s">
        <v>2378</v>
      </c>
      <c r="K142" t="s">
        <v>2379</v>
      </c>
    </row>
    <row r="143" spans="1:11" x14ac:dyDescent="0.3">
      <c r="A143" t="s">
        <v>1725</v>
      </c>
      <c r="B143" t="s">
        <v>1726</v>
      </c>
      <c r="C143" t="s">
        <v>1727</v>
      </c>
      <c r="D143" t="s">
        <v>1728</v>
      </c>
      <c r="E143" t="s">
        <v>1729</v>
      </c>
      <c r="G143" t="s">
        <v>1039</v>
      </c>
      <c r="H143" t="s">
        <v>473</v>
      </c>
      <c r="I143" t="s">
        <v>474</v>
      </c>
      <c r="J143" t="s">
        <v>2380</v>
      </c>
      <c r="K143" t="s">
        <v>2381</v>
      </c>
    </row>
    <row r="144" spans="1:11" x14ac:dyDescent="0.3">
      <c r="A144" t="s">
        <v>1730</v>
      </c>
      <c r="B144" t="s">
        <v>1731</v>
      </c>
      <c r="C144" t="s">
        <v>1732</v>
      </c>
      <c r="D144" t="s">
        <v>1733</v>
      </c>
      <c r="E144" t="s">
        <v>1734</v>
      </c>
      <c r="G144" t="s">
        <v>1040</v>
      </c>
      <c r="H144" t="s">
        <v>475</v>
      </c>
      <c r="I144" t="s">
        <v>476</v>
      </c>
      <c r="J144" t="s">
        <v>2382</v>
      </c>
      <c r="K144" t="s">
        <v>2383</v>
      </c>
    </row>
    <row r="145" spans="1:11" x14ac:dyDescent="0.3">
      <c r="A145" t="s">
        <v>1735</v>
      </c>
      <c r="B145" t="s">
        <v>1736</v>
      </c>
      <c r="C145" t="s">
        <v>1737</v>
      </c>
      <c r="D145" t="s">
        <v>1738</v>
      </c>
      <c r="E145" t="s">
        <v>1739</v>
      </c>
      <c r="G145" t="s">
        <v>1041</v>
      </c>
      <c r="H145" t="s">
        <v>477</v>
      </c>
      <c r="I145" t="s">
        <v>478</v>
      </c>
      <c r="J145" t="s">
        <v>2384</v>
      </c>
      <c r="K145" t="s">
        <v>2385</v>
      </c>
    </row>
    <row r="146" spans="1:11" x14ac:dyDescent="0.3">
      <c r="A146" t="s">
        <v>1740</v>
      </c>
      <c r="B146" t="s">
        <v>1741</v>
      </c>
      <c r="C146" t="s">
        <v>1742</v>
      </c>
      <c r="D146" t="s">
        <v>1743</v>
      </c>
      <c r="E146" t="s">
        <v>1744</v>
      </c>
      <c r="G146" t="s">
        <v>1042</v>
      </c>
      <c r="H146" t="s">
        <v>479</v>
      </c>
      <c r="I146" t="s">
        <v>480</v>
      </c>
      <c r="J146" t="s">
        <v>2386</v>
      </c>
      <c r="K146" t="s">
        <v>2387</v>
      </c>
    </row>
    <row r="147" spans="1:11" x14ac:dyDescent="0.3">
      <c r="A147" t="s">
        <v>1745</v>
      </c>
      <c r="B147" t="s">
        <v>1746</v>
      </c>
      <c r="C147" t="s">
        <v>1747</v>
      </c>
      <c r="D147" t="s">
        <v>1748</v>
      </c>
      <c r="E147" t="s">
        <v>1749</v>
      </c>
      <c r="G147" t="s">
        <v>1043</v>
      </c>
      <c r="H147" t="s">
        <v>481</v>
      </c>
      <c r="I147" t="s">
        <v>482</v>
      </c>
      <c r="J147" t="s">
        <v>2388</v>
      </c>
      <c r="K147" t="s">
        <v>2389</v>
      </c>
    </row>
    <row r="148" spans="1:11" x14ac:dyDescent="0.3">
      <c r="A148" t="s">
        <v>1750</v>
      </c>
      <c r="B148" t="s">
        <v>1751</v>
      </c>
      <c r="C148" t="s">
        <v>1752</v>
      </c>
      <c r="D148" t="s">
        <v>1753</v>
      </c>
      <c r="E148" t="s">
        <v>1754</v>
      </c>
      <c r="G148" t="s">
        <v>1044</v>
      </c>
      <c r="H148" t="s">
        <v>483</v>
      </c>
      <c r="I148" t="s">
        <v>484</v>
      </c>
      <c r="J148" t="s">
        <v>2390</v>
      </c>
      <c r="K148" t="s">
        <v>2391</v>
      </c>
    </row>
    <row r="149" spans="1:11" x14ac:dyDescent="0.3">
      <c r="A149" t="s">
        <v>1755</v>
      </c>
      <c r="B149" t="s">
        <v>1756</v>
      </c>
      <c r="C149" t="s">
        <v>1757</v>
      </c>
      <c r="D149" t="s">
        <v>1758</v>
      </c>
      <c r="E149" t="s">
        <v>1759</v>
      </c>
      <c r="G149" t="s">
        <v>1045</v>
      </c>
      <c r="H149" t="s">
        <v>485</v>
      </c>
      <c r="I149" t="s">
        <v>486</v>
      </c>
      <c r="J149" t="s">
        <v>2392</v>
      </c>
      <c r="K149" t="s">
        <v>2393</v>
      </c>
    </row>
    <row r="150" spans="1:11" x14ac:dyDescent="0.3">
      <c r="A150" t="s">
        <v>1760</v>
      </c>
      <c r="B150" t="s">
        <v>1761</v>
      </c>
      <c r="C150" t="s">
        <v>1762</v>
      </c>
      <c r="D150" t="s">
        <v>1763</v>
      </c>
      <c r="E150" t="s">
        <v>1764</v>
      </c>
      <c r="G150" t="s">
        <v>1046</v>
      </c>
      <c r="H150" t="s">
        <v>487</v>
      </c>
      <c r="I150" t="s">
        <v>488</v>
      </c>
      <c r="J150" t="s">
        <v>2394</v>
      </c>
      <c r="K150" t="s">
        <v>2395</v>
      </c>
    </row>
    <row r="151" spans="1:11" x14ac:dyDescent="0.3">
      <c r="A151" t="s">
        <v>1765</v>
      </c>
      <c r="B151" t="s">
        <v>1766</v>
      </c>
      <c r="C151" t="s">
        <v>1767</v>
      </c>
      <c r="D151" t="s">
        <v>1768</v>
      </c>
      <c r="E151" t="s">
        <v>1769</v>
      </c>
      <c r="G151" t="s">
        <v>1047</v>
      </c>
      <c r="H151" t="s">
        <v>489</v>
      </c>
      <c r="I151" t="s">
        <v>490</v>
      </c>
      <c r="J151" t="s">
        <v>2396</v>
      </c>
      <c r="K151" t="s">
        <v>2397</v>
      </c>
    </row>
    <row r="152" spans="1:11" x14ac:dyDescent="0.3">
      <c r="A152" t="s">
        <v>1770</v>
      </c>
      <c r="B152" t="s">
        <v>1771</v>
      </c>
      <c r="C152" t="s">
        <v>1772</v>
      </c>
      <c r="D152" t="s">
        <v>1773</v>
      </c>
      <c r="E152" t="s">
        <v>1774</v>
      </c>
      <c r="G152" t="s">
        <v>1048</v>
      </c>
      <c r="H152" t="s">
        <v>491</v>
      </c>
      <c r="I152" t="s">
        <v>492</v>
      </c>
      <c r="J152" t="s">
        <v>2398</v>
      </c>
      <c r="K152" t="s">
        <v>2399</v>
      </c>
    </row>
    <row r="153" spans="1:11" x14ac:dyDescent="0.3">
      <c r="A153" t="s">
        <v>1775</v>
      </c>
      <c r="B153" t="s">
        <v>1776</v>
      </c>
      <c r="C153" t="s">
        <v>1777</v>
      </c>
      <c r="D153" t="s">
        <v>1778</v>
      </c>
      <c r="E153" t="s">
        <v>1779</v>
      </c>
      <c r="G153" t="s">
        <v>1049</v>
      </c>
      <c r="H153" t="s">
        <v>493</v>
      </c>
      <c r="I153" t="s">
        <v>494</v>
      </c>
      <c r="J153" t="s">
        <v>2400</v>
      </c>
      <c r="K153" t="s">
        <v>2401</v>
      </c>
    </row>
    <row r="154" spans="1:11" x14ac:dyDescent="0.3">
      <c r="A154" t="s">
        <v>1780</v>
      </c>
      <c r="B154" t="s">
        <v>1781</v>
      </c>
      <c r="C154" t="s">
        <v>1782</v>
      </c>
      <c r="D154" t="s">
        <v>1783</v>
      </c>
      <c r="E154" t="s">
        <v>1784</v>
      </c>
      <c r="G154" t="s">
        <v>1050</v>
      </c>
      <c r="H154" t="s">
        <v>495</v>
      </c>
      <c r="I154" t="s">
        <v>496</v>
      </c>
      <c r="J154" t="s">
        <v>2402</v>
      </c>
      <c r="K154" t="s">
        <v>2403</v>
      </c>
    </row>
    <row r="155" spans="1:11" x14ac:dyDescent="0.3">
      <c r="A155" t="s">
        <v>1785</v>
      </c>
      <c r="B155" t="s">
        <v>1786</v>
      </c>
      <c r="C155" t="s">
        <v>1787</v>
      </c>
      <c r="D155" t="s">
        <v>1788</v>
      </c>
      <c r="E155" t="s">
        <v>1789</v>
      </c>
      <c r="G155" t="s">
        <v>1051</v>
      </c>
      <c r="H155" t="s">
        <v>497</v>
      </c>
      <c r="I155" t="s">
        <v>498</v>
      </c>
      <c r="J155" t="s">
        <v>2404</v>
      </c>
      <c r="K155" t="s">
        <v>2405</v>
      </c>
    </row>
    <row r="156" spans="1:11" x14ac:dyDescent="0.3">
      <c r="A156" t="s">
        <v>1790</v>
      </c>
      <c r="B156" t="s">
        <v>1791</v>
      </c>
      <c r="C156" t="s">
        <v>1792</v>
      </c>
      <c r="D156" t="s">
        <v>1793</v>
      </c>
      <c r="E156" t="s">
        <v>1794</v>
      </c>
      <c r="G156" t="s">
        <v>1052</v>
      </c>
      <c r="H156" t="s">
        <v>499</v>
      </c>
      <c r="I156" t="s">
        <v>500</v>
      </c>
      <c r="J156" t="s">
        <v>2406</v>
      </c>
      <c r="K156" t="s">
        <v>2407</v>
      </c>
    </row>
    <row r="157" spans="1:11" x14ac:dyDescent="0.3">
      <c r="A157" t="s">
        <v>1795</v>
      </c>
      <c r="B157" t="s">
        <v>1796</v>
      </c>
      <c r="C157" t="s">
        <v>1797</v>
      </c>
      <c r="D157" t="s">
        <v>1798</v>
      </c>
      <c r="E157" t="s">
        <v>1799</v>
      </c>
      <c r="G157" t="s">
        <v>1053</v>
      </c>
      <c r="H157" t="s">
        <v>501</v>
      </c>
      <c r="I157" t="s">
        <v>502</v>
      </c>
      <c r="J157" t="s">
        <v>2408</v>
      </c>
      <c r="K157" t="s">
        <v>2409</v>
      </c>
    </row>
    <row r="158" spans="1:11" x14ac:dyDescent="0.3">
      <c r="A158" t="s">
        <v>1800</v>
      </c>
      <c r="B158" t="s">
        <v>1801</v>
      </c>
      <c r="C158" t="s">
        <v>1802</v>
      </c>
      <c r="D158" t="s">
        <v>1803</v>
      </c>
      <c r="E158" t="s">
        <v>1804</v>
      </c>
      <c r="G158" t="s">
        <v>1054</v>
      </c>
      <c r="H158" t="s">
        <v>503</v>
      </c>
      <c r="I158" t="s">
        <v>504</v>
      </c>
      <c r="J158" t="s">
        <v>2410</v>
      </c>
      <c r="K158" t="s">
        <v>2411</v>
      </c>
    </row>
    <row r="159" spans="1:11" x14ac:dyDescent="0.3">
      <c r="A159" t="s">
        <v>1805</v>
      </c>
      <c r="B159" t="s">
        <v>1806</v>
      </c>
      <c r="C159" t="s">
        <v>1807</v>
      </c>
      <c r="D159" t="s">
        <v>1808</v>
      </c>
      <c r="E159" t="s">
        <v>1809</v>
      </c>
      <c r="G159" t="s">
        <v>1055</v>
      </c>
      <c r="H159" t="s">
        <v>505</v>
      </c>
      <c r="I159" t="s">
        <v>506</v>
      </c>
      <c r="J159" t="s">
        <v>2412</v>
      </c>
      <c r="K159" t="s">
        <v>2413</v>
      </c>
    </row>
    <row r="160" spans="1:11" x14ac:dyDescent="0.3">
      <c r="A160" t="s">
        <v>1810</v>
      </c>
      <c r="B160" t="s">
        <v>1811</v>
      </c>
      <c r="C160" t="s">
        <v>1812</v>
      </c>
      <c r="D160" t="s">
        <v>1813</v>
      </c>
      <c r="E160" t="s">
        <v>1814</v>
      </c>
      <c r="G160" t="s">
        <v>1056</v>
      </c>
      <c r="H160" t="s">
        <v>507</v>
      </c>
      <c r="I160" t="s">
        <v>508</v>
      </c>
      <c r="J160" t="s">
        <v>2414</v>
      </c>
      <c r="K160" t="s">
        <v>2415</v>
      </c>
    </row>
    <row r="161" spans="1:11" x14ac:dyDescent="0.3">
      <c r="A161" t="s">
        <v>1815</v>
      </c>
      <c r="B161" t="s">
        <v>1816</v>
      </c>
      <c r="C161" t="s">
        <v>1817</v>
      </c>
      <c r="D161" t="s">
        <v>1818</v>
      </c>
      <c r="E161" t="s">
        <v>1819</v>
      </c>
      <c r="G161" t="s">
        <v>1057</v>
      </c>
      <c r="H161" t="s">
        <v>509</v>
      </c>
      <c r="I161" t="s">
        <v>510</v>
      </c>
      <c r="J161" t="s">
        <v>2416</v>
      </c>
      <c r="K161" t="s">
        <v>2417</v>
      </c>
    </row>
    <row r="162" spans="1:11" x14ac:dyDescent="0.3">
      <c r="A162" t="s">
        <v>1820</v>
      </c>
      <c r="B162" t="s">
        <v>1821</v>
      </c>
      <c r="C162" t="s">
        <v>1822</v>
      </c>
      <c r="D162" t="s">
        <v>1823</v>
      </c>
      <c r="E162" t="s">
        <v>1824</v>
      </c>
      <c r="G162" t="s">
        <v>1058</v>
      </c>
      <c r="H162" t="s">
        <v>511</v>
      </c>
      <c r="I162" t="s">
        <v>512</v>
      </c>
      <c r="J162" t="s">
        <v>2418</v>
      </c>
      <c r="K162" t="s">
        <v>2419</v>
      </c>
    </row>
    <row r="163" spans="1:11" x14ac:dyDescent="0.3">
      <c r="A163" t="s">
        <v>1825</v>
      </c>
      <c r="B163" t="s">
        <v>1826</v>
      </c>
      <c r="C163" t="s">
        <v>1827</v>
      </c>
      <c r="D163" t="s">
        <v>1828</v>
      </c>
      <c r="E163" t="s">
        <v>1829</v>
      </c>
      <c r="G163" t="s">
        <v>1059</v>
      </c>
      <c r="H163" t="s">
        <v>513</v>
      </c>
      <c r="I163" t="s">
        <v>514</v>
      </c>
      <c r="J163" t="s">
        <v>2420</v>
      </c>
      <c r="K163" t="s">
        <v>2421</v>
      </c>
    </row>
    <row r="164" spans="1:11" x14ac:dyDescent="0.3">
      <c r="A164" t="s">
        <v>1830</v>
      </c>
      <c r="B164" t="s">
        <v>1831</v>
      </c>
      <c r="C164" t="s">
        <v>1832</v>
      </c>
      <c r="D164" t="s">
        <v>1833</v>
      </c>
      <c r="E164" t="s">
        <v>1834</v>
      </c>
      <c r="G164" t="s">
        <v>1060</v>
      </c>
      <c r="H164" t="s">
        <v>515</v>
      </c>
      <c r="I164" t="s">
        <v>516</v>
      </c>
      <c r="J164" t="s">
        <v>2422</v>
      </c>
      <c r="K164" t="s">
        <v>2423</v>
      </c>
    </row>
    <row r="165" spans="1:11" x14ac:dyDescent="0.3">
      <c r="A165" t="s">
        <v>1835</v>
      </c>
      <c r="B165" t="s">
        <v>1836</v>
      </c>
      <c r="C165" t="s">
        <v>1837</v>
      </c>
      <c r="D165" t="s">
        <v>1838</v>
      </c>
      <c r="E165" t="s">
        <v>1839</v>
      </c>
      <c r="G165" t="s">
        <v>1061</v>
      </c>
      <c r="H165" t="s">
        <v>517</v>
      </c>
      <c r="I165" t="s">
        <v>518</v>
      </c>
      <c r="J165" t="s">
        <v>2424</v>
      </c>
      <c r="K165" t="s">
        <v>2425</v>
      </c>
    </row>
    <row r="166" spans="1:11" x14ac:dyDescent="0.3">
      <c r="A166" t="s">
        <v>1840</v>
      </c>
      <c r="B166" t="s">
        <v>1841</v>
      </c>
      <c r="C166" t="s">
        <v>1842</v>
      </c>
      <c r="D166" t="s">
        <v>1843</v>
      </c>
      <c r="E166" t="s">
        <v>1844</v>
      </c>
      <c r="G166" t="s">
        <v>1062</v>
      </c>
      <c r="H166" t="s">
        <v>519</v>
      </c>
      <c r="I166" t="s">
        <v>520</v>
      </c>
      <c r="J166" t="s">
        <v>2426</v>
      </c>
      <c r="K166" t="s">
        <v>2427</v>
      </c>
    </row>
    <row r="167" spans="1:11" x14ac:dyDescent="0.3">
      <c r="A167" t="s">
        <v>1845</v>
      </c>
      <c r="B167" t="s">
        <v>1846</v>
      </c>
      <c r="C167" t="s">
        <v>1847</v>
      </c>
      <c r="D167" t="s">
        <v>1848</v>
      </c>
      <c r="E167" t="s">
        <v>1849</v>
      </c>
      <c r="G167" t="s">
        <v>1063</v>
      </c>
      <c r="H167" t="s">
        <v>521</v>
      </c>
      <c r="I167" t="s">
        <v>522</v>
      </c>
      <c r="J167" t="s">
        <v>2428</v>
      </c>
      <c r="K167" t="s">
        <v>2429</v>
      </c>
    </row>
    <row r="168" spans="1:11" x14ac:dyDescent="0.3">
      <c r="A168" t="s">
        <v>1850</v>
      </c>
      <c r="B168" t="s">
        <v>1851</v>
      </c>
      <c r="C168" t="s">
        <v>1852</v>
      </c>
      <c r="D168" t="s">
        <v>1853</v>
      </c>
      <c r="E168" t="s">
        <v>1854</v>
      </c>
      <c r="G168" t="s">
        <v>1064</v>
      </c>
      <c r="H168" t="s">
        <v>523</v>
      </c>
      <c r="I168" t="s">
        <v>524</v>
      </c>
      <c r="J168" t="s">
        <v>2430</v>
      </c>
      <c r="K168" t="s">
        <v>2431</v>
      </c>
    </row>
    <row r="169" spans="1:11" x14ac:dyDescent="0.3">
      <c r="A169" t="s">
        <v>1855</v>
      </c>
      <c r="B169" t="s">
        <v>1856</v>
      </c>
      <c r="C169" t="s">
        <v>1857</v>
      </c>
      <c r="D169" t="s">
        <v>1858</v>
      </c>
      <c r="E169" t="s">
        <v>1859</v>
      </c>
      <c r="G169" t="s">
        <v>1065</v>
      </c>
      <c r="H169" t="s">
        <v>525</v>
      </c>
      <c r="I169" t="s">
        <v>526</v>
      </c>
      <c r="J169" t="s">
        <v>2432</v>
      </c>
      <c r="K169" t="s">
        <v>2433</v>
      </c>
    </row>
    <row r="170" spans="1:11" x14ac:dyDescent="0.3">
      <c r="A170" t="s">
        <v>1860</v>
      </c>
      <c r="B170" t="s">
        <v>1861</v>
      </c>
      <c r="C170" t="s">
        <v>1862</v>
      </c>
      <c r="D170" t="s">
        <v>1863</v>
      </c>
      <c r="E170" t="s">
        <v>1864</v>
      </c>
      <c r="G170" t="s">
        <v>1066</v>
      </c>
      <c r="H170" t="s">
        <v>527</v>
      </c>
      <c r="I170" t="s">
        <v>528</v>
      </c>
      <c r="J170" t="s">
        <v>2434</v>
      </c>
      <c r="K170" t="s">
        <v>2435</v>
      </c>
    </row>
    <row r="171" spans="1:11" x14ac:dyDescent="0.3">
      <c r="A171" t="s">
        <v>1865</v>
      </c>
      <c r="B171" t="s">
        <v>1866</v>
      </c>
      <c r="C171" t="s">
        <v>1867</v>
      </c>
      <c r="D171" t="s">
        <v>1868</v>
      </c>
      <c r="E171" t="s">
        <v>1869</v>
      </c>
      <c r="G171" t="s">
        <v>1067</v>
      </c>
      <c r="H171" t="s">
        <v>529</v>
      </c>
      <c r="I171" t="s">
        <v>530</v>
      </c>
      <c r="J171" t="s">
        <v>2436</v>
      </c>
      <c r="K171" t="s">
        <v>2437</v>
      </c>
    </row>
    <row r="172" spans="1:11" x14ac:dyDescent="0.3">
      <c r="A172" t="s">
        <v>1870</v>
      </c>
      <c r="B172" t="s">
        <v>1871</v>
      </c>
      <c r="C172" t="s">
        <v>1872</v>
      </c>
      <c r="D172" t="s">
        <v>1873</v>
      </c>
      <c r="E172" t="s">
        <v>1874</v>
      </c>
      <c r="G172" t="s">
        <v>1068</v>
      </c>
      <c r="H172" t="s">
        <v>531</v>
      </c>
      <c r="I172" t="s">
        <v>532</v>
      </c>
      <c r="J172" t="s">
        <v>2438</v>
      </c>
      <c r="K172" t="s">
        <v>2439</v>
      </c>
    </row>
    <row r="173" spans="1:11" x14ac:dyDescent="0.3">
      <c r="A173" t="s">
        <v>1875</v>
      </c>
      <c r="B173" t="s">
        <v>1876</v>
      </c>
      <c r="C173" t="s">
        <v>1877</v>
      </c>
      <c r="D173" t="s">
        <v>1878</v>
      </c>
      <c r="E173" t="s">
        <v>1879</v>
      </c>
      <c r="G173" t="s">
        <v>1069</v>
      </c>
      <c r="H173" t="s">
        <v>533</v>
      </c>
      <c r="I173" t="s">
        <v>534</v>
      </c>
      <c r="J173" t="s">
        <v>2440</v>
      </c>
      <c r="K173" t="s">
        <v>2441</v>
      </c>
    </row>
    <row r="174" spans="1:11" x14ac:dyDescent="0.3">
      <c r="A174" t="s">
        <v>1880</v>
      </c>
      <c r="B174" t="s">
        <v>1881</v>
      </c>
      <c r="C174" t="s">
        <v>1882</v>
      </c>
      <c r="D174" t="s">
        <v>1883</v>
      </c>
      <c r="E174" t="s">
        <v>1884</v>
      </c>
      <c r="G174" t="s">
        <v>1070</v>
      </c>
      <c r="H174" t="s">
        <v>535</v>
      </c>
      <c r="I174" t="s">
        <v>536</v>
      </c>
      <c r="J174" t="s">
        <v>2442</v>
      </c>
      <c r="K174" t="s">
        <v>2443</v>
      </c>
    </row>
    <row r="175" spans="1:11" x14ac:dyDescent="0.3">
      <c r="A175" t="s">
        <v>1885</v>
      </c>
      <c r="B175" t="s">
        <v>1886</v>
      </c>
      <c r="C175" t="s">
        <v>1887</v>
      </c>
      <c r="D175" t="s">
        <v>1888</v>
      </c>
      <c r="E175" t="s">
        <v>1889</v>
      </c>
      <c r="G175" t="s">
        <v>1071</v>
      </c>
      <c r="H175" t="s">
        <v>537</v>
      </c>
      <c r="I175" t="s">
        <v>538</v>
      </c>
      <c r="J175" t="s">
        <v>2444</v>
      </c>
      <c r="K175" t="s">
        <v>2445</v>
      </c>
    </row>
    <row r="176" spans="1:11" x14ac:dyDescent="0.3">
      <c r="A176" t="s">
        <v>1890</v>
      </c>
      <c r="B176" t="s">
        <v>1891</v>
      </c>
      <c r="C176" t="s">
        <v>1892</v>
      </c>
      <c r="D176" t="s">
        <v>1893</v>
      </c>
      <c r="E176" t="s">
        <v>1894</v>
      </c>
      <c r="G176" t="s">
        <v>1072</v>
      </c>
      <c r="H176" t="s">
        <v>539</v>
      </c>
      <c r="I176" t="s">
        <v>540</v>
      </c>
      <c r="J176" t="s">
        <v>2446</v>
      </c>
      <c r="K176" t="s">
        <v>2447</v>
      </c>
    </row>
    <row r="177" spans="1:11" x14ac:dyDescent="0.3">
      <c r="A177" t="s">
        <v>1895</v>
      </c>
      <c r="B177" t="s">
        <v>1896</v>
      </c>
      <c r="C177" t="s">
        <v>1897</v>
      </c>
      <c r="D177" t="s">
        <v>1898</v>
      </c>
      <c r="E177" t="s">
        <v>1899</v>
      </c>
      <c r="G177" t="s">
        <v>1073</v>
      </c>
      <c r="H177" t="s">
        <v>541</v>
      </c>
      <c r="I177" t="s">
        <v>542</v>
      </c>
      <c r="J177" t="s">
        <v>2448</v>
      </c>
      <c r="K177" t="s">
        <v>2449</v>
      </c>
    </row>
    <row r="178" spans="1:11" x14ac:dyDescent="0.3">
      <c r="A178" t="s">
        <v>1900</v>
      </c>
      <c r="B178" t="s">
        <v>1901</v>
      </c>
      <c r="C178" t="s">
        <v>1902</v>
      </c>
      <c r="D178" t="s">
        <v>1903</v>
      </c>
      <c r="E178" t="s">
        <v>1904</v>
      </c>
      <c r="G178" t="s">
        <v>1074</v>
      </c>
      <c r="H178" t="s">
        <v>543</v>
      </c>
      <c r="I178" t="s">
        <v>544</v>
      </c>
      <c r="J178" t="s">
        <v>2450</v>
      </c>
      <c r="K178" t="s">
        <v>2451</v>
      </c>
    </row>
    <row r="179" spans="1:11" x14ac:dyDescent="0.3">
      <c r="A179" t="s">
        <v>1905</v>
      </c>
      <c r="B179" t="s">
        <v>1906</v>
      </c>
      <c r="C179" t="s">
        <v>1907</v>
      </c>
      <c r="D179" t="s">
        <v>1908</v>
      </c>
      <c r="E179" t="s">
        <v>1909</v>
      </c>
      <c r="G179" t="s">
        <v>1075</v>
      </c>
      <c r="H179" t="s">
        <v>545</v>
      </c>
      <c r="I179" t="s">
        <v>546</v>
      </c>
      <c r="J179" t="s">
        <v>2452</v>
      </c>
      <c r="K179" t="s">
        <v>2453</v>
      </c>
    </row>
    <row r="180" spans="1:11" x14ac:dyDescent="0.3">
      <c r="A180" t="s">
        <v>1910</v>
      </c>
      <c r="B180" t="s">
        <v>1911</v>
      </c>
      <c r="C180" t="s">
        <v>1912</v>
      </c>
      <c r="D180" t="s">
        <v>1913</v>
      </c>
      <c r="E180" t="s">
        <v>1914</v>
      </c>
      <c r="G180" t="s">
        <v>1076</v>
      </c>
      <c r="H180" t="s">
        <v>547</v>
      </c>
      <c r="I180" t="s">
        <v>548</v>
      </c>
      <c r="J180" t="s">
        <v>2454</v>
      </c>
      <c r="K180" t="s">
        <v>2455</v>
      </c>
    </row>
    <row r="181" spans="1:11" x14ac:dyDescent="0.3">
      <c r="A181" t="s">
        <v>1915</v>
      </c>
      <c r="B181" t="s">
        <v>1916</v>
      </c>
      <c r="C181" t="s">
        <v>1917</v>
      </c>
      <c r="D181" t="s">
        <v>1918</v>
      </c>
      <c r="E181" t="s">
        <v>1919</v>
      </c>
      <c r="G181" t="s">
        <v>1077</v>
      </c>
      <c r="H181" t="s">
        <v>549</v>
      </c>
      <c r="I181" t="s">
        <v>550</v>
      </c>
      <c r="J181" t="s">
        <v>2456</v>
      </c>
      <c r="K181" t="s">
        <v>2457</v>
      </c>
    </row>
    <row r="182" spans="1:11" x14ac:dyDescent="0.3">
      <c r="A182" t="s">
        <v>1920</v>
      </c>
      <c r="B182" t="s">
        <v>1921</v>
      </c>
      <c r="C182" t="s">
        <v>1922</v>
      </c>
      <c r="D182" t="s">
        <v>1923</v>
      </c>
      <c r="E182" t="s">
        <v>1924</v>
      </c>
      <c r="G182" t="s">
        <v>1078</v>
      </c>
      <c r="H182" t="s">
        <v>551</v>
      </c>
      <c r="I182" t="s">
        <v>552</v>
      </c>
      <c r="J182" t="s">
        <v>2458</v>
      </c>
      <c r="K182" t="s">
        <v>2459</v>
      </c>
    </row>
    <row r="183" spans="1:11" x14ac:dyDescent="0.3">
      <c r="A183" t="s">
        <v>1925</v>
      </c>
      <c r="B183" t="s">
        <v>1926</v>
      </c>
      <c r="C183" t="s">
        <v>1927</v>
      </c>
      <c r="D183" t="s">
        <v>1928</v>
      </c>
      <c r="E183" t="s">
        <v>1929</v>
      </c>
      <c r="G183" t="s">
        <v>1079</v>
      </c>
      <c r="H183" t="s">
        <v>553</v>
      </c>
      <c r="I183" t="s">
        <v>554</v>
      </c>
      <c r="J183" t="s">
        <v>2460</v>
      </c>
      <c r="K183" t="s">
        <v>2461</v>
      </c>
    </row>
    <row r="184" spans="1:11" x14ac:dyDescent="0.3">
      <c r="A184" t="s">
        <v>1930</v>
      </c>
      <c r="B184" t="s">
        <v>1931</v>
      </c>
      <c r="C184" t="s">
        <v>1932</v>
      </c>
      <c r="D184" t="s">
        <v>1933</v>
      </c>
      <c r="E184" t="s">
        <v>1934</v>
      </c>
      <c r="G184" t="s">
        <v>1080</v>
      </c>
      <c r="H184" t="s">
        <v>555</v>
      </c>
      <c r="I184" t="s">
        <v>556</v>
      </c>
      <c r="J184" t="s">
        <v>2462</v>
      </c>
      <c r="K184" t="s">
        <v>2463</v>
      </c>
    </row>
    <row r="185" spans="1:11" x14ac:dyDescent="0.3">
      <c r="A185" t="s">
        <v>1935</v>
      </c>
      <c r="B185" t="s">
        <v>1936</v>
      </c>
      <c r="C185" t="s">
        <v>1937</v>
      </c>
      <c r="D185" t="s">
        <v>1938</v>
      </c>
      <c r="E185" t="s">
        <v>1939</v>
      </c>
      <c r="G185" t="s">
        <v>1081</v>
      </c>
      <c r="H185" t="s">
        <v>557</v>
      </c>
      <c r="I185" t="s">
        <v>558</v>
      </c>
      <c r="J185" t="s">
        <v>2464</v>
      </c>
      <c r="K185" t="s">
        <v>2465</v>
      </c>
    </row>
    <row r="186" spans="1:11" x14ac:dyDescent="0.3">
      <c r="A186" t="s">
        <v>1940</v>
      </c>
      <c r="B186" t="s">
        <v>1941</v>
      </c>
      <c r="C186" t="s">
        <v>1942</v>
      </c>
      <c r="D186" t="s">
        <v>1943</v>
      </c>
      <c r="E186" t="s">
        <v>1944</v>
      </c>
      <c r="G186" t="s">
        <v>1082</v>
      </c>
      <c r="H186" t="s">
        <v>559</v>
      </c>
      <c r="I186" t="s">
        <v>560</v>
      </c>
      <c r="J186" t="s">
        <v>2466</v>
      </c>
      <c r="K186" t="s">
        <v>2467</v>
      </c>
    </row>
    <row r="187" spans="1:11" x14ac:dyDescent="0.3">
      <c r="A187" t="s">
        <v>1945</v>
      </c>
      <c r="B187" t="s">
        <v>1946</v>
      </c>
      <c r="C187" t="s">
        <v>1947</v>
      </c>
      <c r="D187" t="s">
        <v>1948</v>
      </c>
      <c r="E187" t="s">
        <v>1949</v>
      </c>
      <c r="G187" t="s">
        <v>1083</v>
      </c>
      <c r="H187" t="s">
        <v>561</v>
      </c>
      <c r="I187" t="s">
        <v>562</v>
      </c>
      <c r="J187" t="s">
        <v>2468</v>
      </c>
      <c r="K187" t="s">
        <v>2469</v>
      </c>
    </row>
    <row r="188" spans="1:11" x14ac:dyDescent="0.3">
      <c r="A188" t="s">
        <v>1950</v>
      </c>
      <c r="B188" t="s">
        <v>1951</v>
      </c>
      <c r="C188" t="s">
        <v>1952</v>
      </c>
      <c r="D188" t="s">
        <v>1953</v>
      </c>
      <c r="E188" t="s">
        <v>1954</v>
      </c>
      <c r="G188" t="s">
        <v>1084</v>
      </c>
      <c r="H188" t="s">
        <v>563</v>
      </c>
      <c r="I188" t="s">
        <v>564</v>
      </c>
      <c r="J188" t="s">
        <v>2470</v>
      </c>
      <c r="K188" t="s">
        <v>2471</v>
      </c>
    </row>
    <row r="189" spans="1:11" x14ac:dyDescent="0.3">
      <c r="A189" t="s">
        <v>1955</v>
      </c>
      <c r="B189" t="s">
        <v>1956</v>
      </c>
      <c r="C189" t="s">
        <v>1957</v>
      </c>
      <c r="D189" t="s">
        <v>1958</v>
      </c>
      <c r="E189" t="s">
        <v>1959</v>
      </c>
      <c r="G189" t="s">
        <v>1085</v>
      </c>
      <c r="H189" t="s">
        <v>565</v>
      </c>
      <c r="I189" t="s">
        <v>566</v>
      </c>
      <c r="J189" t="s">
        <v>2472</v>
      </c>
      <c r="K189" t="s">
        <v>2473</v>
      </c>
    </row>
    <row r="190" spans="1:11" x14ac:dyDescent="0.3">
      <c r="A190" t="s">
        <v>1960</v>
      </c>
      <c r="B190" t="s">
        <v>1961</v>
      </c>
      <c r="C190" t="s">
        <v>1962</v>
      </c>
      <c r="D190" t="s">
        <v>1963</v>
      </c>
      <c r="E190" t="s">
        <v>1964</v>
      </c>
      <c r="G190" t="s">
        <v>1086</v>
      </c>
      <c r="H190" t="s">
        <v>567</v>
      </c>
      <c r="I190" t="s">
        <v>568</v>
      </c>
      <c r="J190" t="s">
        <v>2474</v>
      </c>
      <c r="K190" t="s">
        <v>2475</v>
      </c>
    </row>
    <row r="191" spans="1:11" x14ac:dyDescent="0.3">
      <c r="A191" t="s">
        <v>1965</v>
      </c>
      <c r="B191" t="s">
        <v>1966</v>
      </c>
      <c r="C191" t="s">
        <v>1967</v>
      </c>
      <c r="D191" t="s">
        <v>1968</v>
      </c>
      <c r="E191" t="s">
        <v>1969</v>
      </c>
      <c r="G191" t="s">
        <v>1087</v>
      </c>
      <c r="H191" t="s">
        <v>569</v>
      </c>
      <c r="I191" t="s">
        <v>570</v>
      </c>
      <c r="J191" t="s">
        <v>2476</v>
      </c>
      <c r="K191" t="s">
        <v>2477</v>
      </c>
    </row>
    <row r="192" spans="1:11" x14ac:dyDescent="0.3">
      <c r="A192" t="s">
        <v>1970</v>
      </c>
      <c r="B192" t="s">
        <v>1971</v>
      </c>
      <c r="C192" t="s">
        <v>1972</v>
      </c>
      <c r="D192" t="s">
        <v>1973</v>
      </c>
      <c r="E192" t="s">
        <v>1974</v>
      </c>
      <c r="G192" t="s">
        <v>1088</v>
      </c>
      <c r="H192" t="s">
        <v>571</v>
      </c>
      <c r="I192" t="s">
        <v>572</v>
      </c>
      <c r="J192" t="s">
        <v>2478</v>
      </c>
      <c r="K192" t="s">
        <v>2479</v>
      </c>
    </row>
    <row r="193" spans="1:11" x14ac:dyDescent="0.3">
      <c r="A193" t="s">
        <v>1975</v>
      </c>
      <c r="B193" t="s">
        <v>1976</v>
      </c>
      <c r="C193" t="s">
        <v>1977</v>
      </c>
      <c r="D193" t="s">
        <v>1978</v>
      </c>
      <c r="E193" t="s">
        <v>1979</v>
      </c>
      <c r="G193" t="s">
        <v>1089</v>
      </c>
      <c r="H193" t="s">
        <v>573</v>
      </c>
      <c r="I193" t="s">
        <v>574</v>
      </c>
      <c r="J193" t="s">
        <v>2480</v>
      </c>
      <c r="K193" t="s">
        <v>2481</v>
      </c>
    </row>
    <row r="194" spans="1:11" x14ac:dyDescent="0.3">
      <c r="A194" t="s">
        <v>1980</v>
      </c>
      <c r="B194" t="s">
        <v>1981</v>
      </c>
      <c r="C194" t="s">
        <v>1982</v>
      </c>
      <c r="D194" t="s">
        <v>1983</v>
      </c>
      <c r="E194" t="s">
        <v>1984</v>
      </c>
      <c r="G194" t="s">
        <v>1090</v>
      </c>
      <c r="H194" t="s">
        <v>575</v>
      </c>
      <c r="I194" t="s">
        <v>576</v>
      </c>
      <c r="J194" t="s">
        <v>2482</v>
      </c>
      <c r="K194" t="s">
        <v>2483</v>
      </c>
    </row>
    <row r="195" spans="1:11" x14ac:dyDescent="0.3">
      <c r="A195" t="s">
        <v>1985</v>
      </c>
      <c r="B195" t="s">
        <v>1986</v>
      </c>
      <c r="C195" t="s">
        <v>1987</v>
      </c>
      <c r="D195" t="s">
        <v>1988</v>
      </c>
      <c r="E195" t="s">
        <v>1989</v>
      </c>
      <c r="G195" t="s">
        <v>1091</v>
      </c>
      <c r="H195" t="s">
        <v>577</v>
      </c>
      <c r="I195" t="s">
        <v>578</v>
      </c>
      <c r="J195" t="s">
        <v>2484</v>
      </c>
      <c r="K195" t="s">
        <v>2485</v>
      </c>
    </row>
    <row r="196" spans="1:11" x14ac:dyDescent="0.3">
      <c r="A196" t="s">
        <v>1990</v>
      </c>
      <c r="B196" t="s">
        <v>1991</v>
      </c>
      <c r="C196" t="s">
        <v>1992</v>
      </c>
      <c r="D196" t="s">
        <v>1993</v>
      </c>
      <c r="E196" t="s">
        <v>1994</v>
      </c>
      <c r="G196" t="s">
        <v>1092</v>
      </c>
      <c r="H196" t="s">
        <v>579</v>
      </c>
      <c r="I196" t="s">
        <v>580</v>
      </c>
      <c r="J196" t="s">
        <v>2486</v>
      </c>
      <c r="K196" t="s">
        <v>2487</v>
      </c>
    </row>
    <row r="197" spans="1:11" x14ac:dyDescent="0.3">
      <c r="A197" t="s">
        <v>1995</v>
      </c>
      <c r="B197" t="s">
        <v>1996</v>
      </c>
      <c r="C197" t="s">
        <v>1997</v>
      </c>
      <c r="D197" t="s">
        <v>1998</v>
      </c>
      <c r="E197" t="s">
        <v>1999</v>
      </c>
      <c r="G197" t="s">
        <v>1093</v>
      </c>
      <c r="H197" t="s">
        <v>581</v>
      </c>
      <c r="I197" t="s">
        <v>582</v>
      </c>
      <c r="J197" t="s">
        <v>2488</v>
      </c>
      <c r="K197" t="s">
        <v>2489</v>
      </c>
    </row>
    <row r="198" spans="1:11" x14ac:dyDescent="0.3">
      <c r="A198" t="s">
        <v>2000</v>
      </c>
      <c r="B198" t="s">
        <v>2001</v>
      </c>
      <c r="C198" t="s">
        <v>2002</v>
      </c>
      <c r="D198" t="s">
        <v>2003</v>
      </c>
      <c r="E198" t="s">
        <v>2004</v>
      </c>
      <c r="G198" t="s">
        <v>1094</v>
      </c>
      <c r="H198" t="s">
        <v>583</v>
      </c>
      <c r="I198" t="s">
        <v>584</v>
      </c>
      <c r="J198" t="s">
        <v>2490</v>
      </c>
      <c r="K198" t="s">
        <v>2491</v>
      </c>
    </row>
    <row r="199" spans="1:11" x14ac:dyDescent="0.3">
      <c r="A199" t="s">
        <v>2005</v>
      </c>
      <c r="B199" t="s">
        <v>2006</v>
      </c>
      <c r="C199" t="s">
        <v>2007</v>
      </c>
      <c r="D199" t="s">
        <v>2008</v>
      </c>
      <c r="E199" t="s">
        <v>2009</v>
      </c>
      <c r="G199" t="s">
        <v>1095</v>
      </c>
      <c r="H199" t="s">
        <v>585</v>
      </c>
      <c r="I199" t="s">
        <v>586</v>
      </c>
      <c r="J199" t="s">
        <v>2492</v>
      </c>
      <c r="K199" t="s">
        <v>2493</v>
      </c>
    </row>
    <row r="200" spans="1:11" x14ac:dyDescent="0.3">
      <c r="A200" t="s">
        <v>2010</v>
      </c>
      <c r="B200" t="s">
        <v>2011</v>
      </c>
      <c r="C200" t="s">
        <v>2012</v>
      </c>
      <c r="D200" t="s">
        <v>2013</v>
      </c>
      <c r="E200" t="s">
        <v>2014</v>
      </c>
      <c r="G200" t="s">
        <v>1096</v>
      </c>
      <c r="H200" t="s">
        <v>587</v>
      </c>
      <c r="I200" t="s">
        <v>588</v>
      </c>
      <c r="J200" t="s">
        <v>2494</v>
      </c>
      <c r="K200" t="s">
        <v>2495</v>
      </c>
    </row>
    <row r="201" spans="1:11" x14ac:dyDescent="0.3">
      <c r="A201" t="s">
        <v>2015</v>
      </c>
      <c r="B201" t="s">
        <v>2016</v>
      </c>
      <c r="C201" t="s">
        <v>2017</v>
      </c>
      <c r="D201" t="s">
        <v>2018</v>
      </c>
      <c r="E201" t="s">
        <v>2019</v>
      </c>
      <c r="G201" t="s">
        <v>1097</v>
      </c>
      <c r="H201" t="s">
        <v>589</v>
      </c>
      <c r="I201" t="s">
        <v>590</v>
      </c>
      <c r="J201" t="s">
        <v>2496</v>
      </c>
      <c r="K201" t="s">
        <v>2497</v>
      </c>
    </row>
    <row r="202" spans="1:11" x14ac:dyDescent="0.3">
      <c r="A202" t="s">
        <v>2020</v>
      </c>
      <c r="B202" t="s">
        <v>2021</v>
      </c>
      <c r="C202" t="s">
        <v>2022</v>
      </c>
      <c r="D202" t="s">
        <v>2023</v>
      </c>
      <c r="E202" t="s">
        <v>2024</v>
      </c>
      <c r="G202" t="s">
        <v>1098</v>
      </c>
      <c r="H202" t="s">
        <v>591</v>
      </c>
      <c r="I202" t="s">
        <v>592</v>
      </c>
      <c r="J202" t="s">
        <v>2498</v>
      </c>
      <c r="K202" t="s">
        <v>2499</v>
      </c>
    </row>
    <row r="203" spans="1:11" x14ac:dyDescent="0.3">
      <c r="A203" t="s">
        <v>2025</v>
      </c>
      <c r="B203" t="s">
        <v>2026</v>
      </c>
      <c r="C203" t="s">
        <v>2027</v>
      </c>
      <c r="D203" t="s">
        <v>2028</v>
      </c>
      <c r="E203" t="s">
        <v>2029</v>
      </c>
      <c r="G203" t="s">
        <v>1099</v>
      </c>
      <c r="H203" t="s">
        <v>593</v>
      </c>
      <c r="I203" t="s">
        <v>594</v>
      </c>
      <c r="J203" t="s">
        <v>2500</v>
      </c>
      <c r="K203" t="s">
        <v>2501</v>
      </c>
    </row>
    <row r="204" spans="1:11" x14ac:dyDescent="0.3">
      <c r="A204" t="s">
        <v>2030</v>
      </c>
      <c r="B204" t="s">
        <v>2031</v>
      </c>
      <c r="C204" t="s">
        <v>2032</v>
      </c>
      <c r="D204" t="s">
        <v>2033</v>
      </c>
      <c r="E204" t="s">
        <v>2034</v>
      </c>
      <c r="G204" t="s">
        <v>1100</v>
      </c>
      <c r="H204" t="s">
        <v>595</v>
      </c>
      <c r="I204" t="s">
        <v>596</v>
      </c>
      <c r="J204" t="s">
        <v>2502</v>
      </c>
      <c r="K204" t="s">
        <v>2503</v>
      </c>
    </row>
    <row r="205" spans="1:11" x14ac:dyDescent="0.3">
      <c r="A205" t="s">
        <v>2035</v>
      </c>
      <c r="B205" t="s">
        <v>2036</v>
      </c>
      <c r="C205" t="s">
        <v>2037</v>
      </c>
      <c r="D205" t="s">
        <v>2038</v>
      </c>
      <c r="E205" t="s">
        <v>2039</v>
      </c>
      <c r="G205" t="s">
        <v>1101</v>
      </c>
      <c r="H205" t="s">
        <v>597</v>
      </c>
      <c r="I205" t="s">
        <v>598</v>
      </c>
      <c r="J205" t="s">
        <v>2504</v>
      </c>
      <c r="K205" t="s">
        <v>2505</v>
      </c>
    </row>
    <row r="206" spans="1:11" x14ac:dyDescent="0.3">
      <c r="A206" t="s">
        <v>2040</v>
      </c>
      <c r="B206" t="s">
        <v>2041</v>
      </c>
      <c r="C206" t="s">
        <v>2042</v>
      </c>
      <c r="D206" t="s">
        <v>2043</v>
      </c>
      <c r="E206" t="s">
        <v>2044</v>
      </c>
      <c r="G206" t="s">
        <v>1102</v>
      </c>
      <c r="H206" t="s">
        <v>599</v>
      </c>
      <c r="I206" t="s">
        <v>600</v>
      </c>
      <c r="J206" t="s">
        <v>2506</v>
      </c>
      <c r="K206" t="s">
        <v>2507</v>
      </c>
    </row>
    <row r="207" spans="1:11" x14ac:dyDescent="0.3">
      <c r="A207" t="s">
        <v>2045</v>
      </c>
      <c r="B207" t="s">
        <v>2046</v>
      </c>
      <c r="C207" t="s">
        <v>2047</v>
      </c>
      <c r="D207" t="s">
        <v>2048</v>
      </c>
      <c r="E207" t="s">
        <v>2049</v>
      </c>
      <c r="G207" t="s">
        <v>1103</v>
      </c>
      <c r="H207" t="s">
        <v>601</v>
      </c>
      <c r="I207" t="s">
        <v>602</v>
      </c>
      <c r="J207" t="s">
        <v>2508</v>
      </c>
      <c r="K207" t="s">
        <v>2509</v>
      </c>
    </row>
    <row r="208" spans="1:11" x14ac:dyDescent="0.3">
      <c r="A208" t="s">
        <v>2050</v>
      </c>
      <c r="B208" t="s">
        <v>2051</v>
      </c>
      <c r="C208" t="s">
        <v>2052</v>
      </c>
      <c r="D208" t="s">
        <v>2053</v>
      </c>
      <c r="E208" t="s">
        <v>2054</v>
      </c>
      <c r="G208" t="s">
        <v>1104</v>
      </c>
      <c r="H208" t="s">
        <v>603</v>
      </c>
      <c r="I208" t="s">
        <v>604</v>
      </c>
      <c r="J208" t="s">
        <v>2510</v>
      </c>
      <c r="K208" t="s">
        <v>2511</v>
      </c>
    </row>
    <row r="209" spans="1:11" x14ac:dyDescent="0.3">
      <c r="A209" t="s">
        <v>2055</v>
      </c>
      <c r="B209" t="s">
        <v>2056</v>
      </c>
      <c r="C209" t="s">
        <v>2057</v>
      </c>
      <c r="D209" t="s">
        <v>2058</v>
      </c>
      <c r="E209" t="s">
        <v>2059</v>
      </c>
      <c r="G209" t="s">
        <v>1105</v>
      </c>
      <c r="H209" t="s">
        <v>605</v>
      </c>
      <c r="I209" t="s">
        <v>606</v>
      </c>
      <c r="J209" t="s">
        <v>2512</v>
      </c>
      <c r="K209" t="s">
        <v>2513</v>
      </c>
    </row>
    <row r="210" spans="1:11" x14ac:dyDescent="0.3">
      <c r="A210" t="s">
        <v>2060</v>
      </c>
      <c r="B210" t="s">
        <v>2061</v>
      </c>
      <c r="C210" t="s">
        <v>2062</v>
      </c>
      <c r="D210" t="s">
        <v>2063</v>
      </c>
      <c r="E210" t="s">
        <v>2064</v>
      </c>
      <c r="G210" t="s">
        <v>1106</v>
      </c>
      <c r="H210" t="s">
        <v>607</v>
      </c>
      <c r="I210" t="s">
        <v>608</v>
      </c>
      <c r="J210" t="s">
        <v>2514</v>
      </c>
      <c r="K210" t="s">
        <v>2515</v>
      </c>
    </row>
    <row r="211" spans="1:11" x14ac:dyDescent="0.3">
      <c r="A211" t="s">
        <v>2065</v>
      </c>
      <c r="B211" t="s">
        <v>2066</v>
      </c>
      <c r="C211" t="s">
        <v>2067</v>
      </c>
      <c r="D211" t="s">
        <v>2068</v>
      </c>
      <c r="E211" t="s">
        <v>2069</v>
      </c>
      <c r="G211" t="s">
        <v>1107</v>
      </c>
      <c r="H211" t="s">
        <v>609</v>
      </c>
      <c r="I211" t="s">
        <v>610</v>
      </c>
      <c r="J211" t="s">
        <v>2516</v>
      </c>
      <c r="K211" t="s">
        <v>2517</v>
      </c>
    </row>
    <row r="212" spans="1:11" x14ac:dyDescent="0.3">
      <c r="A212" t="s">
        <v>2070</v>
      </c>
      <c r="B212" t="s">
        <v>2071</v>
      </c>
      <c r="C212" t="s">
        <v>2072</v>
      </c>
      <c r="D212" t="s">
        <v>2073</v>
      </c>
      <c r="E212" t="s">
        <v>2074</v>
      </c>
      <c r="G212" t="s">
        <v>1108</v>
      </c>
      <c r="H212" t="s">
        <v>611</v>
      </c>
      <c r="I212" t="s">
        <v>612</v>
      </c>
      <c r="J212" t="s">
        <v>2518</v>
      </c>
      <c r="K212" t="s">
        <v>2519</v>
      </c>
    </row>
    <row r="213" spans="1:11" x14ac:dyDescent="0.3">
      <c r="A213" t="s">
        <v>2075</v>
      </c>
      <c r="B213" t="s">
        <v>2076</v>
      </c>
      <c r="C213" t="s">
        <v>2077</v>
      </c>
      <c r="D213" t="s">
        <v>2078</v>
      </c>
      <c r="E213" t="s">
        <v>2079</v>
      </c>
      <c r="G213" t="s">
        <v>1109</v>
      </c>
      <c r="H213" t="s">
        <v>613</v>
      </c>
      <c r="I213" t="s">
        <v>614</v>
      </c>
      <c r="J213" t="s">
        <v>2520</v>
      </c>
      <c r="K213" t="s">
        <v>2521</v>
      </c>
    </row>
    <row r="214" spans="1:11" x14ac:dyDescent="0.3">
      <c r="A214" t="s">
        <v>2080</v>
      </c>
      <c r="B214" t="s">
        <v>2081</v>
      </c>
      <c r="C214" t="s">
        <v>2082</v>
      </c>
      <c r="D214" t="s">
        <v>2083</v>
      </c>
      <c r="E214" t="s">
        <v>2084</v>
      </c>
      <c r="G214" t="s">
        <v>1110</v>
      </c>
      <c r="H214" t="s">
        <v>615</v>
      </c>
      <c r="I214" t="s">
        <v>616</v>
      </c>
      <c r="J214" t="s">
        <v>2522</v>
      </c>
      <c r="K214" t="s">
        <v>2523</v>
      </c>
    </row>
    <row r="215" spans="1:11" x14ac:dyDescent="0.3">
      <c r="A215" t="s">
        <v>2085</v>
      </c>
      <c r="B215" t="s">
        <v>2086</v>
      </c>
      <c r="C215" t="s">
        <v>2087</v>
      </c>
      <c r="D215" t="s">
        <v>2088</v>
      </c>
      <c r="E215" t="s">
        <v>2089</v>
      </c>
      <c r="G215" t="s">
        <v>1111</v>
      </c>
      <c r="H215" t="s">
        <v>617</v>
      </c>
      <c r="I215" t="s">
        <v>618</v>
      </c>
      <c r="J215" t="s">
        <v>2524</v>
      </c>
      <c r="K215" t="s">
        <v>2525</v>
      </c>
    </row>
    <row r="216" spans="1:11" x14ac:dyDescent="0.3">
      <c r="A216" t="s">
        <v>2090</v>
      </c>
      <c r="B216" t="s">
        <v>2091</v>
      </c>
      <c r="C216" t="s">
        <v>2092</v>
      </c>
      <c r="D216" t="s">
        <v>2093</v>
      </c>
      <c r="E216" t="s">
        <v>2094</v>
      </c>
      <c r="G216" t="s">
        <v>1112</v>
      </c>
      <c r="H216" t="s">
        <v>619</v>
      </c>
      <c r="I216" t="s">
        <v>620</v>
      </c>
      <c r="J216" t="s">
        <v>2526</v>
      </c>
      <c r="K216" t="s">
        <v>2527</v>
      </c>
    </row>
    <row r="217" spans="1:11" x14ac:dyDescent="0.3">
      <c r="A217" t="s">
        <v>2095</v>
      </c>
      <c r="B217" t="s">
        <v>2096</v>
      </c>
      <c r="C217" t="s">
        <v>2097</v>
      </c>
      <c r="D217" t="s">
        <v>2098</v>
      </c>
      <c r="E217" t="s">
        <v>2099</v>
      </c>
      <c r="G217" t="s">
        <v>1113</v>
      </c>
      <c r="H217" t="s">
        <v>621</v>
      </c>
      <c r="I217" t="s">
        <v>622</v>
      </c>
      <c r="J217" t="s">
        <v>2528</v>
      </c>
      <c r="K217" t="s">
        <v>2529</v>
      </c>
    </row>
    <row r="218" spans="1:11" x14ac:dyDescent="0.3">
      <c r="A218" t="s">
        <v>2100</v>
      </c>
      <c r="B218" t="s">
        <v>2101</v>
      </c>
      <c r="C218" t="s">
        <v>2102</v>
      </c>
      <c r="D218" t="s">
        <v>2103</v>
      </c>
      <c r="E218" t="s">
        <v>2104</v>
      </c>
      <c r="G218" t="s">
        <v>1114</v>
      </c>
      <c r="H218" t="s">
        <v>623</v>
      </c>
      <c r="I218" t="s">
        <v>624</v>
      </c>
      <c r="J218" t="s">
        <v>2530</v>
      </c>
      <c r="K218" t="s">
        <v>2531</v>
      </c>
    </row>
    <row r="219" spans="1:11" x14ac:dyDescent="0.3">
      <c r="A219" t="s">
        <v>2105</v>
      </c>
      <c r="B219" t="s">
        <v>2106</v>
      </c>
      <c r="C219" t="s">
        <v>2107</v>
      </c>
      <c r="D219" t="s">
        <v>2108</v>
      </c>
      <c r="E219" t="s">
        <v>2109</v>
      </c>
      <c r="G219" t="s">
        <v>1115</v>
      </c>
      <c r="H219" t="s">
        <v>625</v>
      </c>
      <c r="I219" t="s">
        <v>626</v>
      </c>
      <c r="J219" t="s">
        <v>2532</v>
      </c>
      <c r="K219" t="s">
        <v>2533</v>
      </c>
    </row>
    <row r="220" spans="1:11" x14ac:dyDescent="0.3">
      <c r="A220" t="s">
        <v>2110</v>
      </c>
      <c r="B220" t="s">
        <v>2111</v>
      </c>
      <c r="C220" t="s">
        <v>2112</v>
      </c>
      <c r="D220" t="s">
        <v>2113</v>
      </c>
      <c r="E220" t="s">
        <v>2114</v>
      </c>
      <c r="G220" t="s">
        <v>1116</v>
      </c>
      <c r="H220" t="s">
        <v>627</v>
      </c>
      <c r="I220" t="s">
        <v>628</v>
      </c>
      <c r="J220" t="s">
        <v>2534</v>
      </c>
      <c r="K220" t="s">
        <v>2535</v>
      </c>
    </row>
    <row r="221" spans="1:11" x14ac:dyDescent="0.3">
      <c r="A221" t="s">
        <v>2115</v>
      </c>
      <c r="B221" t="s">
        <v>2116</v>
      </c>
      <c r="C221" t="s">
        <v>2117</v>
      </c>
      <c r="D221" t="s">
        <v>2118</v>
      </c>
      <c r="E221" t="s">
        <v>2119</v>
      </c>
      <c r="G221" t="s">
        <v>1117</v>
      </c>
      <c r="H221" t="s">
        <v>629</v>
      </c>
      <c r="I221" t="s">
        <v>630</v>
      </c>
      <c r="J221" t="s">
        <v>2536</v>
      </c>
      <c r="K221" t="s">
        <v>2537</v>
      </c>
    </row>
    <row r="222" spans="1:11" x14ac:dyDescent="0.3">
      <c r="A222" t="s">
        <v>2120</v>
      </c>
      <c r="B222" t="s">
        <v>2121</v>
      </c>
      <c r="C222" t="s">
        <v>2122</v>
      </c>
      <c r="D222" t="s">
        <v>2123</v>
      </c>
      <c r="E222" t="s">
        <v>2124</v>
      </c>
      <c r="G222" t="s">
        <v>1118</v>
      </c>
      <c r="H222" t="s">
        <v>631</v>
      </c>
      <c r="I222" t="s">
        <v>632</v>
      </c>
      <c r="J222" t="s">
        <v>2538</v>
      </c>
      <c r="K222" t="s">
        <v>2539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M61"/>
  <sheetViews>
    <sheetView workbookViewId="0"/>
    <sheetView workbookViewId="1">
      <selection activeCell="G11" sqref="G11"/>
    </sheetView>
    <sheetView workbookViewId="2">
      <selection activeCell="J31" sqref="J31"/>
    </sheetView>
  </sheetViews>
  <sheetFormatPr defaultRowHeight="14.4" x14ac:dyDescent="0.3"/>
  <cols>
    <col min="1" max="1" width="11.21875" bestFit="1" customWidth="1"/>
  </cols>
  <sheetData>
    <row r="1" spans="1:13" x14ac:dyDescent="0.3">
      <c r="C1" t="s">
        <v>211</v>
      </c>
      <c r="D1" t="s">
        <v>2552</v>
      </c>
      <c r="E1" t="s">
        <v>2576</v>
      </c>
      <c r="F1" t="s">
        <v>2577</v>
      </c>
      <c r="G1" t="s">
        <v>2578</v>
      </c>
      <c r="H1" t="s">
        <v>2579</v>
      </c>
      <c r="I1" t="s">
        <v>2580</v>
      </c>
      <c r="J1" t="s">
        <v>2581</v>
      </c>
      <c r="K1" t="s">
        <v>2582</v>
      </c>
      <c r="L1" t="s">
        <v>2583</v>
      </c>
      <c r="M1" t="s">
        <v>2584</v>
      </c>
    </row>
    <row r="2" spans="1:13" x14ac:dyDescent="0.3">
      <c r="B2" t="s">
        <v>633</v>
      </c>
      <c r="C2">
        <f>COUNTIF(raw!$P3:$P101, GMs!C1)</f>
        <v>21</v>
      </c>
      <c r="D2">
        <f>COUNTIF(raw!$P3:$P202, GMs!D1)</f>
        <v>10</v>
      </c>
      <c r="E2">
        <f>COUNTIF(raw!$P3:$P202, GMs!E1)</f>
        <v>8</v>
      </c>
      <c r="F2">
        <f>COUNTIF(raw!$P3:$P202, GMs!F1)</f>
        <v>6</v>
      </c>
      <c r="G2">
        <f>COUNTIF(raw!$P3:$P202, GMs!G1)</f>
        <v>6</v>
      </c>
      <c r="H2">
        <f>COUNTIF(raw!$P3:$P202, GMs!H1)</f>
        <v>11</v>
      </c>
      <c r="I2">
        <f>COUNTIF(raw!$P3:$P202, GMs!I1)</f>
        <v>7</v>
      </c>
      <c r="J2">
        <f>COUNTIF(raw!$P3:$P202, GMs!J1)</f>
        <v>6</v>
      </c>
      <c r="K2">
        <f>COUNTIF(raw!$P3:$P202, GMs!K1)</f>
        <v>9</v>
      </c>
      <c r="L2">
        <f>COUNTIF(raw!$P3:$P202, GMs!L1)</f>
        <v>8</v>
      </c>
      <c r="M2">
        <f>COUNTIF(raw!$P3:$P202, GMs!M1)</f>
        <v>7</v>
      </c>
    </row>
    <row r="3" spans="1:13" x14ac:dyDescent="0.3">
      <c r="A3" t="s">
        <v>2572</v>
      </c>
      <c r="B3" t="str">
        <f>Traw!A2</f>
        <v>$pent</v>
      </c>
      <c r="C3" t="e">
        <f>2000-SUM(D3:M3)</f>
        <v>#N/A</v>
      </c>
      <c r="D3" t="e" cm="1">
        <f t="array" ref="D3">MMULT(Traw!$B2:$DY2, raw!X$3:X$130)</f>
        <v>#N/A</v>
      </c>
      <c r="E3" t="e" cm="1">
        <f t="array" ref="E3">MMULT(Traw!$B2:$DY2, raw!Y$3:Y$130)</f>
        <v>#N/A</v>
      </c>
      <c r="F3" t="e" cm="1">
        <f t="array" ref="F3">MMULT(Traw!$B2:$DY2, raw!Z$3:Z$130)</f>
        <v>#N/A</v>
      </c>
      <c r="G3" t="e" cm="1">
        <f t="array" ref="G3">MMULT(Traw!$B2:$DY2, raw!AA$3:AA$130)</f>
        <v>#N/A</v>
      </c>
      <c r="H3" t="e" cm="1">
        <f t="array" ref="H3">MMULT(Traw!$B2:$DY2, raw!AB$3:AB$130)</f>
        <v>#N/A</v>
      </c>
      <c r="I3" t="e" cm="1">
        <f t="array" ref="I3">MMULT(Traw!$B2:$DY2, raw!AC$3:AC$130)</f>
        <v>#N/A</v>
      </c>
      <c r="J3" t="e" cm="1">
        <f t="array" ref="J3">MMULT(Traw!$B2:$DY2, raw!AD$3:AD$130)</f>
        <v>#N/A</v>
      </c>
      <c r="K3" t="e" cm="1">
        <f t="array" ref="K3">MMULT(Traw!$B2:$DY2, raw!AE$3:AE$130)</f>
        <v>#N/A</v>
      </c>
      <c r="L3" t="e" cm="1">
        <f t="array" ref="L3">MMULT(Traw!$B2:$DY2, raw!AF$3:AF$130)</f>
        <v>#N/A</v>
      </c>
      <c r="M3" t="e" cm="1">
        <f t="array" ref="M3">MMULT(Traw!$B2:$DY2, raw!AG$3:AG$130)</f>
        <v>#N/A</v>
      </c>
    </row>
    <row r="4" spans="1:13" x14ac:dyDescent="0.3">
      <c r="A4" t="s">
        <v>2572</v>
      </c>
      <c r="B4" t="s">
        <v>2563</v>
      </c>
      <c r="C4" t="e">
        <f>C21/C$3</f>
        <v>#N/A</v>
      </c>
      <c r="D4" t="e">
        <f t="shared" ref="D4:M8" si="0">D21/D$3</f>
        <v>#N/A</v>
      </c>
      <c r="E4" t="e">
        <f t="shared" si="0"/>
        <v>#N/A</v>
      </c>
      <c r="F4" t="e">
        <f t="shared" si="0"/>
        <v>#N/A</v>
      </c>
      <c r="G4" t="e">
        <f t="shared" si="0"/>
        <v>#N/A</v>
      </c>
      <c r="H4" t="e">
        <f t="shared" si="0"/>
        <v>#N/A</v>
      </c>
      <c r="I4" t="e">
        <f t="shared" si="0"/>
        <v>#N/A</v>
      </c>
      <c r="J4" t="e">
        <f t="shared" si="0"/>
        <v>#N/A</v>
      </c>
      <c r="K4" t="e">
        <f t="shared" si="0"/>
        <v>#N/A</v>
      </c>
      <c r="L4" t="e">
        <f t="shared" si="0"/>
        <v>#N/A</v>
      </c>
      <c r="M4" t="e">
        <f t="shared" si="0"/>
        <v>#N/A</v>
      </c>
    </row>
    <row r="5" spans="1:13" x14ac:dyDescent="0.3">
      <c r="A5" t="s">
        <v>2572</v>
      </c>
      <c r="B5" t="s">
        <v>2564</v>
      </c>
      <c r="C5" t="e">
        <f>C22/C$3</f>
        <v>#N/A</v>
      </c>
      <c r="D5" t="e">
        <f t="shared" si="0"/>
        <v>#N/A</v>
      </c>
      <c r="E5" t="e">
        <f t="shared" si="0"/>
        <v>#N/A</v>
      </c>
      <c r="F5" t="e">
        <f t="shared" si="0"/>
        <v>#N/A</v>
      </c>
      <c r="G5" t="e">
        <f t="shared" si="0"/>
        <v>#N/A</v>
      </c>
      <c r="H5" t="e">
        <f t="shared" si="0"/>
        <v>#N/A</v>
      </c>
      <c r="I5" t="e">
        <f t="shared" si="0"/>
        <v>#N/A</v>
      </c>
      <c r="J5" t="e">
        <f t="shared" si="0"/>
        <v>#N/A</v>
      </c>
      <c r="K5" t="e">
        <f t="shared" si="0"/>
        <v>#N/A</v>
      </c>
      <c r="L5" t="e">
        <f t="shared" si="0"/>
        <v>#N/A</v>
      </c>
      <c r="M5" t="e">
        <f t="shared" si="0"/>
        <v>#N/A</v>
      </c>
    </row>
    <row r="6" spans="1:13" x14ac:dyDescent="0.3">
      <c r="A6" t="s">
        <v>2572</v>
      </c>
      <c r="B6" t="s">
        <v>2565</v>
      </c>
      <c r="C6" t="e">
        <f>C23/C$3</f>
        <v>#N/A</v>
      </c>
      <c r="D6" t="e">
        <f t="shared" si="0"/>
        <v>#N/A</v>
      </c>
      <c r="E6" t="e">
        <f t="shared" si="0"/>
        <v>#N/A</v>
      </c>
      <c r="F6" t="e">
        <f t="shared" si="0"/>
        <v>#N/A</v>
      </c>
      <c r="G6" t="e">
        <f t="shared" si="0"/>
        <v>#N/A</v>
      </c>
      <c r="H6" t="e">
        <f t="shared" si="0"/>
        <v>#N/A</v>
      </c>
      <c r="I6" t="e">
        <f t="shared" si="0"/>
        <v>#N/A</v>
      </c>
      <c r="J6" t="e">
        <f t="shared" si="0"/>
        <v>#N/A</v>
      </c>
      <c r="K6" t="e">
        <f t="shared" si="0"/>
        <v>#N/A</v>
      </c>
      <c r="L6" t="e">
        <f t="shared" si="0"/>
        <v>#N/A</v>
      </c>
      <c r="M6" t="e">
        <f t="shared" si="0"/>
        <v>#N/A</v>
      </c>
    </row>
    <row r="7" spans="1:13" x14ac:dyDescent="0.3">
      <c r="A7" t="s">
        <v>2572</v>
      </c>
      <c r="B7" t="s">
        <v>2566</v>
      </c>
      <c r="C7" t="e">
        <f>C24/C$3</f>
        <v>#N/A</v>
      </c>
      <c r="D7" t="e">
        <f t="shared" si="0"/>
        <v>#N/A</v>
      </c>
      <c r="E7" t="e">
        <f t="shared" si="0"/>
        <v>#N/A</v>
      </c>
      <c r="F7" t="e">
        <f t="shared" si="0"/>
        <v>#N/A</v>
      </c>
      <c r="G7" t="e">
        <f t="shared" si="0"/>
        <v>#N/A</v>
      </c>
      <c r="H7" t="e">
        <f t="shared" si="0"/>
        <v>#N/A</v>
      </c>
      <c r="I7" t="e">
        <f t="shared" si="0"/>
        <v>#N/A</v>
      </c>
      <c r="J7" t="e">
        <f t="shared" si="0"/>
        <v>#N/A</v>
      </c>
      <c r="K7" t="e">
        <f t="shared" si="0"/>
        <v>#N/A</v>
      </c>
      <c r="L7" t="e">
        <f t="shared" si="0"/>
        <v>#N/A</v>
      </c>
      <c r="M7" t="e">
        <f t="shared" si="0"/>
        <v>#N/A</v>
      </c>
    </row>
    <row r="8" spans="1:13" x14ac:dyDescent="0.3">
      <c r="A8" t="s">
        <v>2572</v>
      </c>
      <c r="B8" t="s">
        <v>2567</v>
      </c>
      <c r="C8" t="e">
        <f>C25/C$3</f>
        <v>#N/A</v>
      </c>
      <c r="D8" t="e">
        <f t="shared" si="0"/>
        <v>#N/A</v>
      </c>
      <c r="E8" t="e">
        <f t="shared" si="0"/>
        <v>#N/A</v>
      </c>
      <c r="F8" t="e">
        <f t="shared" si="0"/>
        <v>#N/A</v>
      </c>
      <c r="G8" t="e">
        <f t="shared" si="0"/>
        <v>#N/A</v>
      </c>
      <c r="H8" t="e">
        <f t="shared" si="0"/>
        <v>#N/A</v>
      </c>
      <c r="I8" t="e">
        <f t="shared" si="0"/>
        <v>#N/A</v>
      </c>
      <c r="J8" t="e">
        <f t="shared" si="0"/>
        <v>#N/A</v>
      </c>
      <c r="K8" t="e">
        <f t="shared" si="0"/>
        <v>#N/A</v>
      </c>
      <c r="L8" t="e">
        <f t="shared" si="0"/>
        <v>#N/A</v>
      </c>
      <c r="M8" t="e">
        <f t="shared" si="0"/>
        <v>#N/A</v>
      </c>
    </row>
    <row r="9" spans="1:13" x14ac:dyDescent="0.3">
      <c r="B9" t="s">
        <v>2573</v>
      </c>
      <c r="C9" t="e">
        <f>C$3/(C22 - sorted!W103*C2)</f>
        <v>#N/A</v>
      </c>
    </row>
    <row r="11" spans="1:13" x14ac:dyDescent="0.3">
      <c r="A11" t="s">
        <v>2571</v>
      </c>
      <c r="B11" t="str">
        <f>Traw!A14</f>
        <v>zFG%</v>
      </c>
      <c r="C11" t="e" cm="1">
        <f t="array" ref="C11">MMULT(Traw!$B14:$DY14, raw!W$3:W$130)/C$3</f>
        <v>#N/A</v>
      </c>
      <c r="D11" t="e" cm="1">
        <f t="array" ref="D11">MMULT(Traw!$B14:$DY14, raw!X$3:X$130)/D$3</f>
        <v>#N/A</v>
      </c>
      <c r="E11" t="e" cm="1">
        <f t="array" ref="E11">MMULT(Traw!$B14:$DY14, raw!Y$3:Y$130)/E$3</f>
        <v>#N/A</v>
      </c>
      <c r="F11" t="e" cm="1">
        <f t="array" ref="F11">MMULT(Traw!$B14:$DY14, raw!Z$3:Z$130)/F$3</f>
        <v>#N/A</v>
      </c>
      <c r="G11" t="e" cm="1">
        <f t="array" ref="G11">MMULT(Traw!$B14:$DY14, raw!AA$3:AA$130)/G$3</f>
        <v>#N/A</v>
      </c>
      <c r="H11" t="e" cm="1">
        <f t="array" ref="H11">MMULT(Traw!$B14:$DY14, raw!AB$3:AB$130)/H$3</f>
        <v>#N/A</v>
      </c>
      <c r="I11" t="e" cm="1">
        <f t="array" ref="I11">MMULT(Traw!$B14:$DY14, raw!AC$3:AC$130)/I$3</f>
        <v>#N/A</v>
      </c>
      <c r="J11" t="e" cm="1">
        <f t="array" ref="J11">MMULT(Traw!$B14:$DY14, raw!AD$3:AD$130)/J$3</f>
        <v>#N/A</v>
      </c>
      <c r="K11" t="e" cm="1">
        <f t="array" ref="K11">MMULT(Traw!$B14:$DY14, raw!AE$3:AE$130)/K$3</f>
        <v>#N/A</v>
      </c>
      <c r="L11" t="e" cm="1">
        <f t="array" ref="L11">MMULT(Traw!$B14:$DY14, raw!AF$3:AF$130)/L$3</f>
        <v>#N/A</v>
      </c>
      <c r="M11" t="e" cm="1">
        <f t="array" ref="M11">MMULT(Traw!$B14:$DY14, raw!AG$3:AG$130)/M$3</f>
        <v>#N/A</v>
      </c>
    </row>
    <row r="12" spans="1:13" x14ac:dyDescent="0.3">
      <c r="A12" t="s">
        <v>2571</v>
      </c>
      <c r="B12" t="str">
        <f>Traw!A15</f>
        <v>zFT%</v>
      </c>
      <c r="C12" t="e" cm="1">
        <f t="array" ref="C12">MMULT(Traw!$B15:$DY15, raw!W$3:W$130)/C$3</f>
        <v>#N/A</v>
      </c>
      <c r="D12" t="e" cm="1">
        <f t="array" ref="D12">MMULT(Traw!$B15:$DY15, raw!X$3:X$130)/D$3</f>
        <v>#N/A</v>
      </c>
      <c r="E12" t="e" cm="1">
        <f t="array" ref="E12">MMULT(Traw!$B15:$DY15, raw!Y$3:Y$130)/E$3</f>
        <v>#N/A</v>
      </c>
      <c r="F12" t="e" cm="1">
        <f t="array" ref="F12">MMULT(Traw!$B15:$DY15, raw!Z$3:Z$130)/F$3</f>
        <v>#N/A</v>
      </c>
      <c r="G12" t="e" cm="1">
        <f t="array" ref="G12">MMULT(Traw!$B15:$DY15, raw!AA$3:AA$130)/G$3</f>
        <v>#N/A</v>
      </c>
      <c r="H12" t="e" cm="1">
        <f t="array" ref="H12">MMULT(Traw!$B15:$DY15, raw!AB$3:AB$130)/H$3</f>
        <v>#N/A</v>
      </c>
      <c r="I12" t="e" cm="1">
        <f t="array" ref="I12">MMULT(Traw!$B15:$DY15, raw!AC$3:AC$130)/I$3</f>
        <v>#N/A</v>
      </c>
      <c r="J12" t="e" cm="1">
        <f t="array" ref="J12">MMULT(Traw!$B15:$DY15, raw!AD$3:AD$130)/J$3</f>
        <v>#N/A</v>
      </c>
      <c r="K12" t="e" cm="1">
        <f t="array" ref="K12">MMULT(Traw!$B15:$DY15, raw!AE$3:AE$130)/K$3</f>
        <v>#N/A</v>
      </c>
      <c r="L12" t="e" cm="1">
        <f t="array" ref="L12">MMULT(Traw!$B15:$DY15, raw!AF$3:AF$130)/L$3</f>
        <v>#N/A</v>
      </c>
      <c r="M12" t="e" cm="1">
        <f t="array" ref="M12">MMULT(Traw!$B15:$DY15, raw!AG$3:AG$130)/M$3</f>
        <v>#N/A</v>
      </c>
    </row>
    <row r="13" spans="1:13" x14ac:dyDescent="0.3">
      <c r="A13" t="s">
        <v>2571</v>
      </c>
      <c r="B13" t="str">
        <f>Traw!A16</f>
        <v>z3PM</v>
      </c>
      <c r="C13" t="e" cm="1">
        <f t="array" ref="C13">MMULT(Traw!$B16:$DY16, raw!W$3:W$130)/C$3</f>
        <v>#N/A</v>
      </c>
      <c r="D13" t="e" cm="1">
        <f t="array" ref="D13">MMULT(Traw!$B16:$DY16, raw!X$3:X$130)/D$3</f>
        <v>#N/A</v>
      </c>
      <c r="E13" t="e" cm="1">
        <f t="array" ref="E13">MMULT(Traw!$B16:$DY16, raw!Y$3:Y$130)/E$3</f>
        <v>#N/A</v>
      </c>
      <c r="F13" t="e" cm="1">
        <f t="array" ref="F13">MMULT(Traw!$B16:$DY16, raw!Z$3:Z$130)/F$3</f>
        <v>#N/A</v>
      </c>
      <c r="G13" t="e" cm="1">
        <f t="array" ref="G13">MMULT(Traw!$B16:$DY16, raw!AA$3:AA$130)/G$3</f>
        <v>#N/A</v>
      </c>
      <c r="H13" t="e" cm="1">
        <f t="array" ref="H13">MMULT(Traw!$B16:$DY16, raw!AB$3:AB$130)/H$3</f>
        <v>#N/A</v>
      </c>
      <c r="I13" t="e" cm="1">
        <f t="array" ref="I13">MMULT(Traw!$B16:$DY16, raw!AC$3:AC$130)/I$3</f>
        <v>#N/A</v>
      </c>
      <c r="J13" t="e" cm="1">
        <f t="array" ref="J13">MMULT(Traw!$B16:$DY16, raw!AD$3:AD$130)/J$3</f>
        <v>#N/A</v>
      </c>
      <c r="K13" t="e" cm="1">
        <f t="array" ref="K13">MMULT(Traw!$B16:$DY16, raw!AE$3:AE$130)/K$3</f>
        <v>#N/A</v>
      </c>
      <c r="L13" t="e" cm="1">
        <f t="array" ref="L13">MMULT(Traw!$B16:$DY16, raw!AF$3:AF$130)/L$3</f>
        <v>#N/A</v>
      </c>
      <c r="M13" t="e" cm="1">
        <f t="array" ref="M13">MMULT(Traw!$B16:$DY16, raw!AG$3:AG$130)/M$3</f>
        <v>#N/A</v>
      </c>
    </row>
    <row r="14" spans="1:13" x14ac:dyDescent="0.3">
      <c r="A14" t="s">
        <v>2571</v>
      </c>
      <c r="B14" t="str">
        <f>Traw!A17</f>
        <v>zPTS</v>
      </c>
      <c r="C14" t="e" cm="1">
        <f t="array" ref="C14">MMULT(Traw!$B17:$DY17, raw!W$3:W$130)/C$3</f>
        <v>#N/A</v>
      </c>
      <c r="D14" t="e" cm="1">
        <f t="array" ref="D14">MMULT(Traw!$B17:$DY17, raw!X$3:X$130)/D$3</f>
        <v>#N/A</v>
      </c>
      <c r="E14" t="e" cm="1">
        <f t="array" ref="E14">MMULT(Traw!$B17:$DY17, raw!Y$3:Y$130)/E$3</f>
        <v>#N/A</v>
      </c>
      <c r="F14" t="e" cm="1">
        <f t="array" ref="F14">MMULT(Traw!$B17:$DY17, raw!Z$3:Z$130)/F$3</f>
        <v>#N/A</v>
      </c>
      <c r="G14" t="e" cm="1">
        <f t="array" ref="G14">MMULT(Traw!$B17:$DY17, raw!AA$3:AA$130)/G$3</f>
        <v>#N/A</v>
      </c>
      <c r="H14" t="e" cm="1">
        <f t="array" ref="H14">MMULT(Traw!$B17:$DY17, raw!AB$3:AB$130)/H$3</f>
        <v>#N/A</v>
      </c>
      <c r="I14" t="e" cm="1">
        <f t="array" ref="I14">MMULT(Traw!$B17:$DY17, raw!AC$3:AC$130)/I$3</f>
        <v>#N/A</v>
      </c>
      <c r="J14" t="e" cm="1">
        <f t="array" ref="J14">MMULT(Traw!$B17:$DY17, raw!AD$3:AD$130)/J$3</f>
        <v>#N/A</v>
      </c>
      <c r="K14" t="e" cm="1">
        <f t="array" ref="K14">MMULT(Traw!$B17:$DY17, raw!AE$3:AE$130)/K$3</f>
        <v>#N/A</v>
      </c>
      <c r="L14" t="e" cm="1">
        <f t="array" ref="L14">MMULT(Traw!$B17:$DY17, raw!AF$3:AF$130)/L$3</f>
        <v>#N/A</v>
      </c>
      <c r="M14" t="e" cm="1">
        <f t="array" ref="M14">MMULT(Traw!$B17:$DY17, raw!AG$3:AG$130)/M$3</f>
        <v>#N/A</v>
      </c>
    </row>
    <row r="15" spans="1:13" x14ac:dyDescent="0.3">
      <c r="A15" t="s">
        <v>2571</v>
      </c>
      <c r="B15" t="str">
        <f>Traw!A18</f>
        <v>zREB</v>
      </c>
      <c r="C15" t="e" cm="1">
        <f t="array" ref="C15">MMULT(Traw!$B18:$DY18, raw!W$3:W$130)/C$3</f>
        <v>#N/A</v>
      </c>
      <c r="D15" t="e" cm="1">
        <f t="array" ref="D15">MMULT(Traw!$B18:$DY18, raw!X$3:X$130)/D$3</f>
        <v>#N/A</v>
      </c>
      <c r="E15" t="e" cm="1">
        <f t="array" ref="E15">MMULT(Traw!$B18:$DY18, raw!Y$3:Y$130)/E$3</f>
        <v>#N/A</v>
      </c>
      <c r="F15" t="e" cm="1">
        <f t="array" ref="F15">MMULT(Traw!$B18:$DY18, raw!Z$3:Z$130)/F$3</f>
        <v>#N/A</v>
      </c>
      <c r="G15" t="e" cm="1">
        <f t="array" ref="G15">MMULT(Traw!$B18:$DY18, raw!AA$3:AA$130)/G$3</f>
        <v>#N/A</v>
      </c>
      <c r="H15" t="e" cm="1">
        <f t="array" ref="H15">MMULT(Traw!$B18:$DY18, raw!AB$3:AB$130)/H$3</f>
        <v>#N/A</v>
      </c>
      <c r="I15" t="e" cm="1">
        <f t="array" ref="I15">MMULT(Traw!$B18:$DY18, raw!AC$3:AC$130)/I$3</f>
        <v>#N/A</v>
      </c>
      <c r="J15" t="e" cm="1">
        <f t="array" ref="J15">MMULT(Traw!$B18:$DY18, raw!AD$3:AD$130)/J$3</f>
        <v>#N/A</v>
      </c>
      <c r="K15" t="e" cm="1">
        <f t="array" ref="K15">MMULT(Traw!$B18:$DY18, raw!AE$3:AE$130)/K$3</f>
        <v>#N/A</v>
      </c>
      <c r="L15" t="e" cm="1">
        <f t="array" ref="L15">MMULT(Traw!$B18:$DY18, raw!AF$3:AF$130)/L$3</f>
        <v>#N/A</v>
      </c>
      <c r="M15" t="e" cm="1">
        <f t="array" ref="M15">MMULT(Traw!$B18:$DY18, raw!AG$3:AG$130)/M$3</f>
        <v>#N/A</v>
      </c>
    </row>
    <row r="16" spans="1:13" x14ac:dyDescent="0.3">
      <c r="A16" t="s">
        <v>2571</v>
      </c>
      <c r="B16" t="str">
        <f>Traw!A19</f>
        <v>zAST</v>
      </c>
      <c r="C16" t="e" cm="1">
        <f t="array" ref="C16">MMULT(Traw!$B19:$DY19, raw!W$3:W$130)/C$3</f>
        <v>#N/A</v>
      </c>
      <c r="D16" t="e" cm="1">
        <f t="array" ref="D16">MMULT(Traw!$B19:$DY19, raw!X$3:X$130)/D$3</f>
        <v>#N/A</v>
      </c>
      <c r="E16" t="e" cm="1">
        <f t="array" ref="E16">MMULT(Traw!$B19:$DY19, raw!Y$3:Y$130)/E$3</f>
        <v>#N/A</v>
      </c>
      <c r="F16" t="e" cm="1">
        <f t="array" ref="F16">MMULT(Traw!$B19:$DY19, raw!Z$3:Z$130)/F$3</f>
        <v>#N/A</v>
      </c>
      <c r="G16" t="e" cm="1">
        <f t="array" ref="G16">MMULT(Traw!$B19:$DY19, raw!AA$3:AA$130)/G$3</f>
        <v>#N/A</v>
      </c>
      <c r="H16" t="e" cm="1">
        <f t="array" ref="H16">MMULT(Traw!$B19:$DY19, raw!AB$3:AB$130)/H$3</f>
        <v>#N/A</v>
      </c>
      <c r="I16" t="e" cm="1">
        <f t="array" ref="I16">MMULT(Traw!$B19:$DY19, raw!AC$3:AC$130)/I$3</f>
        <v>#N/A</v>
      </c>
      <c r="J16" t="e" cm="1">
        <f t="array" ref="J16">MMULT(Traw!$B19:$DY19, raw!AD$3:AD$130)/J$3</f>
        <v>#N/A</v>
      </c>
      <c r="K16" t="e" cm="1">
        <f t="array" ref="K16">MMULT(Traw!$B19:$DY19, raw!AE$3:AE$130)/K$3</f>
        <v>#N/A</v>
      </c>
      <c r="L16" t="e" cm="1">
        <f t="array" ref="L16">MMULT(Traw!$B19:$DY19, raw!AF$3:AF$130)/L$3</f>
        <v>#N/A</v>
      </c>
      <c r="M16" t="e" cm="1">
        <f t="array" ref="M16">MMULT(Traw!$B19:$DY19, raw!AG$3:AG$130)/M$3</f>
        <v>#N/A</v>
      </c>
    </row>
    <row r="17" spans="1:13" x14ac:dyDescent="0.3">
      <c r="A17" t="s">
        <v>2571</v>
      </c>
      <c r="B17" t="str">
        <f>Traw!A20</f>
        <v>zSTL</v>
      </c>
      <c r="C17" t="e" cm="1">
        <f t="array" ref="C17">MMULT(Traw!$B20:$DY20, raw!W$3:W$130)/C$3</f>
        <v>#N/A</v>
      </c>
      <c r="D17" t="e" cm="1">
        <f t="array" ref="D17">MMULT(Traw!$B20:$DY20, raw!X$3:X$130)/D$3</f>
        <v>#N/A</v>
      </c>
      <c r="E17" t="e" cm="1">
        <f t="array" ref="E17">MMULT(Traw!$B20:$DY20, raw!Y$3:Y$130)/E$3</f>
        <v>#N/A</v>
      </c>
      <c r="F17" t="e" cm="1">
        <f t="array" ref="F17">MMULT(Traw!$B20:$DY20, raw!Z$3:Z$130)/F$3</f>
        <v>#N/A</v>
      </c>
      <c r="G17" t="e" cm="1">
        <f t="array" ref="G17">MMULT(Traw!$B20:$DY20, raw!AA$3:AA$130)/G$3</f>
        <v>#N/A</v>
      </c>
      <c r="H17" t="e" cm="1">
        <f t="array" ref="H17">MMULT(Traw!$B20:$DY20, raw!AB$3:AB$130)/H$3</f>
        <v>#N/A</v>
      </c>
      <c r="I17" t="e" cm="1">
        <f t="array" ref="I17">MMULT(Traw!$B20:$DY20, raw!AC$3:AC$130)/I$3</f>
        <v>#N/A</v>
      </c>
      <c r="J17" t="e" cm="1">
        <f t="array" ref="J17">MMULT(Traw!$B20:$DY20, raw!AD$3:AD$130)/J$3</f>
        <v>#N/A</v>
      </c>
      <c r="K17" t="e" cm="1">
        <f t="array" ref="K17">MMULT(Traw!$B20:$DY20, raw!AE$3:AE$130)/K$3</f>
        <v>#N/A</v>
      </c>
      <c r="L17" t="e" cm="1">
        <f t="array" ref="L17">MMULT(Traw!$B20:$DY20, raw!AF$3:AF$130)/L$3</f>
        <v>#N/A</v>
      </c>
      <c r="M17" t="e" cm="1">
        <f t="array" ref="M17">MMULT(Traw!$B20:$DY20, raw!AG$3:AG$130)/M$3</f>
        <v>#N/A</v>
      </c>
    </row>
    <row r="18" spans="1:13" x14ac:dyDescent="0.3">
      <c r="A18" t="s">
        <v>2571</v>
      </c>
      <c r="B18" t="str">
        <f>Traw!A21</f>
        <v>zBLK</v>
      </c>
      <c r="C18" t="e" cm="1">
        <f t="array" ref="C18">MMULT(Traw!$B21:$DY21, raw!W$3:W$130)/C$3</f>
        <v>#N/A</v>
      </c>
      <c r="D18" t="e" cm="1">
        <f t="array" ref="D18">MMULT(Traw!$B21:$DY21, raw!X$3:X$130)/D$3</f>
        <v>#N/A</v>
      </c>
      <c r="E18" t="e" cm="1">
        <f t="array" ref="E18">MMULT(Traw!$B21:$DY21, raw!Y$3:Y$130)/E$3</f>
        <v>#N/A</v>
      </c>
      <c r="F18" t="e" cm="1">
        <f t="array" ref="F18">MMULT(Traw!$B21:$DY21, raw!Z$3:Z$130)/F$3</f>
        <v>#N/A</v>
      </c>
      <c r="G18" t="e" cm="1">
        <f t="array" ref="G18">MMULT(Traw!$B21:$DY21, raw!AA$3:AA$130)/G$3</f>
        <v>#N/A</v>
      </c>
      <c r="H18" t="e" cm="1">
        <f t="array" ref="H18">MMULT(Traw!$B21:$DY21, raw!AB$3:AB$130)/H$3</f>
        <v>#N/A</v>
      </c>
      <c r="I18" t="e" cm="1">
        <f t="array" ref="I18">MMULT(Traw!$B21:$DY21, raw!AC$3:AC$130)/I$3</f>
        <v>#N/A</v>
      </c>
      <c r="J18" t="e" cm="1">
        <f t="array" ref="J18">MMULT(Traw!$B21:$DY21, raw!AD$3:AD$130)/J$3</f>
        <v>#N/A</v>
      </c>
      <c r="K18" t="e" cm="1">
        <f t="array" ref="K18">MMULT(Traw!$B21:$DY21, raw!AE$3:AE$130)/K$3</f>
        <v>#N/A</v>
      </c>
      <c r="L18" t="e" cm="1">
        <f t="array" ref="L18">MMULT(Traw!$B21:$DY21, raw!AF$3:AF$130)/L$3</f>
        <v>#N/A</v>
      </c>
      <c r="M18" t="e" cm="1">
        <f t="array" ref="M18">MMULT(Traw!$B21:$DY21, raw!AG$3:AG$130)/M$3</f>
        <v>#N/A</v>
      </c>
    </row>
    <row r="19" spans="1:13" x14ac:dyDescent="0.3">
      <c r="A19" t="s">
        <v>2571</v>
      </c>
      <c r="B19" t="str">
        <f>Traw!A22</f>
        <v>zTO</v>
      </c>
      <c r="C19" t="e" cm="1">
        <f t="array" ref="C19">MMULT(Traw!$B22:$DY22, raw!W$3:W$130)/C$3</f>
        <v>#N/A</v>
      </c>
      <c r="D19" t="e" cm="1">
        <f t="array" ref="D19">MMULT(Traw!$B22:$DY22, raw!X$3:X$130)/D$3</f>
        <v>#N/A</v>
      </c>
      <c r="E19" t="e" cm="1">
        <f t="array" ref="E19">MMULT(Traw!$B22:$DY22, raw!Y$3:Y$130)/E$3</f>
        <v>#N/A</v>
      </c>
      <c r="F19" t="e" cm="1">
        <f t="array" ref="F19">MMULT(Traw!$B22:$DY22, raw!Z$3:Z$130)/F$3</f>
        <v>#N/A</v>
      </c>
      <c r="G19" t="e" cm="1">
        <f t="array" ref="G19">MMULT(Traw!$B22:$DY22, raw!AA$3:AA$130)/G$3</f>
        <v>#N/A</v>
      </c>
      <c r="H19" t="e" cm="1">
        <f t="array" ref="H19">MMULT(Traw!$B22:$DY22, raw!AB$3:AB$130)/H$3</f>
        <v>#N/A</v>
      </c>
      <c r="I19" t="e" cm="1">
        <f t="array" ref="I19">MMULT(Traw!$B22:$DY22, raw!AC$3:AC$130)/I$3</f>
        <v>#N/A</v>
      </c>
      <c r="J19" t="e" cm="1">
        <f t="array" ref="J19">MMULT(Traw!$B22:$DY22, raw!AD$3:AD$130)/J$3</f>
        <v>#N/A</v>
      </c>
      <c r="K19" t="e" cm="1">
        <f t="array" ref="K19">MMULT(Traw!$B22:$DY22, raw!AE$3:AE$130)/K$3</f>
        <v>#N/A</v>
      </c>
      <c r="L19" t="e" cm="1">
        <f t="array" ref="L19">MMULT(Traw!$B22:$DY22, raw!AF$3:AF$130)/L$3</f>
        <v>#N/A</v>
      </c>
      <c r="M19" t="e" cm="1">
        <f t="array" ref="M19">MMULT(Traw!$B22:$DY22, raw!AG$3:AG$130)/M$3</f>
        <v>#N/A</v>
      </c>
    </row>
    <row r="21" spans="1:13" x14ac:dyDescent="0.3">
      <c r="A21" t="s">
        <v>2129</v>
      </c>
      <c r="B21" t="str">
        <f>Tsorted!A1</f>
        <v>Punt</v>
      </c>
      <c r="C21" t="e" cm="1">
        <f t="array" ref="C21">MMULT(Tsorted!$B1:$DY1, raw!W$3:W$130)</f>
        <v>#N/A</v>
      </c>
      <c r="D21" t="e" cm="1">
        <f t="array" ref="D21">MMULT(Tsorted!$B1:$DY1, raw!X$3:X$130)</f>
        <v>#N/A</v>
      </c>
      <c r="E21" t="e" cm="1">
        <f t="array" ref="E21">MMULT(Tsorted!$B1:$DY1, raw!Y$3:Y$130)</f>
        <v>#N/A</v>
      </c>
      <c r="F21" t="e" cm="1">
        <f t="array" ref="F21">MMULT(Tsorted!$B1:$DY1, raw!Z$3:Z$130)</f>
        <v>#N/A</v>
      </c>
      <c r="G21" t="e" cm="1">
        <f t="array" ref="G21">MMULT(Tsorted!$B1:$DY1, raw!AA$3:AA$130)</f>
        <v>#N/A</v>
      </c>
      <c r="H21" t="e" cm="1">
        <f t="array" ref="H21">MMULT(Tsorted!$B1:$DY1, raw!AB$3:AB$130)</f>
        <v>#N/A</v>
      </c>
      <c r="I21" t="e" cm="1">
        <f t="array" ref="I21">MMULT(Tsorted!$B1:$DY1, raw!AC$3:AC$130)</f>
        <v>#N/A</v>
      </c>
      <c r="J21" t="e" cm="1">
        <f t="array" ref="J21">MMULT(Tsorted!$B1:$DY1, raw!AD$3:AD$130)</f>
        <v>#N/A</v>
      </c>
      <c r="K21" t="e" cm="1">
        <f t="array" ref="K21">MMULT(Tsorted!$B1:$DY1, raw!AE$3:AE$130)</f>
        <v>#N/A</v>
      </c>
      <c r="L21" t="e" cm="1">
        <f t="array" ref="L21">MMULT(Tsorted!$B1:$DY1, raw!AF$3:AF$130)</f>
        <v>#N/A</v>
      </c>
      <c r="M21" t="e" cm="1">
        <f t="array" ref="M21">MMULT(Tsorted!$B1:$DY1, raw!AG$3:AG$130)</f>
        <v>#N/A</v>
      </c>
    </row>
    <row r="22" spans="1:13" x14ac:dyDescent="0.3">
      <c r="A22" t="s">
        <v>2129</v>
      </c>
      <c r="B22" t="str">
        <f>Tsorted!A2</f>
        <v>Normal</v>
      </c>
      <c r="C22" t="e" cm="1">
        <f t="array" ref="C22">MMULT(Tsorted!$B2:$DY2, raw!W$3:W$130)</f>
        <v>#N/A</v>
      </c>
      <c r="D22" t="e" cm="1">
        <f t="array" ref="D22">MMULT(Tsorted!$B2:$DY2, raw!X$3:X$130)</f>
        <v>#N/A</v>
      </c>
      <c r="E22" t="e" cm="1">
        <f t="array" ref="E22">MMULT(Tsorted!$B2:$DY2, raw!Y$3:Y$130)</f>
        <v>#N/A</v>
      </c>
      <c r="F22" t="e" cm="1">
        <f t="array" ref="F22">MMULT(Tsorted!$B2:$DY2, raw!Z$3:Z$130)</f>
        <v>#N/A</v>
      </c>
      <c r="G22" t="e" cm="1">
        <f t="array" ref="G22">MMULT(Tsorted!$B2:$DY2, raw!AA$3:AA$130)</f>
        <v>#N/A</v>
      </c>
      <c r="H22" t="e" cm="1">
        <f t="array" ref="H22">MMULT(Tsorted!$B2:$DY2, raw!AB$3:AB$130)</f>
        <v>#N/A</v>
      </c>
      <c r="I22" t="e" cm="1">
        <f t="array" ref="I22">MMULT(Tsorted!$B2:$DY2, raw!AC$3:AC$130)</f>
        <v>#N/A</v>
      </c>
      <c r="J22" t="e" cm="1">
        <f t="array" ref="J22">MMULT(Tsorted!$B2:$DY2, raw!AD$3:AD$130)</f>
        <v>#N/A</v>
      </c>
      <c r="K22" t="e" cm="1">
        <f t="array" ref="K22">MMULT(Tsorted!$B2:$DY2, raw!AE$3:AE$130)</f>
        <v>#N/A</v>
      </c>
      <c r="L22" t="e" cm="1">
        <f t="array" ref="L22">MMULT(Tsorted!$B2:$DY2, raw!AF$3:AF$130)</f>
        <v>#N/A</v>
      </c>
      <c r="M22" t="e" cm="1">
        <f t="array" ref="M22">MMULT(Tsorted!$B2:$DY2, raw!AG$3:AG$130)</f>
        <v>#N/A</v>
      </c>
    </row>
    <row r="23" spans="1:13" x14ac:dyDescent="0.3">
      <c r="A23" t="s">
        <v>2129</v>
      </c>
      <c r="B23" t="str">
        <f>Tsorted!A3</f>
        <v>PAst</v>
      </c>
      <c r="C23" t="e" cm="1">
        <f t="array" ref="C23">MMULT(Tsorted!$B3:$DY3, raw!W$3:W$130)</f>
        <v>#N/A</v>
      </c>
      <c r="D23" t="e" cm="1">
        <f t="array" ref="D23">MMULT(Tsorted!$B3:$DY3, raw!X$3:X$130)</f>
        <v>#N/A</v>
      </c>
      <c r="E23" t="e" cm="1">
        <f t="array" ref="E23">MMULT(Tsorted!$B3:$DY3, raw!Y$3:Y$130)</f>
        <v>#N/A</v>
      </c>
      <c r="F23" t="e" cm="1">
        <f t="array" ref="F23">MMULT(Tsorted!$B3:$DY3, raw!Z$3:Z$130)</f>
        <v>#N/A</v>
      </c>
      <c r="G23" t="e" cm="1">
        <f t="array" ref="G23">MMULT(Tsorted!$B3:$DY3, raw!AA$3:AA$130)</f>
        <v>#N/A</v>
      </c>
      <c r="H23" t="e" cm="1">
        <f t="array" ref="H23">MMULT(Tsorted!$B3:$DY3, raw!AB$3:AB$130)</f>
        <v>#N/A</v>
      </c>
      <c r="I23" t="e" cm="1">
        <f t="array" ref="I23">MMULT(Tsorted!$B3:$DY3, raw!AC$3:AC$130)</f>
        <v>#N/A</v>
      </c>
      <c r="J23" t="e" cm="1">
        <f t="array" ref="J23">MMULT(Tsorted!$B3:$DY3, raw!AD$3:AD$130)</f>
        <v>#N/A</v>
      </c>
      <c r="K23" t="e" cm="1">
        <f t="array" ref="K23">MMULT(Tsorted!$B3:$DY3, raw!AE$3:AE$130)</f>
        <v>#N/A</v>
      </c>
      <c r="L23" t="e" cm="1">
        <f t="array" ref="L23">MMULT(Tsorted!$B3:$DY3, raw!AF$3:AF$130)</f>
        <v>#N/A</v>
      </c>
      <c r="M23" t="e" cm="1">
        <f t="array" ref="M23">MMULT(Tsorted!$B3:$DY3, raw!AG$3:AG$130)</f>
        <v>#N/A</v>
      </c>
    </row>
    <row r="24" spans="1:13" x14ac:dyDescent="0.3">
      <c r="A24" t="s">
        <v>2129</v>
      </c>
      <c r="B24" t="str">
        <f>Tsorted!A4</f>
        <v>PFT</v>
      </c>
      <c r="C24" t="e" cm="1">
        <f t="array" ref="C24">MMULT(Tsorted!$B4:$DY4, raw!W$3:W$130)</f>
        <v>#N/A</v>
      </c>
      <c r="D24" t="e" cm="1">
        <f t="array" ref="D24">MMULT(Tsorted!$B4:$DY4, raw!X$3:X$130)</f>
        <v>#N/A</v>
      </c>
      <c r="E24" t="e" cm="1">
        <f t="array" ref="E24">MMULT(Tsorted!$B4:$DY4, raw!Y$3:Y$130)</f>
        <v>#N/A</v>
      </c>
      <c r="F24" t="e" cm="1">
        <f t="array" ref="F24">MMULT(Tsorted!$B4:$DY4, raw!Z$3:Z$130)</f>
        <v>#N/A</v>
      </c>
      <c r="G24" t="e" cm="1">
        <f t="array" ref="G24">MMULT(Tsorted!$B4:$DY4, raw!AA$3:AA$130)</f>
        <v>#N/A</v>
      </c>
      <c r="H24" t="e" cm="1">
        <f t="array" ref="H24">MMULT(Tsorted!$B4:$DY4, raw!AB$3:AB$130)</f>
        <v>#N/A</v>
      </c>
      <c r="I24" t="e" cm="1">
        <f t="array" ref="I24">MMULT(Tsorted!$B4:$DY4, raw!AC$3:AC$130)</f>
        <v>#N/A</v>
      </c>
      <c r="J24" t="e" cm="1">
        <f t="array" ref="J24">MMULT(Tsorted!$B4:$DY4, raw!AD$3:AD$130)</f>
        <v>#N/A</v>
      </c>
      <c r="K24" t="e" cm="1">
        <f t="array" ref="K24">MMULT(Tsorted!$B4:$DY4, raw!AE$3:AE$130)</f>
        <v>#N/A</v>
      </c>
      <c r="L24" t="e" cm="1">
        <f t="array" ref="L24">MMULT(Tsorted!$B4:$DY4, raw!AF$3:AF$130)</f>
        <v>#N/A</v>
      </c>
      <c r="M24" t="e" cm="1">
        <f t="array" ref="M24">MMULT(Tsorted!$B4:$DY4, raw!AG$3:AG$130)</f>
        <v>#N/A</v>
      </c>
    </row>
    <row r="25" spans="1:13" x14ac:dyDescent="0.3">
      <c r="A25" t="s">
        <v>2129</v>
      </c>
      <c r="B25" t="str">
        <f>Tsorted!A5</f>
        <v>PTO</v>
      </c>
      <c r="C25" t="e" cm="1">
        <f t="array" ref="C25">MMULT(Tsorted!$B5:$DY5, raw!W$3:W$130)</f>
        <v>#N/A</v>
      </c>
      <c r="D25" t="e" cm="1">
        <f t="array" ref="D25">MMULT(Tsorted!$B5:$DY5, raw!X$3:X$130)</f>
        <v>#N/A</v>
      </c>
      <c r="E25" t="e" cm="1">
        <f t="array" ref="E25">MMULT(Tsorted!$B5:$DY5, raw!Y$3:Y$130)</f>
        <v>#N/A</v>
      </c>
      <c r="F25" t="e" cm="1">
        <f t="array" ref="F25">MMULT(Tsorted!$B5:$DY5, raw!Z$3:Z$130)</f>
        <v>#N/A</v>
      </c>
      <c r="G25" t="e" cm="1">
        <f t="array" ref="G25">MMULT(Tsorted!$B5:$DY5, raw!AA$3:AA$130)</f>
        <v>#N/A</v>
      </c>
      <c r="H25" t="e" cm="1">
        <f t="array" ref="H25">MMULT(Tsorted!$B5:$DY5, raw!AB$3:AB$130)</f>
        <v>#N/A</v>
      </c>
      <c r="I25" t="e" cm="1">
        <f t="array" ref="I25">MMULT(Tsorted!$B5:$DY5, raw!AC$3:AC$130)</f>
        <v>#N/A</v>
      </c>
      <c r="J25" t="e" cm="1">
        <f t="array" ref="J25">MMULT(Tsorted!$B5:$DY5, raw!AD$3:AD$130)</f>
        <v>#N/A</v>
      </c>
      <c r="K25" t="e" cm="1">
        <f t="array" ref="K25">MMULT(Tsorted!$B5:$DY5, raw!AE$3:AE$130)</f>
        <v>#N/A</v>
      </c>
      <c r="L25" t="e" cm="1">
        <f t="array" ref="L25">MMULT(Tsorted!$B5:$DY5, raw!AF$3:AF$130)</f>
        <v>#N/A</v>
      </c>
      <c r="M25" t="e" cm="1">
        <f t="array" ref="M25">MMULT(Tsorted!$B5:$DY5, raw!AG$3:AG$130)</f>
        <v>#N/A</v>
      </c>
    </row>
    <row r="26" spans="1:13" x14ac:dyDescent="0.3">
      <c r="A26" t="s">
        <v>2129</v>
      </c>
      <c r="B26" t="str">
        <f>Traw!A14</f>
        <v>zFG%</v>
      </c>
      <c r="C26" t="e" cm="1">
        <f t="array" ref="C26">MMULT(Traw!$B14:$DY14, raw!W$3:W$130)</f>
        <v>#N/A</v>
      </c>
      <c r="D26" t="e" cm="1">
        <f t="array" ref="D26">MMULT(Traw!$B14:$DY14, raw!X$3:X$130)</f>
        <v>#N/A</v>
      </c>
      <c r="E26" t="e" cm="1">
        <f t="array" ref="E26">MMULT(Traw!$B14:$DY14, raw!Y$3:Y$130)</f>
        <v>#N/A</v>
      </c>
      <c r="F26" t="e" cm="1">
        <f t="array" ref="F26">MMULT(Traw!$B14:$DY14, raw!Z$3:Z$130)</f>
        <v>#N/A</v>
      </c>
      <c r="G26" t="e" cm="1">
        <f t="array" ref="G26">MMULT(Traw!$B14:$DY14, raw!AA$3:AA$130)</f>
        <v>#N/A</v>
      </c>
      <c r="H26" t="e" cm="1">
        <f t="array" ref="H26">MMULT(Traw!$B14:$DY14, raw!AB$3:AB$130)</f>
        <v>#N/A</v>
      </c>
      <c r="I26" t="e" cm="1">
        <f t="array" ref="I26">MMULT(Traw!$B14:$DY14, raw!AC$3:AC$130)</f>
        <v>#N/A</v>
      </c>
      <c r="J26" t="e" cm="1">
        <f t="array" ref="J26">MMULT(Traw!$B14:$DY14, raw!AD$3:AD$130)</f>
        <v>#N/A</v>
      </c>
      <c r="K26" t="e" cm="1">
        <f t="array" ref="K26">MMULT(Traw!$B14:$DY14, raw!AE$3:AE$130)</f>
        <v>#N/A</v>
      </c>
      <c r="L26" t="e" cm="1">
        <f t="array" ref="L26">MMULT(Traw!$B14:$DY14, raw!AF$3:AF$130)</f>
        <v>#N/A</v>
      </c>
      <c r="M26" t="e" cm="1">
        <f t="array" ref="M26">MMULT(Traw!$B14:$DY14, raw!AG$3:AG$130)</f>
        <v>#N/A</v>
      </c>
    </row>
    <row r="27" spans="1:13" x14ac:dyDescent="0.3">
      <c r="A27" t="s">
        <v>2129</v>
      </c>
      <c r="B27" t="str">
        <f>Traw!A15</f>
        <v>zFT%</v>
      </c>
      <c r="C27" t="e" cm="1">
        <f t="array" ref="C27">MMULT(Traw!$B15:$DY15, raw!W$3:W$130)</f>
        <v>#N/A</v>
      </c>
      <c r="D27" t="e" cm="1">
        <f t="array" ref="D27">MMULT(Traw!$B15:$DY15, raw!X$3:X$130)</f>
        <v>#N/A</v>
      </c>
      <c r="E27" t="e" cm="1">
        <f t="array" ref="E27">MMULT(Traw!$B15:$DY15, raw!Y$3:Y$130)</f>
        <v>#N/A</v>
      </c>
      <c r="F27" t="e" cm="1">
        <f t="array" ref="F27">MMULT(Traw!$B15:$DY15, raw!Z$3:Z$130)</f>
        <v>#N/A</v>
      </c>
      <c r="G27" t="e" cm="1">
        <f t="array" ref="G27">MMULT(Traw!$B15:$DY15, raw!AA$3:AA$130)</f>
        <v>#N/A</v>
      </c>
      <c r="H27" t="e" cm="1">
        <f t="array" ref="H27">MMULT(Traw!$B15:$DY15, raw!AB$3:AB$130)</f>
        <v>#N/A</v>
      </c>
      <c r="I27" t="e" cm="1">
        <f t="array" ref="I27">MMULT(Traw!$B15:$DY15, raw!AC$3:AC$130)</f>
        <v>#N/A</v>
      </c>
      <c r="J27" t="e" cm="1">
        <f t="array" ref="J27">MMULT(Traw!$B15:$DY15, raw!AD$3:AD$130)</f>
        <v>#N/A</v>
      </c>
      <c r="K27" t="e" cm="1">
        <f t="array" ref="K27">MMULT(Traw!$B15:$DY15, raw!AE$3:AE$130)</f>
        <v>#N/A</v>
      </c>
      <c r="L27" t="e" cm="1">
        <f t="array" ref="L27">MMULT(Traw!$B15:$DY15, raw!AF$3:AF$130)</f>
        <v>#N/A</v>
      </c>
      <c r="M27" t="e" cm="1">
        <f t="array" ref="M27">MMULT(Traw!$B15:$DY15, raw!AG$3:AG$130)</f>
        <v>#N/A</v>
      </c>
    </row>
    <row r="28" spans="1:13" x14ac:dyDescent="0.3">
      <c r="A28" t="s">
        <v>2129</v>
      </c>
      <c r="B28" t="str">
        <f>Traw!A16</f>
        <v>z3PM</v>
      </c>
      <c r="C28" t="e" cm="1">
        <f t="array" ref="C28">MMULT(Traw!$B16:$DY16, raw!W$3:W$130)</f>
        <v>#N/A</v>
      </c>
      <c r="D28" t="e" cm="1">
        <f t="array" ref="D28">MMULT(Traw!$B16:$DY16, raw!X$3:X$130)</f>
        <v>#N/A</v>
      </c>
      <c r="E28" t="e" cm="1">
        <f t="array" ref="E28">MMULT(Traw!$B16:$DY16, raw!Y$3:Y$130)</f>
        <v>#N/A</v>
      </c>
      <c r="F28" t="e" cm="1">
        <f t="array" ref="F28">MMULT(Traw!$B16:$DY16, raw!Z$3:Z$130)</f>
        <v>#N/A</v>
      </c>
      <c r="G28" t="e" cm="1">
        <f t="array" ref="G28">MMULT(Traw!$B16:$DY16, raw!AA$3:AA$130)</f>
        <v>#N/A</v>
      </c>
      <c r="H28" t="e" cm="1">
        <f t="array" ref="H28">MMULT(Traw!$B16:$DY16, raw!AB$3:AB$130)</f>
        <v>#N/A</v>
      </c>
      <c r="I28" t="e" cm="1">
        <f t="array" ref="I28">MMULT(Traw!$B16:$DY16, raw!AC$3:AC$130)</f>
        <v>#N/A</v>
      </c>
      <c r="J28" t="e" cm="1">
        <f t="array" ref="J28">MMULT(Traw!$B16:$DY16, raw!AD$3:AD$130)</f>
        <v>#N/A</v>
      </c>
      <c r="K28" t="e" cm="1">
        <f t="array" ref="K28">MMULT(Traw!$B16:$DY16, raw!AE$3:AE$130)</f>
        <v>#N/A</v>
      </c>
      <c r="L28" t="e" cm="1">
        <f t="array" ref="L28">MMULT(Traw!$B16:$DY16, raw!AF$3:AF$130)</f>
        <v>#N/A</v>
      </c>
      <c r="M28" t="e" cm="1">
        <f t="array" ref="M28">MMULT(Traw!$B16:$DY16, raw!AG$3:AG$130)</f>
        <v>#N/A</v>
      </c>
    </row>
    <row r="29" spans="1:13" ht="13.95" customHeight="1" x14ac:dyDescent="0.3">
      <c r="A29" t="s">
        <v>2129</v>
      </c>
      <c r="B29" t="str">
        <f>Traw!A17</f>
        <v>zPTS</v>
      </c>
      <c r="C29" t="e" cm="1">
        <f t="array" ref="C29">MMULT(Traw!$B17:$DY17, raw!W$3:W$130)</f>
        <v>#N/A</v>
      </c>
      <c r="D29" t="e" cm="1">
        <f t="array" ref="D29">MMULT(Traw!$B17:$DY17, raw!X$3:X$130)</f>
        <v>#N/A</v>
      </c>
      <c r="E29" t="e" cm="1">
        <f t="array" ref="E29">MMULT(Traw!$B17:$DY17, raw!Y$3:Y$130)</f>
        <v>#N/A</v>
      </c>
      <c r="F29" t="e" cm="1">
        <f t="array" ref="F29">MMULT(Traw!$B17:$DY17, raw!Z$3:Z$130)</f>
        <v>#N/A</v>
      </c>
      <c r="G29" t="e" cm="1">
        <f t="array" ref="G29">MMULT(Traw!$B17:$DY17, raw!AA$3:AA$130)</f>
        <v>#N/A</v>
      </c>
      <c r="H29" t="e" cm="1">
        <f t="array" ref="H29">MMULT(Traw!$B17:$DY17, raw!AB$3:AB$130)</f>
        <v>#N/A</v>
      </c>
      <c r="I29" t="e" cm="1">
        <f t="array" ref="I29">MMULT(Traw!$B17:$DY17, raw!AC$3:AC$130)</f>
        <v>#N/A</v>
      </c>
      <c r="J29" t="e" cm="1">
        <f t="array" ref="J29">MMULT(Traw!$B17:$DY17, raw!AD$3:AD$130)</f>
        <v>#N/A</v>
      </c>
      <c r="K29" t="e" cm="1">
        <f t="array" ref="K29">MMULT(Traw!$B17:$DY17, raw!AE$3:AE$130)</f>
        <v>#N/A</v>
      </c>
      <c r="L29" t="e" cm="1">
        <f t="array" ref="L29">MMULT(Traw!$B17:$DY17, raw!AF$3:AF$130)</f>
        <v>#N/A</v>
      </c>
      <c r="M29" t="e" cm="1">
        <f t="array" ref="M29">MMULT(Traw!$B17:$DY17, raw!AG$3:AG$130)</f>
        <v>#N/A</v>
      </c>
    </row>
    <row r="30" spans="1:13" x14ac:dyDescent="0.3">
      <c r="A30" t="s">
        <v>2129</v>
      </c>
      <c r="B30" t="str">
        <f>Traw!A18</f>
        <v>zREB</v>
      </c>
      <c r="C30" t="e" cm="1">
        <f t="array" ref="C30">MMULT(Traw!$B18:$DY18, raw!W$3:W$130)</f>
        <v>#N/A</v>
      </c>
      <c r="D30" t="e" cm="1">
        <f t="array" ref="D30">MMULT(Traw!$B18:$DY18, raw!X$3:X$130)</f>
        <v>#N/A</v>
      </c>
      <c r="E30" t="e" cm="1">
        <f t="array" ref="E30">MMULT(Traw!$B18:$DY18, raw!Y$3:Y$130)</f>
        <v>#N/A</v>
      </c>
      <c r="F30" t="e" cm="1">
        <f t="array" ref="F30">MMULT(Traw!$B18:$DY18, raw!Z$3:Z$130)</f>
        <v>#N/A</v>
      </c>
      <c r="G30" t="e" cm="1">
        <f t="array" ref="G30">MMULT(Traw!$B18:$DY18, raw!AA$3:AA$130)</f>
        <v>#N/A</v>
      </c>
      <c r="H30" t="e" cm="1">
        <f t="array" ref="H30">MMULT(Traw!$B18:$DY18, raw!AB$3:AB$130)</f>
        <v>#N/A</v>
      </c>
      <c r="I30" t="e" cm="1">
        <f t="array" ref="I30">MMULT(Traw!$B18:$DY18, raw!AC$3:AC$130)</f>
        <v>#N/A</v>
      </c>
      <c r="J30" t="e" cm="1">
        <f t="array" ref="J30">MMULT(Traw!$B18:$DY18, raw!AD$3:AD$130)</f>
        <v>#N/A</v>
      </c>
      <c r="K30" t="e" cm="1">
        <f t="array" ref="K30">MMULT(Traw!$B18:$DY18, raw!AE$3:AE$130)</f>
        <v>#N/A</v>
      </c>
      <c r="L30" t="e" cm="1">
        <f t="array" ref="L30">MMULT(Traw!$B18:$DY18, raw!AF$3:AF$130)</f>
        <v>#N/A</v>
      </c>
      <c r="M30" t="e" cm="1">
        <f t="array" ref="M30">MMULT(Traw!$B18:$DY18, raw!AG$3:AG$130)</f>
        <v>#N/A</v>
      </c>
    </row>
    <row r="31" spans="1:13" x14ac:dyDescent="0.3">
      <c r="A31" t="s">
        <v>2129</v>
      </c>
      <c r="B31" t="str">
        <f>Traw!A19</f>
        <v>zAST</v>
      </c>
      <c r="C31" t="e" cm="1">
        <f t="array" ref="C31">MMULT(Traw!$B19:$DY19, raw!W$3:W$130)</f>
        <v>#N/A</v>
      </c>
      <c r="D31" t="e" cm="1">
        <f t="array" ref="D31">MMULT(Traw!$B19:$DY19, raw!X$3:X$130)</f>
        <v>#N/A</v>
      </c>
      <c r="E31" t="e" cm="1">
        <f t="array" ref="E31">MMULT(Traw!$B19:$DY19, raw!Y$3:Y$130)</f>
        <v>#N/A</v>
      </c>
      <c r="F31" t="e" cm="1">
        <f t="array" ref="F31">MMULT(Traw!$B19:$DY19, raw!Z$3:Z$130)</f>
        <v>#N/A</v>
      </c>
      <c r="G31" t="e" cm="1">
        <f t="array" ref="G31">MMULT(Traw!$B19:$DY19, raw!AA$3:AA$130)</f>
        <v>#N/A</v>
      </c>
      <c r="H31" t="e" cm="1">
        <f t="array" ref="H31">MMULT(Traw!$B19:$DY19, raw!AB$3:AB$130)</f>
        <v>#N/A</v>
      </c>
      <c r="I31" t="e" cm="1">
        <f t="array" ref="I31">MMULT(Traw!$B19:$DY19, raw!AC$3:AC$130)</f>
        <v>#N/A</v>
      </c>
      <c r="J31" t="e" cm="1">
        <f t="array" ref="J31">MMULT(Traw!$B19:$DY19, raw!AD$3:AD$130)</f>
        <v>#N/A</v>
      </c>
      <c r="K31" t="e" cm="1">
        <f t="array" ref="K31">MMULT(Traw!$B19:$DY19, raw!AE$3:AE$130)</f>
        <v>#N/A</v>
      </c>
      <c r="L31" t="e" cm="1">
        <f t="array" ref="L31">MMULT(Traw!$B19:$DY19, raw!AF$3:AF$130)</f>
        <v>#N/A</v>
      </c>
      <c r="M31" t="e" cm="1">
        <f t="array" ref="M31">MMULT(Traw!$B19:$DY19, raw!AG$3:AG$130)</f>
        <v>#N/A</v>
      </c>
    </row>
    <row r="32" spans="1:13" x14ac:dyDescent="0.3">
      <c r="A32" t="s">
        <v>2129</v>
      </c>
      <c r="B32" t="str">
        <f>Traw!A20</f>
        <v>zSTL</v>
      </c>
      <c r="C32" t="e" cm="1">
        <f t="array" ref="C32">MMULT(Traw!$B20:$DY20, raw!W$3:W$130)</f>
        <v>#N/A</v>
      </c>
      <c r="D32" t="e" cm="1">
        <f t="array" ref="D32">MMULT(Traw!$B20:$DY20, raw!X$3:X$130)</f>
        <v>#N/A</v>
      </c>
      <c r="E32" t="e" cm="1">
        <f t="array" ref="E32">MMULT(Traw!$B20:$DY20, raw!Y$3:Y$130)</f>
        <v>#N/A</v>
      </c>
      <c r="F32" t="e" cm="1">
        <f t="array" ref="F32">MMULT(Traw!$B20:$DY20, raw!Z$3:Z$130)</f>
        <v>#N/A</v>
      </c>
      <c r="G32" t="e" cm="1">
        <f t="array" ref="G32">MMULT(Traw!$B20:$DY20, raw!AA$3:AA$130)</f>
        <v>#N/A</v>
      </c>
      <c r="H32" t="e" cm="1">
        <f t="array" ref="H32">MMULT(Traw!$B20:$DY20, raw!AB$3:AB$130)</f>
        <v>#N/A</v>
      </c>
      <c r="I32" t="e" cm="1">
        <f t="array" ref="I32">MMULT(Traw!$B20:$DY20, raw!AC$3:AC$130)</f>
        <v>#N/A</v>
      </c>
      <c r="J32" t="e" cm="1">
        <f t="array" ref="J32">MMULT(Traw!$B20:$DY20, raw!AD$3:AD$130)</f>
        <v>#N/A</v>
      </c>
      <c r="K32" t="e" cm="1">
        <f t="array" ref="K32">MMULT(Traw!$B20:$DY20, raw!AE$3:AE$130)</f>
        <v>#N/A</v>
      </c>
      <c r="L32" t="e" cm="1">
        <f t="array" ref="L32">MMULT(Traw!$B20:$DY20, raw!AF$3:AF$130)</f>
        <v>#N/A</v>
      </c>
      <c r="M32" t="e" cm="1">
        <f t="array" ref="M32">MMULT(Traw!$B20:$DY20, raw!AG$3:AG$130)</f>
        <v>#N/A</v>
      </c>
    </row>
    <row r="33" spans="1:13" x14ac:dyDescent="0.3">
      <c r="A33" t="s">
        <v>2129</v>
      </c>
      <c r="B33" t="str">
        <f>Traw!A21</f>
        <v>zBLK</v>
      </c>
      <c r="C33" t="e" cm="1">
        <f t="array" ref="C33">MMULT(Traw!$B21:$DY21, raw!W$3:W$130)</f>
        <v>#N/A</v>
      </c>
      <c r="D33" t="e" cm="1">
        <f t="array" ref="D33">MMULT(Traw!$B21:$DY21, raw!X$3:X$130)</f>
        <v>#N/A</v>
      </c>
      <c r="E33" t="e" cm="1">
        <f t="array" ref="E33">MMULT(Traw!$B21:$DY21, raw!Y$3:Y$130)</f>
        <v>#N/A</v>
      </c>
      <c r="F33" t="e" cm="1">
        <f t="array" ref="F33">MMULT(Traw!$B21:$DY21, raw!Z$3:Z$130)</f>
        <v>#N/A</v>
      </c>
      <c r="G33" t="e" cm="1">
        <f t="array" ref="G33">MMULT(Traw!$B21:$DY21, raw!AA$3:AA$130)</f>
        <v>#N/A</v>
      </c>
      <c r="H33" t="e" cm="1">
        <f t="array" ref="H33">MMULT(Traw!$B21:$DY21, raw!AB$3:AB$130)</f>
        <v>#N/A</v>
      </c>
      <c r="I33" t="e" cm="1">
        <f t="array" ref="I33">MMULT(Traw!$B21:$DY21, raw!AC$3:AC$130)</f>
        <v>#N/A</v>
      </c>
      <c r="J33" t="e" cm="1">
        <f t="array" ref="J33">MMULT(Traw!$B21:$DY21, raw!AD$3:AD$130)</f>
        <v>#N/A</v>
      </c>
      <c r="K33" t="e" cm="1">
        <f t="array" ref="K33">MMULT(Traw!$B21:$DY21, raw!AE$3:AE$130)</f>
        <v>#N/A</v>
      </c>
      <c r="L33" t="e" cm="1">
        <f t="array" ref="L33">MMULT(Traw!$B21:$DY21, raw!AF$3:AF$130)</f>
        <v>#N/A</v>
      </c>
      <c r="M33" t="e" cm="1">
        <f t="array" ref="M33">MMULT(Traw!$B21:$DY21, raw!AG$3:AG$130)</f>
        <v>#N/A</v>
      </c>
    </row>
    <row r="34" spans="1:13" x14ac:dyDescent="0.3">
      <c r="A34" t="s">
        <v>2129</v>
      </c>
      <c r="B34" t="str">
        <f>Traw!A22</f>
        <v>zTO</v>
      </c>
      <c r="C34" t="e" cm="1">
        <f t="array" ref="C34">MMULT(Traw!$B22:$DY22, raw!W$3:W$130)</f>
        <v>#N/A</v>
      </c>
      <c r="D34" t="e" cm="1">
        <f t="array" ref="D34">MMULT(Traw!$B22:$DY22, raw!X$3:X$130)</f>
        <v>#N/A</v>
      </c>
      <c r="E34" t="e" cm="1">
        <f t="array" ref="E34">MMULT(Traw!$B22:$DY22, raw!Y$3:Y$130)</f>
        <v>#N/A</v>
      </c>
      <c r="F34" t="e" cm="1">
        <f t="array" ref="F34">MMULT(Traw!$B22:$DY22, raw!Z$3:Z$130)</f>
        <v>#N/A</v>
      </c>
      <c r="G34" t="e" cm="1">
        <f t="array" ref="G34">MMULT(Traw!$B22:$DY22, raw!AA$3:AA$130)</f>
        <v>#N/A</v>
      </c>
      <c r="H34" t="e" cm="1">
        <f t="array" ref="H34">MMULT(Traw!$B22:$DY22, raw!AB$3:AB$130)</f>
        <v>#N/A</v>
      </c>
      <c r="I34" t="e" cm="1">
        <f t="array" ref="I34">MMULT(Traw!$B22:$DY22, raw!AC$3:AC$130)</f>
        <v>#N/A</v>
      </c>
      <c r="J34" t="e" cm="1">
        <f t="array" ref="J34">MMULT(Traw!$B22:$DY22, raw!AD$3:AD$130)</f>
        <v>#N/A</v>
      </c>
      <c r="K34" t="e" cm="1">
        <f t="array" ref="K34">MMULT(Traw!$B22:$DY22, raw!AE$3:AE$130)</f>
        <v>#N/A</v>
      </c>
      <c r="L34" t="e" cm="1">
        <f t="array" ref="L34">MMULT(Traw!$B22:$DY22, raw!AF$3:AF$130)</f>
        <v>#N/A</v>
      </c>
      <c r="M34" t="e" cm="1">
        <f t="array" ref="M34">MMULT(Traw!$B22:$DY22, raw!AG$3:AG$130)</f>
        <v>#N/A</v>
      </c>
    </row>
    <row r="36" spans="1:13" x14ac:dyDescent="0.3">
      <c r="A36" t="s">
        <v>2131</v>
      </c>
      <c r="B36" t="s">
        <v>13</v>
      </c>
      <c r="C36">
        <f>COUNTIFS(raw!$P$3:$P$202, GMs!C$1, raw!$R$3:$R$202, "*PG*")</f>
        <v>5</v>
      </c>
      <c r="D36">
        <f>COUNTIFS(raw!$P$3:$P$202, GMs!D$1, raw!$R$3:$R$202, "*PG*")</f>
        <v>3</v>
      </c>
      <c r="E36">
        <f>COUNTIFS(raw!$P$3:$P$202, GMs!E$1, raw!$R$3:$R$202, "*PG*")</f>
        <v>2</v>
      </c>
      <c r="F36">
        <f>COUNTIFS(raw!$P$3:$P$202, GMs!F$1, raw!$R$3:$R$202, "*PG*")</f>
        <v>2</v>
      </c>
      <c r="G36">
        <f>COUNTIFS(raw!$P$3:$P$202, GMs!G$1, raw!$R$3:$R$202, "*PG*")</f>
        <v>2</v>
      </c>
      <c r="H36">
        <f>COUNTIFS(raw!$P$3:$P$202, GMs!H$1, raw!$R$3:$R$202, "*PG*")</f>
        <v>2</v>
      </c>
      <c r="I36">
        <f>COUNTIFS(raw!$P$3:$P$202, GMs!I$1, raw!$R$3:$R$202, "*PG*")</f>
        <v>3</v>
      </c>
      <c r="J36">
        <f>COUNTIFS(raw!$P$3:$P$202, GMs!J$1, raw!$R$3:$R$202, "*PG*")</f>
        <v>3</v>
      </c>
      <c r="K36">
        <f>COUNTIFS(raw!$P$3:$P$202, GMs!K$1, raw!$R$3:$R$202, "*PG*")</f>
        <v>4</v>
      </c>
      <c r="L36">
        <f>COUNTIFS(raw!$P$3:$P$202, GMs!L$1, raw!$R$3:$R$202, "*PG*")</f>
        <v>5</v>
      </c>
      <c r="M36">
        <f>COUNTIFS(raw!$P$3:$P$202, GMs!M$1, raw!$R$3:$R$202, "*PG*")</f>
        <v>4</v>
      </c>
    </row>
    <row r="37" spans="1:13" x14ac:dyDescent="0.3">
      <c r="A37" t="s">
        <v>2131</v>
      </c>
      <c r="B37" t="s">
        <v>91</v>
      </c>
      <c r="C37">
        <f>COUNTIFS(raw!$P$3:$P$202, GMs!C$1, raw!$R$3:$R$202, "*SG*")</f>
        <v>12</v>
      </c>
      <c r="D37">
        <f>COUNTIFS(raw!$P$3:$P$202, GMs!D$1, raw!$R$3:$R$202, "*SG*")</f>
        <v>2</v>
      </c>
      <c r="E37">
        <f>COUNTIFS(raw!$P$3:$P$202, GMs!E$1, raw!$R$3:$R$202, "*SG*")</f>
        <v>3</v>
      </c>
      <c r="F37">
        <f>COUNTIFS(raw!$P$3:$P$202, GMs!F$1, raw!$R$3:$R$202, "*SG*")</f>
        <v>2</v>
      </c>
      <c r="G37">
        <f>COUNTIFS(raw!$P$3:$P$202, GMs!G$1, raw!$R$3:$R$202, "*SG*")</f>
        <v>2</v>
      </c>
      <c r="H37">
        <f>COUNTIFS(raw!$P$3:$P$202, GMs!H$1, raw!$R$3:$R$202, "*SG*")</f>
        <v>4</v>
      </c>
      <c r="I37">
        <f>COUNTIFS(raw!$P$3:$P$202, GMs!I$1, raw!$R$3:$R$202, "*SG*")</f>
        <v>2</v>
      </c>
      <c r="J37">
        <f>COUNTIFS(raw!$P$3:$P$202, GMs!J$1, raw!$R$3:$R$202, "*SG*")</f>
        <v>2</v>
      </c>
      <c r="K37">
        <f>COUNTIFS(raw!$P$3:$P$202, GMs!K$1, raw!$R$3:$R$202, "*SG*")</f>
        <v>4</v>
      </c>
      <c r="L37">
        <f>COUNTIFS(raw!$P$3:$P$202, GMs!L$1, raw!$R$3:$R$202, "*SG*")</f>
        <v>4</v>
      </c>
      <c r="M37">
        <f>COUNTIFS(raw!$P$3:$P$202, GMs!M$1, raw!$R$3:$R$202, "*SG*")</f>
        <v>5</v>
      </c>
    </row>
    <row r="38" spans="1:13" x14ac:dyDescent="0.3">
      <c r="A38" t="s">
        <v>2131</v>
      </c>
      <c r="B38" t="s">
        <v>182</v>
      </c>
      <c r="C38">
        <f>COUNTIFS(raw!$P$3:$P$202, GMs!C$1, raw!$R$3:$R$202, "*SF*")</f>
        <v>15</v>
      </c>
      <c r="D38">
        <f>COUNTIFS(raw!$P$3:$P$202, GMs!D$1, raw!$R$3:$R$202, "*SF*")</f>
        <v>2</v>
      </c>
      <c r="E38">
        <f>COUNTIFS(raw!$P$3:$P$202, GMs!E$1, raw!$R$3:$R$202, "*SF*")</f>
        <v>2</v>
      </c>
      <c r="F38">
        <f>COUNTIFS(raw!$P$3:$P$202, GMs!F$1, raw!$R$3:$R$202, "*SF*")</f>
        <v>1</v>
      </c>
      <c r="G38">
        <f>COUNTIFS(raw!$P$3:$P$202, GMs!G$1, raw!$R$3:$R$202, "*SF*")</f>
        <v>1</v>
      </c>
      <c r="H38">
        <f>COUNTIFS(raw!$P$3:$P$202, GMs!H$1, raw!$R$3:$R$202, "*SF*")</f>
        <v>5</v>
      </c>
      <c r="I38">
        <f>COUNTIFS(raw!$P$3:$P$202, GMs!I$1, raw!$R$3:$R$202, "*SF*")</f>
        <v>2</v>
      </c>
      <c r="J38">
        <f>COUNTIFS(raw!$P$3:$P$202, GMs!J$1, raw!$R$3:$R$202, "*SF*")</f>
        <v>1</v>
      </c>
      <c r="K38">
        <f>COUNTIFS(raw!$P$3:$P$202, GMs!K$1, raw!$R$3:$R$202, "*SF*")</f>
        <v>2</v>
      </c>
      <c r="L38">
        <f>COUNTIFS(raw!$P$3:$P$202, GMs!L$1, raw!$R$3:$R$202, "*SF*")</f>
        <v>3</v>
      </c>
      <c r="M38">
        <f>COUNTIFS(raw!$P$3:$P$202, GMs!M$1, raw!$R$3:$R$202, "*SF*")</f>
        <v>2</v>
      </c>
    </row>
    <row r="39" spans="1:13" x14ac:dyDescent="0.3">
      <c r="A39" t="s">
        <v>2131</v>
      </c>
      <c r="B39" t="s">
        <v>105</v>
      </c>
      <c r="C39">
        <f>COUNTIFS(raw!$P$3:$P$202, GMs!C$1, raw!$R$3:$R$202, "*PF*")</f>
        <v>13</v>
      </c>
      <c r="D39">
        <f>COUNTIFS(raw!$P$3:$P$202, GMs!D$1, raw!$R$3:$R$202, "*PF*")</f>
        <v>5</v>
      </c>
      <c r="E39">
        <f>COUNTIFS(raw!$P$3:$P$202, GMs!E$1, raw!$R$3:$R$202, "*PF*")</f>
        <v>3</v>
      </c>
      <c r="F39">
        <f>COUNTIFS(raw!$P$3:$P$202, GMs!F$1, raw!$R$3:$R$202, "*PF*")</f>
        <v>3</v>
      </c>
      <c r="G39">
        <f>COUNTIFS(raw!$P$3:$P$202, GMs!G$1, raw!$R$3:$R$202, "*PF*")</f>
        <v>2</v>
      </c>
      <c r="H39">
        <f>COUNTIFS(raw!$P$3:$P$202, GMs!H$1, raw!$R$3:$R$202, "*PF*")</f>
        <v>7</v>
      </c>
      <c r="I39">
        <f>COUNTIFS(raw!$P$3:$P$202, GMs!I$1, raw!$R$3:$R$202, "*PF*")</f>
        <v>2</v>
      </c>
      <c r="J39">
        <f>COUNTIFS(raw!$P$3:$P$202, GMs!J$1, raw!$R$3:$R$202, "*PF*")</f>
        <v>1</v>
      </c>
      <c r="K39">
        <f>COUNTIFS(raw!$P$3:$P$202, GMs!K$1, raw!$R$3:$R$202, "*PF*")</f>
        <v>4</v>
      </c>
      <c r="L39">
        <f>COUNTIFS(raw!$P$3:$P$202, GMs!L$1, raw!$R$3:$R$202, "*PF*")</f>
        <v>1</v>
      </c>
      <c r="M39">
        <f>COUNTIFS(raw!$P$3:$P$202, GMs!M$1, raw!$R$3:$R$202, "*PF*")</f>
        <v>0</v>
      </c>
    </row>
    <row r="40" spans="1:13" x14ac:dyDescent="0.3">
      <c r="A40" t="s">
        <v>2131</v>
      </c>
      <c r="B40" t="s">
        <v>8</v>
      </c>
      <c r="C40">
        <f>COUNTIFS(raw!$P$3:$P$202, GMs!C$1, raw!$R$3:$R$202, "*C*")</f>
        <v>12</v>
      </c>
      <c r="D40">
        <f>COUNTIFS(raw!$P$3:$P$202, GMs!D$1, raw!$R$3:$R$202, "*C*")</f>
        <v>5</v>
      </c>
      <c r="E40">
        <f>COUNTIFS(raw!$P$3:$P$202, GMs!E$1, raw!$R$3:$R$202, "*C*")</f>
        <v>4</v>
      </c>
      <c r="F40">
        <f>COUNTIFS(raw!$P$3:$P$202, GMs!F$1, raw!$R$3:$R$202, "*C*")</f>
        <v>2</v>
      </c>
      <c r="G40">
        <f>COUNTIFS(raw!$P$3:$P$202, GMs!G$1, raw!$R$3:$R$202, "*C*")</f>
        <v>3</v>
      </c>
      <c r="H40">
        <f>COUNTIFS(raw!$P$3:$P$202, GMs!H$1, raw!$R$3:$R$202, "*C*")</f>
        <v>4</v>
      </c>
      <c r="I40">
        <f>COUNTIFS(raw!$P$3:$P$202, GMs!I$1, raw!$R$3:$R$202, "*C*")</f>
        <v>2</v>
      </c>
      <c r="J40">
        <f>COUNTIFS(raw!$P$3:$P$202, GMs!J$1, raw!$R$3:$R$202, "*C*")</f>
        <v>2</v>
      </c>
      <c r="K40">
        <f>COUNTIFS(raw!$P$3:$P$202, GMs!K$1, raw!$R$3:$R$202, "*C*")</f>
        <v>3</v>
      </c>
      <c r="L40">
        <f>COUNTIFS(raw!$P$3:$P$202, GMs!L$1, raw!$R$3:$R$202, "*C*")</f>
        <v>1</v>
      </c>
      <c r="M40">
        <f>COUNTIFS(raw!$P$3:$P$202, GMs!M$1, raw!$R$3:$R$202, "*C*")</f>
        <v>1</v>
      </c>
    </row>
    <row r="41" spans="1:13" x14ac:dyDescent="0.3">
      <c r="A41" t="s">
        <v>2131</v>
      </c>
      <c r="B41" t="s">
        <v>634</v>
      </c>
      <c r="C41">
        <f>COUNTIFS(raw!$P$3:$P$202, GMs!C$1, raw!$R$3:$R$202, "*G*")</f>
        <v>13</v>
      </c>
      <c r="D41">
        <f>COUNTIFS(raw!$P$3:$P$202, GMs!D$1, raw!$R$3:$R$202, "*G*")</f>
        <v>3</v>
      </c>
      <c r="E41">
        <f>COUNTIFS(raw!$P$3:$P$202, GMs!E$1, raw!$R$3:$R$202, "*G*")</f>
        <v>3</v>
      </c>
      <c r="F41">
        <f>COUNTIFS(raw!$P$3:$P$202, GMs!F$1, raw!$R$3:$R$202, "*G*")</f>
        <v>2</v>
      </c>
      <c r="G41">
        <f>COUNTIFS(raw!$P$3:$P$202, GMs!G$1, raw!$R$3:$R$202, "*G*")</f>
        <v>3</v>
      </c>
      <c r="H41">
        <f>COUNTIFS(raw!$P$3:$P$202, GMs!H$1, raw!$R$3:$R$202, "*G*")</f>
        <v>4</v>
      </c>
      <c r="I41">
        <f>COUNTIFS(raw!$P$3:$P$202, GMs!I$1, raw!$R$3:$R$202, "*G*")</f>
        <v>4</v>
      </c>
      <c r="J41">
        <f>COUNTIFS(raw!$P$3:$P$202, GMs!J$1, raw!$R$3:$R$202, "*G*")</f>
        <v>4</v>
      </c>
      <c r="K41">
        <f>COUNTIFS(raw!$P$3:$P$202, GMs!K$1, raw!$R$3:$R$202, "*G*")</f>
        <v>5</v>
      </c>
      <c r="L41">
        <f>COUNTIFS(raw!$P$3:$P$202, GMs!L$1, raw!$R$3:$R$202, "*G*")</f>
        <v>6</v>
      </c>
      <c r="M41">
        <f>COUNTIFS(raw!$P$3:$P$202, GMs!M$1, raw!$R$3:$R$202, "*G*")</f>
        <v>6</v>
      </c>
    </row>
    <row r="42" spans="1:13" x14ac:dyDescent="0.3">
      <c r="A42" t="s">
        <v>2131</v>
      </c>
      <c r="B42" t="s">
        <v>635</v>
      </c>
      <c r="C42">
        <f>COUNTIFS(raw!$P$3:$P$202, GMs!C$1, raw!$R$3:$R$202, "*F*")</f>
        <v>21</v>
      </c>
      <c r="D42">
        <f>COUNTIFS(raw!$P$3:$P$202, GMs!D$1, raw!$R$3:$R$202, "*F*")</f>
        <v>5</v>
      </c>
      <c r="E42">
        <f>COUNTIFS(raw!$P$3:$P$202, GMs!E$1, raw!$R$3:$R$202, "*F*")</f>
        <v>4</v>
      </c>
      <c r="F42">
        <f>COUNTIFS(raw!$P$3:$P$202, GMs!F$1, raw!$R$3:$R$202, "*F*")</f>
        <v>3</v>
      </c>
      <c r="G42">
        <f>COUNTIFS(raw!$P$3:$P$202, GMs!G$1, raw!$R$3:$R$202, "*F*")</f>
        <v>3</v>
      </c>
      <c r="H42">
        <f>COUNTIFS(raw!$P$3:$P$202, GMs!H$1, raw!$R$3:$R$202, "*F*")</f>
        <v>9</v>
      </c>
      <c r="I42">
        <f>COUNTIFS(raw!$P$3:$P$202, GMs!I$1, raw!$R$3:$R$202, "*F*")</f>
        <v>3</v>
      </c>
      <c r="J42">
        <f>COUNTIFS(raw!$P$3:$P$202, GMs!J$1, raw!$R$3:$R$202, "*F*")</f>
        <v>2</v>
      </c>
      <c r="K42">
        <f>COUNTIFS(raw!$P$3:$P$202, GMs!K$1, raw!$R$3:$R$202, "*F*")</f>
        <v>5</v>
      </c>
      <c r="L42">
        <f>COUNTIFS(raw!$P$3:$P$202, GMs!L$1, raw!$R$3:$R$202, "*F*")</f>
        <v>3</v>
      </c>
      <c r="M42">
        <f>COUNTIFS(raw!$P$3:$P$202, GMs!M$1, raw!$R$3:$R$202, "*F*")</f>
        <v>2</v>
      </c>
    </row>
    <row r="43" spans="1:13" x14ac:dyDescent="0.3">
      <c r="A43" t="s">
        <v>2131</v>
      </c>
      <c r="B43" t="s">
        <v>636</v>
      </c>
      <c r="C43">
        <f>COUNTIFS(raw!$P$3:$P$202, GMs!C$1)</f>
        <v>32</v>
      </c>
      <c r="D43">
        <f>COUNTIFS(raw!$P$3:$P$202, GMs!D$1)</f>
        <v>10</v>
      </c>
      <c r="E43">
        <f>COUNTIFS(raw!$P$3:$P$202, GMs!E$1)</f>
        <v>8</v>
      </c>
      <c r="F43">
        <f>COUNTIFS(raw!$P$3:$P$202, GMs!F$1)</f>
        <v>6</v>
      </c>
      <c r="G43">
        <f>COUNTIFS(raw!$P$3:$P$202, GMs!G$1)</f>
        <v>6</v>
      </c>
      <c r="H43">
        <f>COUNTIFS(raw!$P$3:$P$202, GMs!H$1)</f>
        <v>11</v>
      </c>
      <c r="I43">
        <f>COUNTIFS(raw!$P$3:$P$202, GMs!I$1)</f>
        <v>7</v>
      </c>
      <c r="J43">
        <f>COUNTIFS(raw!$P$3:$P$202, GMs!J$1)</f>
        <v>6</v>
      </c>
      <c r="K43">
        <f>COUNTIFS(raw!$P$3:$P$202, GMs!K$1)</f>
        <v>9</v>
      </c>
      <c r="L43">
        <f>COUNTIFS(raw!$P$3:$P$202, GMs!L$1)</f>
        <v>8</v>
      </c>
      <c r="M43">
        <f>COUNTIFS(raw!$P$3:$P$202, GMs!M$1)</f>
        <v>7</v>
      </c>
    </row>
    <row r="45" spans="1:13" x14ac:dyDescent="0.3">
      <c r="A45" t="s">
        <v>2130</v>
      </c>
      <c r="B45" t="s">
        <v>13</v>
      </c>
      <c r="C45">
        <f>_xlfn.MAXIFS(raw!$N$3:$N$202,raw!$P$3:$P$202, GMs!C$1, raw!$R$3:$R$202, "*PG*")</f>
        <v>3.1666666666666665</v>
      </c>
      <c r="D45">
        <f>_xlfn.MAXIFS(raw!$N$3:$N$202,raw!$P$3:$P$202, GMs!D$1, raw!$R$3:$R$202, "*PG*")</f>
        <v>9.3627777777777794</v>
      </c>
      <c r="E45">
        <f>_xlfn.MAXIFS(raw!$N$3:$N$202,raw!$P$3:$P$202, GMs!E$1, raw!$R$3:$R$202, "*PG*")</f>
        <v>4.676388888888888</v>
      </c>
      <c r="F45">
        <f>_xlfn.MAXIFS(raw!$N$3:$N$202,raw!$P$3:$P$202, GMs!F$1, raw!$R$3:$R$202, "*PG*")</f>
        <v>10.270694444444443</v>
      </c>
      <c r="G45">
        <f>_xlfn.MAXIFS(raw!$N$3:$N$202,raw!$P$3:$P$202, GMs!G$1, raw!$R$3:$R$202, "*PG*")</f>
        <v>4.9508333333333328</v>
      </c>
      <c r="H45">
        <f>_xlfn.MAXIFS(raw!$N$3:$N$202,raw!$P$3:$P$202, GMs!H$1, raw!$R$3:$R$202, "*PG*")</f>
        <v>4.9800000000000004</v>
      </c>
      <c r="I45">
        <f>_xlfn.MAXIFS(raw!$N$3:$N$202,raw!$P$3:$P$202, GMs!I$1, raw!$R$3:$R$202, "*PG*")</f>
        <v>4.96875</v>
      </c>
      <c r="J45">
        <f>_xlfn.MAXIFS(raw!$N$3:$N$202,raw!$P$3:$P$202, GMs!J$1, raw!$R$3:$R$202, "*PG*")</f>
        <v>10.083333333333334</v>
      </c>
      <c r="K45">
        <f>_xlfn.MAXIFS(raw!$N$3:$N$202,raw!$P$3:$P$202, GMs!K$1, raw!$R$3:$R$202, "*PG*")</f>
        <v>4.2583333333333329</v>
      </c>
      <c r="L45">
        <f>_xlfn.MAXIFS(raw!$N$3:$N$202,raw!$P$3:$P$202, GMs!L$1, raw!$R$3:$R$202, "*PG*")</f>
        <v>4.3000000000000007</v>
      </c>
      <c r="M45">
        <f>_xlfn.MAXIFS(raw!$N$3:$N$202,raw!$P$3:$P$202, GMs!M$1, raw!$R$3:$R$202, "*PG*")</f>
        <v>5.7448611111111108</v>
      </c>
    </row>
    <row r="46" spans="1:13" x14ac:dyDescent="0.3">
      <c r="A46" t="s">
        <v>2130</v>
      </c>
      <c r="B46" t="s">
        <v>91</v>
      </c>
      <c r="C46">
        <f>_xlfn.MAXIFS(raw!$N$3:$N$202,raw!$P$3:$P$202, GMs!C$1, raw!$R$3:$R$202, "*SG*")</f>
        <v>3.1666666666666665</v>
      </c>
      <c r="D46">
        <f>_xlfn.MAXIFS(raw!$N$3:$N$202,raw!$P$3:$P$202, GMs!D$1, raw!$R$3:$R$202, "*SG*")</f>
        <v>4.18</v>
      </c>
      <c r="E46">
        <f>_xlfn.MAXIFS(raw!$N$3:$N$202,raw!$P$3:$P$202, GMs!E$1, raw!$R$3:$R$202, "*SG*")</f>
        <v>4.676388888888888</v>
      </c>
      <c r="F46">
        <f>_xlfn.MAXIFS(raw!$N$3:$N$202,raw!$P$3:$P$202, GMs!F$1, raw!$R$3:$R$202, "*SG*")</f>
        <v>10.270694444444443</v>
      </c>
      <c r="G46">
        <f>_xlfn.MAXIFS(raw!$N$3:$N$202,raw!$P$3:$P$202, GMs!G$1, raw!$R$3:$R$202, "*SG*")</f>
        <v>4.09</v>
      </c>
      <c r="H46">
        <f>_xlfn.MAXIFS(raw!$N$3:$N$202,raw!$P$3:$P$202, GMs!H$1, raw!$R$3:$R$202, "*SG*")</f>
        <v>4.9800000000000004</v>
      </c>
      <c r="I46">
        <f>_xlfn.MAXIFS(raw!$N$3:$N$202,raw!$P$3:$P$202, GMs!I$1, raw!$R$3:$R$202, "*SG*")</f>
        <v>4.96875</v>
      </c>
      <c r="J46">
        <f>_xlfn.MAXIFS(raw!$N$3:$N$202,raw!$P$3:$P$202, GMs!J$1, raw!$R$3:$R$202, "*SG*")</f>
        <v>10.083333333333334</v>
      </c>
      <c r="K46">
        <f>_xlfn.MAXIFS(raw!$N$3:$N$202,raw!$P$3:$P$202, GMs!K$1, raw!$R$3:$R$202, "*SG*")</f>
        <v>4.2583333333333329</v>
      </c>
      <c r="L46">
        <f>_xlfn.MAXIFS(raw!$N$3:$N$202,raw!$P$3:$P$202, GMs!L$1, raw!$R$3:$R$202, "*SG*")</f>
        <v>4.3000000000000007</v>
      </c>
      <c r="M46">
        <f>_xlfn.MAXIFS(raw!$N$3:$N$202,raw!$P$3:$P$202, GMs!M$1, raw!$R$3:$R$202, "*SG*")</f>
        <v>7.9488888888888889</v>
      </c>
    </row>
    <row r="47" spans="1:13" x14ac:dyDescent="0.3">
      <c r="A47" t="s">
        <v>2130</v>
      </c>
      <c r="B47" t="s">
        <v>182</v>
      </c>
      <c r="C47">
        <f>_xlfn.MAXIFS(raw!$N$3:$N$202,raw!$P$3:$P$202, GMs!C$1, raw!$R$3:$R$202, "*SF*")</f>
        <v>3.9569444444444448</v>
      </c>
      <c r="D47">
        <f>_xlfn.MAXIFS(raw!$N$3:$N$202,raw!$P$3:$P$202, GMs!D$1, raw!$R$3:$R$202, "*SF*")</f>
        <v>5.40625</v>
      </c>
      <c r="E47">
        <f>_xlfn.MAXIFS(raw!$N$3:$N$202,raw!$P$3:$P$202, GMs!E$1, raw!$R$3:$R$202, "*SF*")</f>
        <v>6.3722222222222209</v>
      </c>
      <c r="F47">
        <f>_xlfn.MAXIFS(raw!$N$3:$N$202,raw!$P$3:$P$202, GMs!F$1, raw!$R$3:$R$202, "*SF*")</f>
        <v>7.7794444444444455</v>
      </c>
      <c r="G47">
        <f>_xlfn.MAXIFS(raw!$N$3:$N$202,raw!$P$3:$P$202, GMs!G$1, raw!$R$3:$R$202, "*SF*")</f>
        <v>3.293333333333333</v>
      </c>
      <c r="H47">
        <f>_xlfn.MAXIFS(raw!$N$3:$N$202,raw!$P$3:$P$202, GMs!H$1, raw!$R$3:$R$202, "*SF*")</f>
        <v>5.8099999999999987</v>
      </c>
      <c r="I47">
        <f>_xlfn.MAXIFS(raw!$N$3:$N$202,raw!$P$3:$P$202, GMs!I$1, raw!$R$3:$R$202, "*SF*")</f>
        <v>8.6605555555555576</v>
      </c>
      <c r="J47">
        <f>_xlfn.MAXIFS(raw!$N$3:$N$202,raw!$P$3:$P$202, GMs!J$1, raw!$R$3:$R$202, "*SF*")</f>
        <v>0.70916666666666661</v>
      </c>
      <c r="K47">
        <f>_xlfn.MAXIFS(raw!$N$3:$N$202,raw!$P$3:$P$202, GMs!K$1, raw!$R$3:$R$202, "*SF*")</f>
        <v>4.2583333333333329</v>
      </c>
      <c r="L47">
        <f>_xlfn.MAXIFS(raw!$N$3:$N$202,raw!$P$3:$P$202, GMs!L$1, raw!$R$3:$R$202, "*SF*")</f>
        <v>5.3320833333333324</v>
      </c>
      <c r="M47">
        <f>_xlfn.MAXIFS(raw!$N$3:$N$202,raw!$P$3:$P$202, GMs!M$1, raw!$R$3:$R$202, "*SF*")</f>
        <v>7.9488888888888889</v>
      </c>
    </row>
    <row r="48" spans="1:13" x14ac:dyDescent="0.3">
      <c r="A48" t="s">
        <v>2130</v>
      </c>
      <c r="B48" t="s">
        <v>105</v>
      </c>
      <c r="C48">
        <f>_xlfn.MAXIFS(raw!$N$3:$N$202,raw!$P$3:$P$202, GMs!C$1, raw!$R$3:$R$202, "*PF*")</f>
        <v>5.66</v>
      </c>
      <c r="D48">
        <f>_xlfn.MAXIFS(raw!$N$3:$N$202,raw!$P$3:$P$202, GMs!D$1, raw!$R$3:$R$202, "*PF*")</f>
        <v>6.6029166666666663</v>
      </c>
      <c r="E48">
        <f>_xlfn.MAXIFS(raw!$N$3:$N$202,raw!$P$3:$P$202, GMs!E$1, raw!$R$3:$R$202, "*PF*")</f>
        <v>6.3722222222222209</v>
      </c>
      <c r="F48">
        <f>_xlfn.MAXIFS(raw!$N$3:$N$202,raw!$P$3:$P$202, GMs!F$1, raw!$R$3:$R$202, "*PF*")</f>
        <v>7.7794444444444455</v>
      </c>
      <c r="G48">
        <f>_xlfn.MAXIFS(raw!$N$3:$N$202,raw!$P$3:$P$202, GMs!G$1, raw!$R$3:$R$202, "*PF*")</f>
        <v>12.099159722222222</v>
      </c>
      <c r="H48">
        <f>_xlfn.MAXIFS(raw!$N$3:$N$202,raw!$P$3:$P$202, GMs!H$1, raw!$R$3:$R$202, "*PF*")</f>
        <v>5.8099999999999987</v>
      </c>
      <c r="I48">
        <f>_xlfn.MAXIFS(raw!$N$3:$N$202,raw!$P$3:$P$202, GMs!I$1, raw!$R$3:$R$202, "*PF*")</f>
        <v>8.6605555555555576</v>
      </c>
      <c r="J48">
        <f>_xlfn.MAXIFS(raw!$N$3:$N$202,raw!$P$3:$P$202, GMs!J$1, raw!$R$3:$R$202, "*PF*")</f>
        <v>0.58555555555555561</v>
      </c>
      <c r="K48">
        <f>_xlfn.MAXIFS(raw!$N$3:$N$202,raw!$P$3:$P$202, GMs!K$1, raw!$R$3:$R$202, "*PF*")</f>
        <v>5.7105555555555547</v>
      </c>
      <c r="L48">
        <f>_xlfn.MAXIFS(raw!$N$3:$N$202,raw!$P$3:$P$202, GMs!L$1, raw!$R$3:$R$202, "*PF*")</f>
        <v>5.3320833333333324</v>
      </c>
      <c r="M48">
        <f>_xlfn.MAXIFS(raw!$N$3:$N$202,raw!$P$3:$P$202, GMs!M$1, raw!$R$3:$R$202, "*PF*")</f>
        <v>0</v>
      </c>
    </row>
    <row r="49" spans="1:13" x14ac:dyDescent="0.3">
      <c r="A49" t="s">
        <v>2130</v>
      </c>
      <c r="B49" t="s">
        <v>8</v>
      </c>
      <c r="C49">
        <f>_xlfn.MAXIFS(raw!$N$3:$N$202,raw!$P$3:$P$202, GMs!C$1, raw!$R$3:$R$202, "*C*")</f>
        <v>5.66</v>
      </c>
      <c r="D49">
        <f>_xlfn.MAXIFS(raw!$N$3:$N$202,raw!$P$3:$P$202, GMs!D$1, raw!$R$3:$R$202, "*C*")</f>
        <v>6.6029166666666663</v>
      </c>
      <c r="E49">
        <f>_xlfn.MAXIFS(raw!$N$3:$N$202,raw!$P$3:$P$202, GMs!E$1, raw!$R$3:$R$202, "*C*")</f>
        <v>6.3194444444444446</v>
      </c>
      <c r="F49">
        <f>_xlfn.MAXIFS(raw!$N$3:$N$202,raw!$P$3:$P$202, GMs!F$1, raw!$R$3:$R$202, "*C*")</f>
        <v>4.63</v>
      </c>
      <c r="G49">
        <f>_xlfn.MAXIFS(raw!$N$3:$N$202,raw!$P$3:$P$202, GMs!G$1, raw!$R$3:$R$202, "*C*")</f>
        <v>12.099159722222222</v>
      </c>
      <c r="H49">
        <f>_xlfn.MAXIFS(raw!$N$3:$N$202,raw!$P$3:$P$202, GMs!H$1, raw!$R$3:$R$202, "*C*")</f>
        <v>5.37</v>
      </c>
      <c r="I49">
        <f>_xlfn.MAXIFS(raw!$N$3:$N$202,raw!$P$3:$P$202, GMs!I$1, raw!$R$3:$R$202, "*C*")</f>
        <v>6.4647222222222229</v>
      </c>
      <c r="J49">
        <f>_xlfn.MAXIFS(raw!$N$3:$N$202,raw!$P$3:$P$202, GMs!J$1, raw!$R$3:$R$202, "*C*")</f>
        <v>8.4500000000000011</v>
      </c>
      <c r="K49">
        <f>_xlfn.MAXIFS(raw!$N$3:$N$202,raw!$P$3:$P$202, GMs!K$1, raw!$R$3:$R$202, "*C*")</f>
        <v>5.7105555555555547</v>
      </c>
      <c r="L49">
        <f>_xlfn.MAXIFS(raw!$N$3:$N$202,raw!$P$3:$P$202, GMs!L$1, raw!$R$3:$R$202, "*C*")</f>
        <v>5.4888888888888898</v>
      </c>
      <c r="M49">
        <f>_xlfn.MAXIFS(raw!$N$3:$N$202,raw!$P$3:$P$202, GMs!M$1, raw!$R$3:$R$202, "*C*")</f>
        <v>6.1011111111111109</v>
      </c>
    </row>
    <row r="50" spans="1:13" x14ac:dyDescent="0.3">
      <c r="A50" t="s">
        <v>2130</v>
      </c>
      <c r="B50" t="s">
        <v>634</v>
      </c>
      <c r="C50">
        <f>_xlfn.MAXIFS(raw!$N$3:$N$202,raw!$P$3:$P$202, GMs!C$1, raw!$R$3:$R$202, "*G*")</f>
        <v>3.1666666666666665</v>
      </c>
      <c r="D50">
        <f>_xlfn.MAXIFS(raw!$N$3:$N$202,raw!$P$3:$P$202, GMs!D$1, raw!$R$3:$R$202, "*G*")</f>
        <v>9.3627777777777794</v>
      </c>
      <c r="E50">
        <f>_xlfn.MAXIFS(raw!$N$3:$N$202,raw!$P$3:$P$202, GMs!E$1, raw!$R$3:$R$202, "*G*")</f>
        <v>4.676388888888888</v>
      </c>
      <c r="F50">
        <f>_xlfn.MAXIFS(raw!$N$3:$N$202,raw!$P$3:$P$202, GMs!F$1, raw!$R$3:$R$202, "*G*")</f>
        <v>10.270694444444443</v>
      </c>
      <c r="G50">
        <f>_xlfn.MAXIFS(raw!$N$3:$N$202,raw!$P$3:$P$202, GMs!G$1, raw!$R$3:$R$202, "*G*")</f>
        <v>4.9508333333333328</v>
      </c>
      <c r="H50">
        <f>_xlfn.MAXIFS(raw!$N$3:$N$202,raw!$P$3:$P$202, GMs!H$1, raw!$R$3:$R$202, "*G*")</f>
        <v>4.9800000000000004</v>
      </c>
      <c r="I50">
        <f>_xlfn.MAXIFS(raw!$N$3:$N$202,raw!$P$3:$P$202, GMs!I$1, raw!$R$3:$R$202, "*G*")</f>
        <v>4.96875</v>
      </c>
      <c r="J50">
        <f>_xlfn.MAXIFS(raw!$N$3:$N$202,raw!$P$3:$P$202, GMs!J$1, raw!$R$3:$R$202, "*G*")</f>
        <v>10.083333333333334</v>
      </c>
      <c r="K50">
        <f>_xlfn.MAXIFS(raw!$N$3:$N$202,raw!$P$3:$P$202, GMs!K$1, raw!$R$3:$R$202, "*G*")</f>
        <v>4.2583333333333329</v>
      </c>
      <c r="L50">
        <f>_xlfn.MAXIFS(raw!$N$3:$N$202,raw!$P$3:$P$202, GMs!L$1, raw!$R$3:$R$202, "*G*")</f>
        <v>4.3000000000000007</v>
      </c>
      <c r="M50">
        <f>_xlfn.MAXIFS(raw!$N$3:$N$202,raw!$P$3:$P$202, GMs!M$1, raw!$R$3:$R$202, "*G*")</f>
        <v>7.9488888888888889</v>
      </c>
    </row>
    <row r="51" spans="1:13" x14ac:dyDescent="0.3">
      <c r="A51" t="s">
        <v>2130</v>
      </c>
      <c r="B51" t="s">
        <v>635</v>
      </c>
      <c r="C51">
        <f>_xlfn.MAXIFS(raw!$N$3:$N$202,raw!$P$3:$P$202, GMs!C$1, raw!$R$3:$R$202, "*F*")</f>
        <v>5.66</v>
      </c>
      <c r="D51">
        <f>_xlfn.MAXIFS(raw!$N$3:$N$202,raw!$P$3:$P$202, GMs!D$1, raw!$R$3:$R$202, "*F*")</f>
        <v>6.6029166666666663</v>
      </c>
      <c r="E51">
        <f>_xlfn.MAXIFS(raw!$N$3:$N$202,raw!$P$3:$P$202, GMs!E$1, raw!$R$3:$R$202, "*F*")</f>
        <v>6.3722222222222209</v>
      </c>
      <c r="F51">
        <f>_xlfn.MAXIFS(raw!$N$3:$N$202,raw!$P$3:$P$202, GMs!F$1, raw!$R$3:$R$202, "*F*")</f>
        <v>7.7794444444444455</v>
      </c>
      <c r="G51">
        <f>_xlfn.MAXIFS(raw!$N$3:$N$202,raw!$P$3:$P$202, GMs!G$1, raw!$R$3:$R$202, "*F*")</f>
        <v>12.099159722222222</v>
      </c>
      <c r="H51">
        <f>_xlfn.MAXIFS(raw!$N$3:$N$202,raw!$P$3:$P$202, GMs!H$1, raw!$R$3:$R$202, "*F*")</f>
        <v>5.8099999999999987</v>
      </c>
      <c r="I51">
        <f>_xlfn.MAXIFS(raw!$N$3:$N$202,raw!$P$3:$P$202, GMs!I$1, raw!$R$3:$R$202, "*F*")</f>
        <v>8.6605555555555576</v>
      </c>
      <c r="J51">
        <f>_xlfn.MAXIFS(raw!$N$3:$N$202,raw!$P$3:$P$202, GMs!J$1, raw!$R$3:$R$202, "*F*")</f>
        <v>0.70916666666666661</v>
      </c>
      <c r="K51">
        <f>_xlfn.MAXIFS(raw!$N$3:$N$202,raw!$P$3:$P$202, GMs!K$1, raw!$R$3:$R$202, "*F*")</f>
        <v>5.7105555555555547</v>
      </c>
      <c r="L51">
        <f>_xlfn.MAXIFS(raw!$N$3:$N$202,raw!$P$3:$P$202, GMs!L$1, raw!$R$3:$R$202, "*F*")</f>
        <v>5.3320833333333324</v>
      </c>
      <c r="M51">
        <f>_xlfn.MAXIFS(raw!$N$3:$N$202,raw!$P$3:$P$202, GMs!M$1, raw!$R$3:$R$202, "*F*")</f>
        <v>7.9488888888888889</v>
      </c>
    </row>
    <row r="52" spans="1:13" x14ac:dyDescent="0.3">
      <c r="A52" t="s">
        <v>2130</v>
      </c>
      <c r="B52" t="s">
        <v>636</v>
      </c>
      <c r="C52">
        <f>_xlfn.MAXIFS(raw!$N$3:$N$202,raw!$P$3:$P$202, GMs!C$1, raw!$R$3:$R$202, "*")</f>
        <v>5.66</v>
      </c>
      <c r="D52">
        <f>_xlfn.MAXIFS(raw!$N$3:$N$202,raw!$P$3:$P$202, GMs!D$1, raw!$R$3:$R$202, "*")</f>
        <v>9.3627777777777794</v>
      </c>
      <c r="E52">
        <f>_xlfn.MAXIFS(raw!$N$3:$N$202,raw!$P$3:$P$202, GMs!E$1, raw!$R$3:$R$202, "*")</f>
        <v>6.3722222222222209</v>
      </c>
      <c r="F52">
        <f>_xlfn.MAXIFS(raw!$N$3:$N$202,raw!$P$3:$P$202, GMs!F$1, raw!$R$3:$R$202, "*")</f>
        <v>10.270694444444443</v>
      </c>
      <c r="G52">
        <f>_xlfn.MAXIFS(raw!$N$3:$N$202,raw!$P$3:$P$202, GMs!G$1, raw!$R$3:$R$202, "*")</f>
        <v>12.099159722222222</v>
      </c>
      <c r="H52">
        <f>_xlfn.MAXIFS(raw!$N$3:$N$202,raw!$P$3:$P$202, GMs!H$1, raw!$R$3:$R$202, "*")</f>
        <v>5.8099999999999987</v>
      </c>
      <c r="I52">
        <f>_xlfn.MAXIFS(raw!$N$3:$N$202,raw!$P$3:$P$202, GMs!I$1, raw!$R$3:$R$202, "*")</f>
        <v>8.6605555555555576</v>
      </c>
      <c r="J52">
        <f>_xlfn.MAXIFS(raw!$N$3:$N$202,raw!$P$3:$P$202, GMs!J$1, raw!$R$3:$R$202, "*")</f>
        <v>10.083333333333334</v>
      </c>
      <c r="K52">
        <f>_xlfn.MAXIFS(raw!$N$3:$N$202,raw!$P$3:$P$202, GMs!K$1, raw!$R$3:$R$202, "*")</f>
        <v>5.7105555555555547</v>
      </c>
      <c r="L52">
        <f>_xlfn.MAXIFS(raw!$N$3:$N$202,raw!$P$3:$P$202, GMs!L$1, raw!$R$3:$R$202, "*")</f>
        <v>5.4888888888888898</v>
      </c>
      <c r="M52">
        <f>_xlfn.MAXIFS(raw!$N$3:$N$202,raw!$P$3:$P$202, GMs!M$1, raw!$R$3:$R$202, "*")</f>
        <v>7.9488888888888889</v>
      </c>
    </row>
    <row r="54" spans="1:13" x14ac:dyDescent="0.3">
      <c r="A54" t="s">
        <v>2137</v>
      </c>
      <c r="B54" t="s">
        <v>13</v>
      </c>
      <c r="C54">
        <f>_xlfn.MAXIFS(raw!$N$3:$N$202,raw!$P$3:$P$202, GMs!C$1, raw!$R$3:$R$202, "*PG*")</f>
        <v>3.1666666666666665</v>
      </c>
      <c r="D54">
        <f>_xlfn.MAXIFS(raw!$O$3:$O$202,raw!$P$3:$P$202, GMs!D$1, raw!$R$3:$R$202, "*PG*")</f>
        <v>0.71777777777777829</v>
      </c>
      <c r="E54">
        <f>_xlfn.MAXIFS(raw!$O$3:$O$202,raw!$P$3:$P$202, GMs!E$1, raw!$R$3:$R$202, "*PG*")</f>
        <v>1.3416666666666661</v>
      </c>
      <c r="F54">
        <f>_xlfn.MAXIFS(raw!$O$3:$O$202,raw!$P$3:$P$202, GMs!F$1, raw!$R$3:$R$202, "*PG*")</f>
        <v>2.6361111111111106</v>
      </c>
      <c r="G54">
        <f>_xlfn.MAXIFS(raw!$O$3:$O$202,raw!$P$3:$P$202, GMs!G$1, raw!$R$3:$R$202, "*PG*")</f>
        <v>-0.27</v>
      </c>
      <c r="H54">
        <f>_xlfn.MAXIFS(raw!$O$3:$O$202,raw!$P$3:$P$202, GMs!H$1, raw!$R$3:$R$202, "*PG*")</f>
        <v>1.2266666666666666</v>
      </c>
      <c r="I54">
        <f>_xlfn.MAXIFS(raw!$O$3:$O$202,raw!$P$3:$P$202, GMs!I$1, raw!$R$3:$R$202, "*PG*")</f>
        <v>1.1354166666666661</v>
      </c>
      <c r="J54">
        <f>_xlfn.MAXIFS(raw!$O$3:$O$202,raw!$P$3:$P$202, GMs!J$1, raw!$R$3:$R$202, "*PG*")</f>
        <v>1.28125</v>
      </c>
      <c r="K54">
        <f>_xlfn.MAXIFS(raw!$O$3:$O$202,raw!$P$3:$P$202, GMs!K$1, raw!$R$3:$R$202, "*PG*")</f>
        <v>-0.20708333333333351</v>
      </c>
      <c r="L54">
        <f>_xlfn.MAXIFS(raw!$O$3:$O$202,raw!$P$3:$P$202, GMs!L$1, raw!$R$3:$R$202, "*PG*")</f>
        <v>2.0298611111111113</v>
      </c>
      <c r="M54">
        <f>_xlfn.MAXIFS(raw!$O$3:$O$202,raw!$P$3:$P$202, GMs!M$1, raw!$R$3:$R$202, "*PG*")</f>
        <v>1.0878472222222222</v>
      </c>
    </row>
    <row r="55" spans="1:13" x14ac:dyDescent="0.3">
      <c r="A55" t="s">
        <v>2137</v>
      </c>
      <c r="B55" t="s">
        <v>91</v>
      </c>
      <c r="C55">
        <f>_xlfn.MAXIFS(raw!$N$3:$N$202,raw!$P$3:$P$202, GMs!C$1, raw!$R$3:$R$202, "*SG*")</f>
        <v>3.1666666666666665</v>
      </c>
      <c r="D55">
        <f>_xlfn.MAXIFS(raw!$O$3:$O$202,raw!$P$3:$P$202, GMs!D$1, raw!$R$3:$R$202, "*SG*")</f>
        <v>0.49999999999999972</v>
      </c>
      <c r="E55">
        <f>_xlfn.MAXIFS(raw!$O$3:$O$202,raw!$P$3:$P$202, GMs!E$1, raw!$R$3:$R$202, "*SG*")</f>
        <v>1.3416666666666661</v>
      </c>
      <c r="F55">
        <f>_xlfn.MAXIFS(raw!$O$3:$O$202,raw!$P$3:$P$202, GMs!F$1, raw!$R$3:$R$202, "*SG*")</f>
        <v>2.6361111111111106</v>
      </c>
      <c r="G55">
        <f>_xlfn.MAXIFS(raw!$O$3:$O$202,raw!$P$3:$P$202, GMs!G$1, raw!$R$3:$R$202, "*SG*")</f>
        <v>-0.27</v>
      </c>
      <c r="H55">
        <f>_xlfn.MAXIFS(raw!$O$3:$O$202,raw!$P$3:$P$202, GMs!H$1, raw!$R$3:$R$202, "*SG*")</f>
        <v>3.5587499999999999</v>
      </c>
      <c r="I55">
        <f>_xlfn.MAXIFS(raw!$O$3:$O$202,raw!$P$3:$P$202, GMs!I$1, raw!$R$3:$R$202, "*SG*")</f>
        <v>1.1354166666666661</v>
      </c>
      <c r="J55">
        <f>_xlfn.MAXIFS(raw!$O$3:$O$202,raw!$P$3:$P$202, GMs!J$1, raw!$R$3:$R$202, "*SG*")</f>
        <v>1.28125</v>
      </c>
      <c r="K55">
        <f>_xlfn.MAXIFS(raw!$O$3:$O$202,raw!$P$3:$P$202, GMs!K$1, raw!$R$3:$R$202, "*SG*")</f>
        <v>2.2050000000000001</v>
      </c>
      <c r="L55">
        <f>_xlfn.MAXIFS(raw!$O$3:$O$202,raw!$P$3:$P$202, GMs!L$1, raw!$R$3:$R$202, "*SG*")</f>
        <v>2.0298611111111113</v>
      </c>
      <c r="M55">
        <f>_xlfn.MAXIFS(raw!$O$3:$O$202,raw!$P$3:$P$202, GMs!M$1, raw!$R$3:$R$202, "*SG*")</f>
        <v>1.0878472222222222</v>
      </c>
    </row>
    <row r="56" spans="1:13" x14ac:dyDescent="0.3">
      <c r="A56" t="s">
        <v>2137</v>
      </c>
      <c r="B56" t="s">
        <v>182</v>
      </c>
      <c r="C56">
        <f>_xlfn.MAXIFS(raw!$N$3:$N$202,raw!$P$3:$P$202, GMs!C$1, raw!$R$3:$R$202, "*SF*")</f>
        <v>3.9569444444444448</v>
      </c>
      <c r="D56">
        <f>_xlfn.MAXIFS(raw!$O$3:$O$202,raw!$P$3:$P$202, GMs!D$1, raw!$R$3:$R$202, "*SF*")</f>
        <v>2.9114583333333335</v>
      </c>
      <c r="E56">
        <f>_xlfn.MAXIFS(raw!$O$3:$O$202,raw!$P$3:$P$202, GMs!E$1, raw!$R$3:$R$202, "*SF*")</f>
        <v>1.1613888888888884</v>
      </c>
      <c r="F56">
        <f>_xlfn.MAXIFS(raw!$O$3:$O$202,raw!$P$3:$P$202, GMs!F$1, raw!$R$3:$R$202, "*SF*")</f>
        <v>2.4172222222222222</v>
      </c>
      <c r="G56">
        <f>_xlfn.MAXIFS(raw!$O$3:$O$202,raw!$P$3:$P$202, GMs!G$1, raw!$R$3:$R$202, "*SF*")</f>
        <v>-0.89194444444444487</v>
      </c>
      <c r="H56">
        <f>_xlfn.MAXIFS(raw!$O$3:$O$202,raw!$P$3:$P$202, GMs!H$1, raw!$R$3:$R$202, "*SF*")</f>
        <v>3.5587499999999999</v>
      </c>
      <c r="I56">
        <f>_xlfn.MAXIFS(raw!$O$3:$O$202,raw!$P$3:$P$202, GMs!I$1, raw!$R$3:$R$202, "*SF*")</f>
        <v>4.1225000000000005</v>
      </c>
      <c r="J56">
        <f>_xlfn.MAXIFS(raw!$O$3:$O$202,raw!$P$3:$P$202, GMs!J$1, raw!$R$3:$R$202, "*SF*")</f>
        <v>-7.7083333333333393E-2</v>
      </c>
      <c r="K56">
        <f>_xlfn.MAXIFS(raw!$O$3:$O$202,raw!$P$3:$P$202, GMs!K$1, raw!$R$3:$R$202, "*SF*")</f>
        <v>2.2050000000000001</v>
      </c>
      <c r="L56">
        <f>_xlfn.MAXIFS(raw!$O$3:$O$202,raw!$P$3:$P$202, GMs!L$1, raw!$R$3:$R$202, "*SF*")</f>
        <v>5.6065972222222227</v>
      </c>
      <c r="M56">
        <f>_xlfn.MAXIFS(raw!$O$3:$O$202,raw!$P$3:$P$202, GMs!M$1, raw!$R$3:$R$202, "*SF*")</f>
        <v>0.39034722222222196</v>
      </c>
    </row>
    <row r="57" spans="1:13" x14ac:dyDescent="0.3">
      <c r="A57" t="s">
        <v>2137</v>
      </c>
      <c r="B57" t="s">
        <v>105</v>
      </c>
      <c r="C57">
        <f>_xlfn.MAXIFS(raw!$N$3:$N$202,raw!$P$3:$P$202, GMs!C$1, raw!$R$3:$R$202, "*PF*")</f>
        <v>5.66</v>
      </c>
      <c r="D57">
        <f>_xlfn.MAXIFS(raw!$O$3:$O$202,raw!$P$3:$P$202, GMs!D$1, raw!$R$3:$R$202, "*PF*")</f>
        <v>5.3906250000000009</v>
      </c>
      <c r="E57">
        <f>_xlfn.MAXIFS(raw!$O$3:$O$202,raw!$P$3:$P$202, GMs!E$1, raw!$R$3:$R$202, "*PF*")</f>
        <v>4.8708333333333336</v>
      </c>
      <c r="F57">
        <f>_xlfn.MAXIFS(raw!$O$3:$O$202,raw!$P$3:$P$202, GMs!F$1, raw!$R$3:$R$202, "*PF*")</f>
        <v>5.0949999999999998</v>
      </c>
      <c r="G57">
        <f>_xlfn.MAXIFS(raw!$O$3:$O$202,raw!$P$3:$P$202, GMs!G$1, raw!$R$3:$R$202, "*PF*")</f>
        <v>5.2678159722222224</v>
      </c>
      <c r="H57">
        <f>_xlfn.MAXIFS(raw!$O$3:$O$202,raw!$P$3:$P$202, GMs!H$1, raw!$R$3:$R$202, "*PF*")</f>
        <v>6.5750000000000002</v>
      </c>
      <c r="I57">
        <f>_xlfn.MAXIFS(raw!$O$3:$O$202,raw!$P$3:$P$202, GMs!I$1, raw!$R$3:$R$202, "*PF*")</f>
        <v>6.588055555555556</v>
      </c>
      <c r="J57">
        <f>_xlfn.MAXIFS(raw!$O$3:$O$202,raw!$P$3:$P$202, GMs!J$1, raw!$R$3:$R$202, "*PF*")</f>
        <v>2.1155555555555559</v>
      </c>
      <c r="K57">
        <f>_xlfn.MAXIFS(raw!$O$3:$O$202,raw!$P$3:$P$202, GMs!K$1, raw!$R$3:$R$202, "*PF*")</f>
        <v>2.9977777777777779</v>
      </c>
      <c r="L57">
        <f>_xlfn.MAXIFS(raw!$O$3:$O$202,raw!$P$3:$P$202, GMs!L$1, raw!$R$3:$R$202, "*PF*")</f>
        <v>5.6065972222222227</v>
      </c>
      <c r="M57">
        <f>_xlfn.MAXIFS(raw!$O$3:$O$202,raw!$P$3:$P$202, GMs!M$1, raw!$R$3:$R$202, "*PF*")</f>
        <v>0</v>
      </c>
    </row>
    <row r="58" spans="1:13" x14ac:dyDescent="0.3">
      <c r="A58" t="s">
        <v>2137</v>
      </c>
      <c r="B58" t="s">
        <v>8</v>
      </c>
      <c r="C58">
        <f>_xlfn.MAXIFS(raw!$N$3:$N$202,raw!$P$3:$P$202, GMs!C$1, raw!$R$3:$R$202, "*C*")</f>
        <v>5.66</v>
      </c>
      <c r="D58">
        <f>_xlfn.MAXIFS(raw!$O$3:$O$202,raw!$P$3:$P$202, GMs!D$1, raw!$R$3:$R$202, "*C*")</f>
        <v>5.3906250000000009</v>
      </c>
      <c r="E58">
        <f>_xlfn.MAXIFS(raw!$O$3:$O$202,raw!$P$3:$P$202, GMs!E$1, raw!$R$3:$R$202, "*C*")</f>
        <v>6.5391666666666675</v>
      </c>
      <c r="F58">
        <f>_xlfn.MAXIFS(raw!$O$3:$O$202,raw!$P$3:$P$202, GMs!F$1, raw!$R$3:$R$202, "*C*")</f>
        <v>2.2649999999999997</v>
      </c>
      <c r="G58">
        <f>_xlfn.MAXIFS(raw!$O$3:$O$202,raw!$P$3:$P$202, GMs!G$1, raw!$R$3:$R$202, "*C*")</f>
        <v>5.2678159722222224</v>
      </c>
      <c r="H58">
        <f>_xlfn.MAXIFS(raw!$O$3:$O$202,raw!$P$3:$P$202, GMs!H$1, raw!$R$3:$R$202, "*C*")</f>
        <v>6.5750000000000002</v>
      </c>
      <c r="I58">
        <f>_xlfn.MAXIFS(raw!$O$3:$O$202,raw!$P$3:$P$202, GMs!I$1, raw!$R$3:$R$202, "*C*")</f>
        <v>6.588055555555556</v>
      </c>
      <c r="J58">
        <f>_xlfn.MAXIFS(raw!$O$3:$O$202,raw!$P$3:$P$202, GMs!J$1, raw!$R$3:$R$202, "*C*")</f>
        <v>4.7249999999999996</v>
      </c>
      <c r="K58">
        <f>_xlfn.MAXIFS(raw!$O$3:$O$202,raw!$P$3:$P$202, GMs!K$1, raw!$R$3:$R$202, "*C*")</f>
        <v>2.9977777777777779</v>
      </c>
      <c r="L58">
        <f>_xlfn.MAXIFS(raw!$O$3:$O$202,raw!$P$3:$P$202, GMs!L$1, raw!$R$3:$R$202, "*C*")</f>
        <v>10.840555555555556</v>
      </c>
      <c r="M58">
        <f>_xlfn.MAXIFS(raw!$O$3:$O$202,raw!$P$3:$P$202, GMs!M$1, raw!$R$3:$R$202, "*C*")</f>
        <v>4.5494444444444442</v>
      </c>
    </row>
    <row r="59" spans="1:13" x14ac:dyDescent="0.3">
      <c r="A59" t="s">
        <v>2137</v>
      </c>
      <c r="B59" t="s">
        <v>634</v>
      </c>
      <c r="C59">
        <f>_xlfn.MAXIFS(raw!$N$3:$N$202,raw!$P$3:$P$202, GMs!C$1, raw!$R$3:$R$202, "*G*")</f>
        <v>3.1666666666666665</v>
      </c>
      <c r="D59">
        <f>_xlfn.MAXIFS(raw!$O$3:$O$202,raw!$P$3:$P$202, GMs!D$1, raw!$R$3:$R$202, "*G*")</f>
        <v>0.71777777777777829</v>
      </c>
      <c r="E59">
        <f>_xlfn.MAXIFS(raw!$O$3:$O$202,raw!$P$3:$P$202, GMs!E$1, raw!$R$3:$R$202, "*G*")</f>
        <v>1.3416666666666661</v>
      </c>
      <c r="F59">
        <f>_xlfn.MAXIFS(raw!$O$3:$O$202,raw!$P$3:$P$202, GMs!F$1, raw!$R$3:$R$202, "*G*")</f>
        <v>2.6361111111111106</v>
      </c>
      <c r="G59">
        <f>_xlfn.MAXIFS(raw!$O$3:$O$202,raw!$P$3:$P$202, GMs!G$1, raw!$R$3:$R$202, "*G*")</f>
        <v>-0.27</v>
      </c>
      <c r="H59">
        <f>_xlfn.MAXIFS(raw!$O$3:$O$202,raw!$P$3:$P$202, GMs!H$1, raw!$R$3:$R$202, "*G*")</f>
        <v>3.5587499999999999</v>
      </c>
      <c r="I59">
        <f>_xlfn.MAXIFS(raw!$O$3:$O$202,raw!$P$3:$P$202, GMs!I$1, raw!$R$3:$R$202, "*G*")</f>
        <v>1.1354166666666661</v>
      </c>
      <c r="J59">
        <f>_xlfn.MAXIFS(raw!$O$3:$O$202,raw!$P$3:$P$202, GMs!J$1, raw!$R$3:$R$202, "*G*")</f>
        <v>1.28125</v>
      </c>
      <c r="K59">
        <f>_xlfn.MAXIFS(raw!$O$3:$O$202,raw!$P$3:$P$202, GMs!K$1, raw!$R$3:$R$202, "*G*")</f>
        <v>2.2050000000000001</v>
      </c>
      <c r="L59">
        <f>_xlfn.MAXIFS(raw!$O$3:$O$202,raw!$P$3:$P$202, GMs!L$1, raw!$R$3:$R$202, "*G*")</f>
        <v>2.0298611111111113</v>
      </c>
      <c r="M59">
        <f>_xlfn.MAXIFS(raw!$O$3:$O$202,raw!$P$3:$P$202, GMs!M$1, raw!$R$3:$R$202, "*G*")</f>
        <v>1.0878472222222222</v>
      </c>
    </row>
    <row r="60" spans="1:13" x14ac:dyDescent="0.3">
      <c r="A60" t="s">
        <v>2137</v>
      </c>
      <c r="B60" t="s">
        <v>635</v>
      </c>
      <c r="C60">
        <f>_xlfn.MAXIFS(raw!$N$3:$N$202,raw!$P$3:$P$202, GMs!C$1, raw!$R$3:$R$202, "*F*")</f>
        <v>5.66</v>
      </c>
      <c r="D60">
        <f>_xlfn.MAXIFS(raw!$O$3:$O$202,raw!$P$3:$P$202, GMs!D$1, raw!$R$3:$R$202, "*F*")</f>
        <v>5.3906250000000009</v>
      </c>
      <c r="E60">
        <f>_xlfn.MAXIFS(raw!$O$3:$O$202,raw!$P$3:$P$202, GMs!E$1, raw!$R$3:$R$202, "*F*")</f>
        <v>4.8708333333333336</v>
      </c>
      <c r="F60">
        <f>_xlfn.MAXIFS(raw!$O$3:$O$202,raw!$P$3:$P$202, GMs!F$1, raw!$R$3:$R$202, "*F*")</f>
        <v>5.0949999999999998</v>
      </c>
      <c r="G60">
        <f>_xlfn.MAXIFS(raw!$O$3:$O$202,raw!$P$3:$P$202, GMs!G$1, raw!$R$3:$R$202, "*F*")</f>
        <v>5.2678159722222224</v>
      </c>
      <c r="H60">
        <f>_xlfn.MAXIFS(raw!$O$3:$O$202,raw!$P$3:$P$202, GMs!H$1, raw!$R$3:$R$202, "*F*")</f>
        <v>6.5750000000000002</v>
      </c>
      <c r="I60">
        <f>_xlfn.MAXIFS(raw!$O$3:$O$202,raw!$P$3:$P$202, GMs!I$1, raw!$R$3:$R$202, "*F*")</f>
        <v>6.588055555555556</v>
      </c>
      <c r="J60">
        <f>_xlfn.MAXIFS(raw!$O$3:$O$202,raw!$P$3:$P$202, GMs!J$1, raw!$R$3:$R$202, "*F*")</f>
        <v>2.1155555555555559</v>
      </c>
      <c r="K60">
        <f>_xlfn.MAXIFS(raw!$O$3:$O$202,raw!$P$3:$P$202, GMs!K$1, raw!$R$3:$R$202, "*F*")</f>
        <v>2.9977777777777779</v>
      </c>
      <c r="L60">
        <f>_xlfn.MAXIFS(raw!$O$3:$O$202,raw!$P$3:$P$202, GMs!L$1, raw!$R$3:$R$202, "*F*")</f>
        <v>5.6065972222222227</v>
      </c>
      <c r="M60">
        <f>_xlfn.MAXIFS(raw!$O$3:$O$202,raw!$P$3:$P$202, GMs!M$1, raw!$R$3:$R$202, "*F*")</f>
        <v>0.39034722222222196</v>
      </c>
    </row>
    <row r="61" spans="1:13" x14ac:dyDescent="0.3">
      <c r="A61" t="s">
        <v>2137</v>
      </c>
      <c r="B61" t="s">
        <v>636</v>
      </c>
      <c r="C61">
        <f>_xlfn.MAXIFS(raw!$N$3:$N$202,raw!$P$3:$P$202, GMs!C$1, raw!$R$3:$R$202, "*")</f>
        <v>5.66</v>
      </c>
      <c r="D61">
        <f>_xlfn.MAXIFS(raw!$O$3:$O$202,raw!$P$3:$P$202, GMs!D$1, raw!$R$3:$R$202, "*")</f>
        <v>5.3906250000000009</v>
      </c>
      <c r="E61">
        <f>_xlfn.MAXIFS(raw!$O$3:$O$202,raw!$P$3:$P$202, GMs!E$1, raw!$R$3:$R$202, "*")</f>
        <v>6.5391666666666675</v>
      </c>
      <c r="F61">
        <f>_xlfn.MAXIFS(raw!$O$3:$O$202,raw!$P$3:$P$202, GMs!F$1, raw!$R$3:$R$202, "*")</f>
        <v>5.0949999999999998</v>
      </c>
      <c r="G61">
        <f>_xlfn.MAXIFS(raw!$O$3:$O$202,raw!$P$3:$P$202, GMs!G$1, raw!$R$3:$R$202, "*")</f>
        <v>5.2678159722222224</v>
      </c>
      <c r="H61">
        <f>_xlfn.MAXIFS(raw!$O$3:$O$202,raw!$P$3:$P$202, GMs!H$1, raw!$R$3:$R$202, "*")</f>
        <v>6.5750000000000002</v>
      </c>
      <c r="I61">
        <f>_xlfn.MAXIFS(raw!$O$3:$O$202,raw!$P$3:$P$202, GMs!I$1, raw!$R$3:$R$202, "*")</f>
        <v>6.588055555555556</v>
      </c>
      <c r="J61">
        <f>_xlfn.MAXIFS(raw!$O$3:$O$202,raw!$P$3:$P$202, GMs!J$1, raw!$R$3:$R$202, "*")</f>
        <v>4.7249999999999996</v>
      </c>
      <c r="K61">
        <f>_xlfn.MAXIFS(raw!$O$3:$O$202,raw!$P$3:$P$202, GMs!K$1, raw!$R$3:$R$202, "*")</f>
        <v>2.9977777777777779</v>
      </c>
      <c r="L61">
        <f>_xlfn.MAXIFS(raw!$O$3:$O$202,raw!$P$3:$P$202, GMs!L$1, raw!$R$3:$R$202, "*")</f>
        <v>10.840555555555556</v>
      </c>
      <c r="M61">
        <f>_xlfn.MAXIFS(raw!$O$3:$O$202,raw!$P$3:$P$202, GMs!M$1, raw!$R$3:$R$202, "*")</f>
        <v>4.5494444444444442</v>
      </c>
    </row>
  </sheetData>
  <conditionalFormatting sqref="E22:M22">
    <cfRule type="colorScale" priority="1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1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1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M43">
    <cfRule type="colorScale" priority="9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9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9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8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26">
    <cfRule type="colorScale" priority="3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5">
    <cfRule type="colorScale" priority="5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">
    <cfRule type="colorScale" priority="5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">
    <cfRule type="colorScale" priority="5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">
    <cfRule type="colorScale" priority="5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">
    <cfRule type="colorScale" priority="5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4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4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1">
    <cfRule type="colorScale" priority="3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M22">
    <cfRule type="colorScale" priority="3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M23">
    <cfRule type="colorScale" priority="3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M24">
    <cfRule type="colorScale" priority="3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M25">
    <cfRule type="colorScale" priority="3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M27">
    <cfRule type="colorScale" priority="3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M28">
    <cfRule type="colorScale" priority="3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M29">
    <cfRule type="colorScale" priority="3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M30">
    <cfRule type="colorScale" priority="3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3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2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2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9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:M4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M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workbookViewId="0"/>
    <sheetView workbookViewId="1">
      <selection activeCell="F3" sqref="F3"/>
    </sheetView>
    <sheetView workbookViewId="2">
      <selection activeCell="F3" sqref="F3"/>
    </sheetView>
  </sheetViews>
  <sheetFormatPr defaultRowHeight="14.4" x14ac:dyDescent="0.3"/>
  <cols>
    <col min="1" max="3" width="4.21875" customWidth="1"/>
    <col min="4" max="4" width="3.88671875" customWidth="1"/>
    <col min="5" max="5" width="4.21875" customWidth="1"/>
    <col min="6" max="6" width="18.77734375" customWidth="1"/>
    <col min="7" max="20" width="4.88671875" customWidth="1"/>
    <col min="21" max="27" width="5.109375" customWidth="1"/>
    <col min="28" max="28" width="6.21875" customWidth="1"/>
    <col min="29" max="32" width="5.109375" customWidth="1"/>
    <col min="33" max="33" width="6.21875" customWidth="1"/>
    <col min="34" max="37" width="5.109375" customWidth="1"/>
    <col min="38" max="40" width="7" customWidth="1"/>
  </cols>
  <sheetData>
    <row r="2" spans="1:41" x14ac:dyDescent="0.3">
      <c r="A2" t="s">
        <v>2562</v>
      </c>
      <c r="B2" t="s">
        <v>2561</v>
      </c>
      <c r="C2" t="s">
        <v>2560</v>
      </c>
      <c r="D2" t="s">
        <v>228</v>
      </c>
      <c r="E2" t="s">
        <v>229</v>
      </c>
      <c r="F2" t="str" cm="1">
        <f t="array" ref="F2:W130">_xlfn._xlws.SORT(raw!A2:R130, 15, -1,FALSE)</f>
        <v>PLAYER</v>
      </c>
      <c r="G2" t="str">
        <v>zFG%</v>
      </c>
      <c r="H2" t="str">
        <v>zFT%</v>
      </c>
      <c r="I2" t="str">
        <v>z3PM</v>
      </c>
      <c r="J2" t="str">
        <v>zPTS</v>
      </c>
      <c r="K2" t="str">
        <v>zREB</v>
      </c>
      <c r="L2" t="str">
        <v>zAST</v>
      </c>
      <c r="M2" t="str">
        <v>zSTL</v>
      </c>
      <c r="N2" t="str">
        <v>zBLK</v>
      </c>
      <c r="O2" t="str">
        <v>zTO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GM</v>
      </c>
      <c r="V2" t="str">
        <v>$pent</v>
      </c>
      <c r="W2" t="str">
        <v>POS</v>
      </c>
      <c r="AD2" t="s">
        <v>2127</v>
      </c>
      <c r="AE2" t="s">
        <v>2128</v>
      </c>
      <c r="AF2" t="s">
        <v>2126</v>
      </c>
      <c r="AG2" t="s">
        <v>1119</v>
      </c>
      <c r="AH2" t="s">
        <v>2125</v>
      </c>
    </row>
    <row r="3" spans="1:41" x14ac:dyDescent="0.3">
      <c r="A3">
        <f t="shared" ref="A3:A34" si="0">1900 * AD3/(AK$7 * 1) + 1</f>
        <v>66.019933014232947</v>
      </c>
      <c r="B3">
        <f t="shared" ref="B3:B34" si="1">1900 * AE3/(AL$7 * 1) + 1</f>
        <v>30.045174160843398</v>
      </c>
      <c r="C3">
        <f t="shared" ref="C3:C34" si="2">1900 * AF3/(AM$7 * 1) + 1</f>
        <v>48.506267867655986</v>
      </c>
      <c r="D3">
        <f t="shared" ref="D3:D34" si="3">1900 * AG3/(AN$7 * 1) + 1</f>
        <v>34.657245322917923</v>
      </c>
      <c r="E3">
        <f t="shared" ref="E3:E34" si="4">1900 * AH3/(AO$7 * 1) + 1</f>
        <v>72.844997741260741</v>
      </c>
      <c r="F3" t="str">
        <v>Rudy Gobert</v>
      </c>
      <c r="G3">
        <v>3.7472222222222222</v>
      </c>
      <c r="H3">
        <v>-3.842222222222222</v>
      </c>
      <c r="I3">
        <v>-1.8683333333333334</v>
      </c>
      <c r="J3">
        <v>0.19</v>
      </c>
      <c r="K3">
        <v>3.8633333333333337</v>
      </c>
      <c r="L3">
        <v>-0.80222222222222217</v>
      </c>
      <c r="M3">
        <v>-0.80222222222222217</v>
      </c>
      <c r="N3">
        <v>5.2249999999999996</v>
      </c>
      <c r="O3">
        <v>-0.22166666666666665</v>
      </c>
      <c r="P3">
        <v>9.3311111111111114</v>
      </c>
      <c r="Q3">
        <v>5.7105555555555565</v>
      </c>
      <c r="R3">
        <v>6.2911111111111113</v>
      </c>
      <c r="S3">
        <v>5.4888888888888898</v>
      </c>
      <c r="T3">
        <v>10.840555555555556</v>
      </c>
      <c r="U3" t="str">
        <v>other</v>
      </c>
      <c r="V3">
        <v>25</v>
      </c>
      <c r="W3" t="str">
        <v>C</v>
      </c>
      <c r="AD3">
        <f>P3 - sorted!Z$103</f>
        <v>9.3311111111111114</v>
      </c>
      <c r="AE3">
        <f>Q3 - sorted!AA$103</f>
        <v>5.7105555555555565</v>
      </c>
      <c r="AF3">
        <f>R3 - sorted!AB$103</f>
        <v>6.2911111111111113</v>
      </c>
      <c r="AG3">
        <f>S3 - sorted!AC$103</f>
        <v>5.4888888888888898</v>
      </c>
      <c r="AH3">
        <f>T3 - sorted!AD$103</f>
        <v>10.840555555555556</v>
      </c>
    </row>
    <row r="4" spans="1:41" x14ac:dyDescent="0.3">
      <c r="A4">
        <f t="shared" si="0"/>
        <v>59.212505519262194</v>
      </c>
      <c r="B4">
        <f t="shared" si="1"/>
        <v>26.16622068002836</v>
      </c>
      <c r="C4">
        <f t="shared" si="2"/>
        <v>49.139740708349734</v>
      </c>
      <c r="D4">
        <f t="shared" si="3"/>
        <v>33.575648623522532</v>
      </c>
      <c r="E4">
        <f t="shared" si="4"/>
        <v>65.168687606180995</v>
      </c>
      <c r="F4" t="str">
        <v>Clint Capela</v>
      </c>
      <c r="G4">
        <v>2.9166666666666665</v>
      </c>
      <c r="H4">
        <v>-3.0416666666666665</v>
      </c>
      <c r="I4">
        <v>-1.84375</v>
      </c>
      <c r="J4">
        <v>0.28125</v>
      </c>
      <c r="K4">
        <v>4.416666666666667</v>
      </c>
      <c r="L4">
        <v>-1.0625</v>
      </c>
      <c r="M4">
        <v>-0.40625</v>
      </c>
      <c r="N4">
        <v>3.6875</v>
      </c>
      <c r="O4">
        <v>0.36458333333333331</v>
      </c>
      <c r="P4">
        <v>8.3541666666666661</v>
      </c>
      <c r="Q4">
        <v>4.947916666666667</v>
      </c>
      <c r="R4">
        <v>6.375</v>
      </c>
      <c r="S4">
        <v>5.3125</v>
      </c>
      <c r="T4">
        <v>9.6822916666666679</v>
      </c>
      <c r="U4" t="str">
        <v>_______</v>
      </c>
      <c r="V4">
        <v>7</v>
      </c>
      <c r="W4" t="str">
        <v>C</v>
      </c>
      <c r="AD4">
        <f>P4 - sorted!Z$103</f>
        <v>8.3541666666666661</v>
      </c>
      <c r="AE4">
        <f>Q4 - sorted!AA$103</f>
        <v>4.947916666666667</v>
      </c>
      <c r="AF4">
        <f>R4 - sorted!AB$103</f>
        <v>6.375</v>
      </c>
      <c r="AG4">
        <f>S4 - sorted!AC$103</f>
        <v>5.3125</v>
      </c>
      <c r="AH4">
        <f>T4 - sorted!AD$103</f>
        <v>9.6822916666666679</v>
      </c>
    </row>
    <row r="5" spans="1:41" x14ac:dyDescent="0.3">
      <c r="A5">
        <f t="shared" si="0"/>
        <v>74.048710167812317</v>
      </c>
      <c r="B5">
        <f t="shared" si="1"/>
        <v>45.642932830738864</v>
      </c>
      <c r="C5">
        <f t="shared" si="2"/>
        <v>36.623408124178795</v>
      </c>
      <c r="D5">
        <f t="shared" si="3"/>
        <v>40.640944858313205</v>
      </c>
      <c r="E5">
        <f t="shared" si="4"/>
        <v>44.661861616088785</v>
      </c>
      <c r="F5" t="str">
        <v>Giannis Antetokounmpo</v>
      </c>
      <c r="G5">
        <v>4.0905555555555555</v>
      </c>
      <c r="H5">
        <v>-4.0186111111111114</v>
      </c>
      <c r="I5">
        <v>-0.59611111111111104</v>
      </c>
      <c r="J5">
        <v>2.4049999999999998</v>
      </c>
      <c r="K5">
        <v>2.6516666666666668</v>
      </c>
      <c r="L5">
        <v>1.7472222222222222</v>
      </c>
      <c r="M5">
        <v>0.94555555555555548</v>
      </c>
      <c r="N5">
        <v>1.5519444444444443</v>
      </c>
      <c r="O5">
        <v>-2.3125</v>
      </c>
      <c r="P5">
        <v>10.483333333333334</v>
      </c>
      <c r="Q5">
        <v>8.7772222222222229</v>
      </c>
      <c r="R5">
        <v>4.7174999999999994</v>
      </c>
      <c r="S5">
        <v>6.4647222222222229</v>
      </c>
      <c r="T5">
        <v>6.588055555555556</v>
      </c>
      <c r="U5" t="str">
        <v>car</v>
      </c>
      <c r="V5">
        <v>61</v>
      </c>
      <c r="W5" t="str">
        <v>PF,C</v>
      </c>
      <c r="AD5">
        <f>P5 - sorted!Z$103</f>
        <v>10.483333333333334</v>
      </c>
      <c r="AE5">
        <f>Q5 - sorted!AA$103</f>
        <v>8.7772222222222229</v>
      </c>
      <c r="AF5">
        <f>R5 - sorted!AB$103</f>
        <v>4.7174999999999994</v>
      </c>
      <c r="AG5">
        <f>S5 - sorted!AC$103</f>
        <v>6.4647222222222229</v>
      </c>
      <c r="AH5">
        <f>T5 - sorted!AD$103</f>
        <v>6.588055555555556</v>
      </c>
    </row>
    <row r="6" spans="1:41" x14ac:dyDescent="0.3">
      <c r="A6">
        <f t="shared" si="0"/>
        <v>40.021250582487973</v>
      </c>
      <c r="B6">
        <f t="shared" si="1"/>
        <v>28.109582731698758</v>
      </c>
      <c r="C6">
        <f t="shared" si="2"/>
        <v>47.440691036290332</v>
      </c>
      <c r="D6">
        <f t="shared" si="3"/>
        <v>35.706479286425889</v>
      </c>
      <c r="E6">
        <f t="shared" si="4"/>
        <v>44.641611142682493</v>
      </c>
      <c r="F6" t="str">
        <v>Richaun Holmes</v>
      </c>
      <c r="G6">
        <v>3.5900000000000003</v>
      </c>
      <c r="H6">
        <v>6.0000000000000005E-2</v>
      </c>
      <c r="I6">
        <v>-1.77</v>
      </c>
      <c r="J6">
        <v>0.28999999999999998</v>
      </c>
      <c r="K6">
        <v>1.66</v>
      </c>
      <c r="L6">
        <v>-0.49</v>
      </c>
      <c r="M6">
        <v>-0.64</v>
      </c>
      <c r="N6">
        <v>2.63</v>
      </c>
      <c r="O6">
        <v>0.33</v>
      </c>
      <c r="P6">
        <v>5.6</v>
      </c>
      <c r="Q6">
        <v>5.33</v>
      </c>
      <c r="R6">
        <v>6.15</v>
      </c>
      <c r="S6">
        <v>5.66</v>
      </c>
      <c r="T6">
        <v>6.585</v>
      </c>
      <c r="U6" t="str">
        <v>_______</v>
      </c>
      <c r="V6">
        <v>16.085201764848456</v>
      </c>
      <c r="W6" t="str">
        <v>PF,C</v>
      </c>
      <c r="AD6">
        <f>P6 - sorted!Z$103</f>
        <v>5.6</v>
      </c>
      <c r="AE6">
        <f>Q6 - sorted!AA$103</f>
        <v>5.33</v>
      </c>
      <c r="AF6">
        <f>R6 - sorted!AB$103</f>
        <v>6.15</v>
      </c>
      <c r="AG6">
        <f>S6 - sorted!AC$103</f>
        <v>5.66</v>
      </c>
      <c r="AH6">
        <f>T6 - sorted!AD$103</f>
        <v>6.585</v>
      </c>
      <c r="AK6" t="s">
        <v>2135</v>
      </c>
      <c r="AL6" t="s">
        <v>2136</v>
      </c>
      <c r="AM6" t="s">
        <v>2134</v>
      </c>
      <c r="AN6" t="s">
        <v>2133</v>
      </c>
      <c r="AO6" t="s">
        <v>2132</v>
      </c>
    </row>
    <row r="7" spans="1:41" x14ac:dyDescent="0.3">
      <c r="A7">
        <f t="shared" si="0"/>
        <v>40.299973800934318</v>
      </c>
      <c r="B7">
        <f t="shared" si="1"/>
        <v>27.346648883714742</v>
      </c>
      <c r="C7">
        <f t="shared" si="2"/>
        <v>48.573390817663267</v>
      </c>
      <c r="D7">
        <f t="shared" si="3"/>
        <v>33.928232114506535</v>
      </c>
      <c r="E7">
        <f t="shared" si="4"/>
        <v>44.575336866080093</v>
      </c>
      <c r="F7" t="str">
        <v>Myles Turner</v>
      </c>
      <c r="G7">
        <v>0.35</v>
      </c>
      <c r="H7">
        <v>-0.27</v>
      </c>
      <c r="I7">
        <v>-0.17</v>
      </c>
      <c r="J7">
        <v>-0.13</v>
      </c>
      <c r="K7">
        <v>0.65</v>
      </c>
      <c r="L7">
        <v>-0.93000000000000016</v>
      </c>
      <c r="M7">
        <v>6.0000000000000005E-2</v>
      </c>
      <c r="N7">
        <v>5.62</v>
      </c>
      <c r="O7">
        <v>0.19</v>
      </c>
      <c r="P7">
        <v>5.64</v>
      </c>
      <c r="Q7">
        <v>5.18</v>
      </c>
      <c r="R7">
        <v>6.3</v>
      </c>
      <c r="S7">
        <v>5.37</v>
      </c>
      <c r="T7">
        <v>6.5750000000000002</v>
      </c>
      <c r="U7" t="str">
        <v>weed</v>
      </c>
      <c r="V7">
        <v>9</v>
      </c>
      <c r="W7" t="str">
        <v>PF,C</v>
      </c>
      <c r="AD7">
        <f>P7 - sorted!Z$103</f>
        <v>5.64</v>
      </c>
      <c r="AE7">
        <f>Q7 - sorted!AA$103</f>
        <v>5.18</v>
      </c>
      <c r="AF7">
        <f>R7 - sorted!AB$103</f>
        <v>6.3</v>
      </c>
      <c r="AG7">
        <f>S7 - sorted!AC$103</f>
        <v>5.37</v>
      </c>
      <c r="AH7">
        <f>T7 - sorted!AD$103</f>
        <v>6.5750000000000002</v>
      </c>
      <c r="AK7">
        <f>SUM(sorted!T3:T102) - sorted!T103*100</f>
        <v>272.67193750000001</v>
      </c>
      <c r="AL7">
        <f>SUM(sorted!U3:U102) - sorted!U103*100</f>
        <v>373.55794444444462</v>
      </c>
      <c r="AM7">
        <f>SUM(sorted!V3:V102) - sorted!V103*100</f>
        <v>251.61124305555541</v>
      </c>
      <c r="AN7">
        <f>SUM(sorted!W3:W102) - sorted!W103*100</f>
        <v>309.85568749999993</v>
      </c>
      <c r="AO7">
        <f>SUM(sorted!X3:X102) - sorted!X103*100</f>
        <v>286.68739930555557</v>
      </c>
    </row>
    <row r="8" spans="1:41" x14ac:dyDescent="0.3">
      <c r="A8">
        <f t="shared" si="0"/>
        <v>37.849532172093554</v>
      </c>
      <c r="B8">
        <f t="shared" si="1"/>
        <v>27.468153163208491</v>
      </c>
      <c r="C8">
        <f t="shared" si="2"/>
        <v>45.636761754844549</v>
      </c>
      <c r="D8">
        <f t="shared" si="3"/>
        <v>32.844932113222342</v>
      </c>
      <c r="E8">
        <f t="shared" si="4"/>
        <v>44.337854041588152</v>
      </c>
      <c r="F8" t="str">
        <v>Deandre Ayton</v>
      </c>
      <c r="G8">
        <v>3.6733333333333338</v>
      </c>
      <c r="H8">
        <v>-9.5000000000000001E-2</v>
      </c>
      <c r="I8">
        <v>-1.6994444444444445</v>
      </c>
      <c r="J8">
        <v>0.41166666666666668</v>
      </c>
      <c r="K8">
        <v>2.681111111111111</v>
      </c>
      <c r="L8">
        <v>-0.71777777777777785</v>
      </c>
      <c r="M8">
        <v>-0.73888888888888882</v>
      </c>
      <c r="N8">
        <v>1.6888888888888891</v>
      </c>
      <c r="O8">
        <v>-1.0555555555555556E-2</v>
      </c>
      <c r="P8">
        <v>5.288333333333334</v>
      </c>
      <c r="Q8">
        <v>5.2038888888888888</v>
      </c>
      <c r="R8">
        <v>5.9111111111111114</v>
      </c>
      <c r="S8">
        <v>5.1933333333333334</v>
      </c>
      <c r="T8">
        <v>6.5391666666666675</v>
      </c>
      <c r="U8" t="str">
        <v>rain</v>
      </c>
      <c r="V8">
        <v>37</v>
      </c>
      <c r="W8" t="str">
        <v>C</v>
      </c>
      <c r="AD8">
        <f>P8 - sorted!Z$103</f>
        <v>5.288333333333334</v>
      </c>
      <c r="AE8">
        <f>Q8 - sorted!AA$103</f>
        <v>5.2038888888888888</v>
      </c>
      <c r="AF8">
        <f>R8 - sorted!AB$103</f>
        <v>5.9111111111111114</v>
      </c>
      <c r="AG8">
        <f>S8 - sorted!AC$103</f>
        <v>5.1933333333333334</v>
      </c>
      <c r="AH8">
        <f>T8 - sorted!AD$103</f>
        <v>6.5391666666666675</v>
      </c>
    </row>
    <row r="9" spans="1:41" x14ac:dyDescent="0.3">
      <c r="A9">
        <f t="shared" si="0"/>
        <v>39.079591931278621</v>
      </c>
      <c r="B9">
        <f t="shared" si="1"/>
        <v>19.439687253635935</v>
      </c>
      <c r="C9">
        <f t="shared" si="2"/>
        <v>31.930045604138172</v>
      </c>
      <c r="D9">
        <f t="shared" si="3"/>
        <v>24.345455688052276</v>
      </c>
      <c r="E9">
        <f t="shared" si="4"/>
        <v>41.966707700924395</v>
      </c>
      <c r="F9" t="str">
        <v>Jakob Poeltl</v>
      </c>
      <c r="G9">
        <v>2.3313888888888892</v>
      </c>
      <c r="H9">
        <v>-1.6576388888888891</v>
      </c>
      <c r="I9">
        <v>-1.8929166666666666</v>
      </c>
      <c r="J9">
        <v>-0.55611111111111111</v>
      </c>
      <c r="K9">
        <v>2.0319444444444441</v>
      </c>
      <c r="L9">
        <v>-0.28875000000000006</v>
      </c>
      <c r="M9">
        <v>-0.14972222222222223</v>
      </c>
      <c r="N9">
        <v>3.8072222222222223</v>
      </c>
      <c r="O9">
        <v>0.18180555555555558</v>
      </c>
      <c r="P9">
        <v>5.4648611111111105</v>
      </c>
      <c r="Q9">
        <v>3.6254166666666663</v>
      </c>
      <c r="R9">
        <v>4.0959722222222226</v>
      </c>
      <c r="S9">
        <v>3.8072222222222218</v>
      </c>
      <c r="T9">
        <v>6.1813888888888897</v>
      </c>
      <c r="U9" t="e">
        <v>#N/A</v>
      </c>
      <c r="V9" t="e">
        <v>#N/A</v>
      </c>
      <c r="W9" t="str">
        <v>C</v>
      </c>
      <c r="AD9">
        <f>P9 - sorted!Z$103</f>
        <v>5.4648611111111105</v>
      </c>
      <c r="AE9">
        <f>Q9 - sorted!AA$103</f>
        <v>3.6254166666666663</v>
      </c>
      <c r="AF9">
        <f>R9 - sorted!AB$103</f>
        <v>4.0959722222222226</v>
      </c>
      <c r="AG9">
        <f>S9 - sorted!AC$103</f>
        <v>3.8072222222222218</v>
      </c>
      <c r="AH9">
        <f>T9 - sorted!AD$103</f>
        <v>6.1813888888888897</v>
      </c>
    </row>
    <row r="10" spans="1:41" x14ac:dyDescent="0.3">
      <c r="A10">
        <f t="shared" si="0"/>
        <v>38.050832274304803</v>
      </c>
      <c r="B10">
        <f t="shared" si="1"/>
        <v>20.598922850433873</v>
      </c>
      <c r="C10">
        <f t="shared" si="2"/>
        <v>35.731931444394547</v>
      </c>
      <c r="D10">
        <f t="shared" si="3"/>
        <v>27.292167955696407</v>
      </c>
      <c r="E10">
        <f t="shared" si="4"/>
        <v>38.899681455935394</v>
      </c>
      <c r="F10" t="str">
        <v>Robert Williams</v>
      </c>
      <c r="G10">
        <v>2.7672222222222222</v>
      </c>
      <c r="H10">
        <v>-1.0294444444444446</v>
      </c>
      <c r="I10">
        <v>-1.6716666666666666</v>
      </c>
      <c r="J10">
        <v>-0.55722222222222217</v>
      </c>
      <c r="K10">
        <v>1.2561111111111112</v>
      </c>
      <c r="L10">
        <v>-0.3116666666666667</v>
      </c>
      <c r="M10">
        <v>0.18888888888888891</v>
      </c>
      <c r="N10">
        <v>3.2111111111111108</v>
      </c>
      <c r="O10">
        <v>0.43444444444444447</v>
      </c>
      <c r="P10">
        <v>5.3172222222222221</v>
      </c>
      <c r="Q10">
        <v>3.8533333333333331</v>
      </c>
      <c r="R10">
        <v>4.599444444444444</v>
      </c>
      <c r="S10">
        <v>4.2877777777777775</v>
      </c>
      <c r="T10">
        <v>5.7186111111111106</v>
      </c>
      <c r="U10" t="str">
        <v>_______</v>
      </c>
      <c r="V10">
        <v>-0.11499751864148755</v>
      </c>
      <c r="W10" t="str">
        <v>C</v>
      </c>
      <c r="AD10">
        <f>P10 - sorted!Z$103</f>
        <v>5.3172222222222221</v>
      </c>
      <c r="AE10">
        <f>Q10 - sorted!AA$103</f>
        <v>3.8533333333333331</v>
      </c>
      <c r="AF10">
        <f>R10 - sorted!AB$103</f>
        <v>4.599444444444444</v>
      </c>
      <c r="AG10">
        <f>S10 - sorted!AC$103</f>
        <v>4.2877777777777775</v>
      </c>
      <c r="AH10">
        <f>T10 - sorted!AD$103</f>
        <v>5.7186111111111106</v>
      </c>
    </row>
    <row r="11" spans="1:41" x14ac:dyDescent="0.3">
      <c r="A11">
        <f t="shared" si="0"/>
        <v>35.75523687793423</v>
      </c>
      <c r="B11">
        <f t="shared" si="1"/>
        <v>27.362896548995874</v>
      </c>
      <c r="C11">
        <f t="shared" si="2"/>
        <v>47.026416579214114</v>
      </c>
      <c r="D11">
        <f t="shared" si="3"/>
        <v>33.695731406683748</v>
      </c>
      <c r="E11">
        <f t="shared" si="4"/>
        <v>38.157317510382093</v>
      </c>
      <c r="F11" t="str">
        <v>Michael Porter Jr.</v>
      </c>
      <c r="G11">
        <v>1.5447222222222221</v>
      </c>
      <c r="H11">
        <v>0.34430555555555553</v>
      </c>
      <c r="I11">
        <v>1.3958333333333333</v>
      </c>
      <c r="J11">
        <v>1.1259722222222222</v>
      </c>
      <c r="K11">
        <v>1.1911111111111112</v>
      </c>
      <c r="L11">
        <v>-0.76305555555555549</v>
      </c>
      <c r="M11">
        <v>-0.41875000000000001</v>
      </c>
      <c r="N11">
        <v>0.76305555555555549</v>
      </c>
      <c r="O11">
        <v>0.1488888888888889</v>
      </c>
      <c r="P11">
        <v>4.9877777777777776</v>
      </c>
      <c r="Q11">
        <v>5.1831944444444433</v>
      </c>
      <c r="R11">
        <v>6.0951388888888882</v>
      </c>
      <c r="S11">
        <v>5.3320833333333324</v>
      </c>
      <c r="T11">
        <v>5.6065972222222227</v>
      </c>
      <c r="U11" t="str">
        <v>other</v>
      </c>
      <c r="V11">
        <v>11</v>
      </c>
      <c r="W11" t="str">
        <v>SF,PF</v>
      </c>
      <c r="AD11">
        <f>P11 - sorted!Z$103</f>
        <v>4.9877777777777776</v>
      </c>
      <c r="AE11">
        <f>Q11 - sorted!AA$103</f>
        <v>5.1831944444444433</v>
      </c>
      <c r="AF11">
        <f>R11 - sorted!AB$103</f>
        <v>6.0951388888888882</v>
      </c>
      <c r="AG11">
        <f>S11 - sorted!AC$103</f>
        <v>5.3320833333333324</v>
      </c>
      <c r="AH11">
        <f>T11 - sorted!AD$103</f>
        <v>5.6065972222222227</v>
      </c>
    </row>
    <row r="12" spans="1:41" x14ac:dyDescent="0.3">
      <c r="A12">
        <f t="shared" si="0"/>
        <v>29.002005564328051</v>
      </c>
      <c r="B12">
        <f t="shared" si="1"/>
        <v>13.023272308044424</v>
      </c>
      <c r="C12">
        <f t="shared" si="2"/>
        <v>21.178836845940065</v>
      </c>
      <c r="D12">
        <f t="shared" si="3"/>
        <v>14.297677845952439</v>
      </c>
      <c r="E12">
        <f t="shared" si="4"/>
        <v>37.237301684491783</v>
      </c>
      <c r="F12" t="str">
        <v>Jarrett Allen</v>
      </c>
      <c r="G12">
        <v>2.6002777777777779</v>
      </c>
      <c r="H12">
        <v>-1.8500000000000003</v>
      </c>
      <c r="I12">
        <v>-1.6958333333333333</v>
      </c>
      <c r="J12">
        <v>6.1666666666666661E-2</v>
      </c>
      <c r="K12">
        <v>2.4975000000000005</v>
      </c>
      <c r="L12">
        <v>-0.50361111111111112</v>
      </c>
      <c r="M12">
        <v>-0.97638888888888886</v>
      </c>
      <c r="N12">
        <v>2.2302777777777774</v>
      </c>
      <c r="O12">
        <v>-0.19527777777777777</v>
      </c>
      <c r="P12">
        <v>4.0186111111111114</v>
      </c>
      <c r="Q12">
        <v>2.3638888888888889</v>
      </c>
      <c r="R12">
        <v>2.6722222222222225</v>
      </c>
      <c r="S12">
        <v>2.1686111111111113</v>
      </c>
      <c r="T12">
        <v>5.4677777777777772</v>
      </c>
      <c r="U12" t="str">
        <v>_______</v>
      </c>
      <c r="V12">
        <v>12.648924371251946</v>
      </c>
      <c r="W12" t="str">
        <v>C</v>
      </c>
      <c r="AD12">
        <f>P12 - sorted!Z$103</f>
        <v>4.0186111111111114</v>
      </c>
      <c r="AE12">
        <f>Q12 - sorted!AA$103</f>
        <v>2.3638888888888889</v>
      </c>
      <c r="AF12">
        <f>R12 - sorted!AB$103</f>
        <v>2.6722222222222225</v>
      </c>
      <c r="AG12">
        <f>S12 - sorted!AC$103</f>
        <v>2.1686111111111113</v>
      </c>
      <c r="AH12">
        <f>T12 - sorted!AD$103</f>
        <v>5.4677777777777772</v>
      </c>
    </row>
    <row r="13" spans="1:41" x14ac:dyDescent="0.3">
      <c r="A13">
        <f t="shared" si="0"/>
        <v>48.345203366713648</v>
      </c>
      <c r="B13">
        <f t="shared" si="1"/>
        <v>37.362274899193814</v>
      </c>
      <c r="C13">
        <f t="shared" si="2"/>
        <v>53.610758456491233</v>
      </c>
      <c r="D13">
        <f t="shared" si="3"/>
        <v>41.488337547996984</v>
      </c>
      <c r="E13">
        <f t="shared" si="4"/>
        <v>36.72597723098297</v>
      </c>
      <c r="F13" t="str">
        <v>Anthony Davis</v>
      </c>
      <c r="G13">
        <v>1.2554166666666666</v>
      </c>
      <c r="H13">
        <v>-0.19166666666666668</v>
      </c>
      <c r="I13">
        <v>-0.74750000000000005</v>
      </c>
      <c r="J13">
        <v>1.5045833333333334</v>
      </c>
      <c r="K13">
        <v>1.5716666666666665</v>
      </c>
      <c r="L13">
        <v>-0.36416666666666664</v>
      </c>
      <c r="M13">
        <v>1.0158333333333334</v>
      </c>
      <c r="N13">
        <v>3.105</v>
      </c>
      <c r="O13">
        <v>-0.54625000000000001</v>
      </c>
      <c r="P13">
        <v>6.7945833333333336</v>
      </c>
      <c r="Q13">
        <v>7.149166666666666</v>
      </c>
      <c r="R13">
        <v>6.9670833333333331</v>
      </c>
      <c r="S13">
        <v>6.6029166666666663</v>
      </c>
      <c r="T13">
        <v>5.3906250000000009</v>
      </c>
      <c r="U13" t="str">
        <v>rob</v>
      </c>
      <c r="V13">
        <v>63</v>
      </c>
      <c r="W13" t="str">
        <v>PF,C</v>
      </c>
      <c r="AD13">
        <f>P13 - sorted!Z$103</f>
        <v>6.7945833333333336</v>
      </c>
      <c r="AE13">
        <f>Q13 - sorted!AA$103</f>
        <v>7.149166666666666</v>
      </c>
      <c r="AF13">
        <f>R13 - sorted!AB$103</f>
        <v>6.9670833333333331</v>
      </c>
      <c r="AG13">
        <f>S13 - sorted!AC$103</f>
        <v>6.6029166666666663</v>
      </c>
      <c r="AH13">
        <f>T13 - sorted!AD$103</f>
        <v>5.3906250000000009</v>
      </c>
    </row>
    <row r="14" spans="1:41" x14ac:dyDescent="0.3">
      <c r="A14">
        <f t="shared" si="0"/>
        <v>70.739307453790829</v>
      </c>
      <c r="B14">
        <f t="shared" si="1"/>
        <v>71.554921347171586</v>
      </c>
      <c r="C14">
        <f t="shared" si="2"/>
        <v>73.14453326490036</v>
      </c>
      <c r="D14">
        <f t="shared" si="3"/>
        <v>75.190677788421183</v>
      </c>
      <c r="E14">
        <f t="shared" si="4"/>
        <v>35.912069283361298</v>
      </c>
      <c r="F14" t="str">
        <v>Nikola Jokic</v>
      </c>
      <c r="G14">
        <v>3.5452083333333331</v>
      </c>
      <c r="H14">
        <v>2.0907638888888886</v>
      </c>
      <c r="I14">
        <v>-0.31815972222222222</v>
      </c>
      <c r="J14">
        <v>2.0998541666666668</v>
      </c>
      <c r="K14">
        <v>2.3452916666666668</v>
      </c>
      <c r="L14">
        <v>2.5452777777777778</v>
      </c>
      <c r="M14">
        <v>1.145375</v>
      </c>
      <c r="N14">
        <v>0.41815277777777776</v>
      </c>
      <c r="O14">
        <v>-1.7726041666666665</v>
      </c>
      <c r="P14">
        <v>10.008395833333335</v>
      </c>
      <c r="Q14">
        <v>13.871763888888887</v>
      </c>
      <c r="R14">
        <v>9.5538819444444449</v>
      </c>
      <c r="S14">
        <v>12.099159722222222</v>
      </c>
      <c r="T14">
        <v>5.2678159722222224</v>
      </c>
      <c r="U14" t="str">
        <v>choi</v>
      </c>
      <c r="V14">
        <v>51</v>
      </c>
      <c r="W14" t="str">
        <v>PF,C</v>
      </c>
      <c r="AD14">
        <f>P14 - sorted!Z$103</f>
        <v>10.008395833333335</v>
      </c>
      <c r="AE14">
        <f>Q14 - sorted!AA$103</f>
        <v>13.871763888888887</v>
      </c>
      <c r="AF14">
        <f>R14 - sorted!AB$103</f>
        <v>9.5538819444444449</v>
      </c>
      <c r="AG14">
        <f>S14 - sorted!AC$103</f>
        <v>12.099159722222222</v>
      </c>
      <c r="AH14">
        <f>T14 - sorted!AD$103</f>
        <v>5.2678159722222224</v>
      </c>
    </row>
    <row r="15" spans="1:41" x14ac:dyDescent="0.3">
      <c r="A15">
        <f t="shared" si="0"/>
        <v>26.404460014640609</v>
      </c>
      <c r="B15">
        <f t="shared" si="1"/>
        <v>21.927699302339377</v>
      </c>
      <c r="C15">
        <f t="shared" si="2"/>
        <v>40.880471469172086</v>
      </c>
      <c r="D15">
        <f t="shared" si="3"/>
        <v>28.146373852935444</v>
      </c>
      <c r="E15">
        <f t="shared" si="4"/>
        <v>35.690441659070416</v>
      </c>
      <c r="F15" t="str">
        <v>John Collins</v>
      </c>
      <c r="G15">
        <v>2.8125</v>
      </c>
      <c r="H15">
        <v>0.78125</v>
      </c>
      <c r="I15">
        <v>-0.39583333333333331</v>
      </c>
      <c r="J15">
        <v>0.69791666666666663</v>
      </c>
      <c r="K15">
        <v>1.0833333333333333</v>
      </c>
      <c r="L15">
        <v>-0.85416666666666652</v>
      </c>
      <c r="M15">
        <v>-1.0833333333333333</v>
      </c>
      <c r="N15">
        <v>1.0729166666666667</v>
      </c>
      <c r="O15">
        <v>0.3125</v>
      </c>
      <c r="P15">
        <v>3.6458333333333335</v>
      </c>
      <c r="Q15">
        <v>4.1145833333333339</v>
      </c>
      <c r="R15">
        <v>5.28125</v>
      </c>
      <c r="S15">
        <v>4.4270833333333339</v>
      </c>
      <c r="T15">
        <v>5.234375</v>
      </c>
      <c r="U15" t="str">
        <v>weed</v>
      </c>
      <c r="V15">
        <v>29</v>
      </c>
      <c r="W15" t="str">
        <v>PF,C</v>
      </c>
      <c r="AD15">
        <f>P15 - sorted!Z$103</f>
        <v>3.6458333333333335</v>
      </c>
      <c r="AE15">
        <f>Q15 - sorted!AA$103</f>
        <v>4.1145833333333339</v>
      </c>
      <c r="AF15">
        <f>R15 - sorted!AB$103</f>
        <v>5.28125</v>
      </c>
      <c r="AG15">
        <f>S15 - sorted!AC$103</f>
        <v>4.4270833333333339</v>
      </c>
      <c r="AH15">
        <f>T15 - sorted!AD$103</f>
        <v>5.234375</v>
      </c>
    </row>
    <row r="16" spans="1:41" x14ac:dyDescent="0.3">
      <c r="A16">
        <f t="shared" si="0"/>
        <v>53.678688286358771</v>
      </c>
      <c r="B16">
        <f t="shared" si="1"/>
        <v>31.720802945489776</v>
      </c>
      <c r="C16">
        <f t="shared" si="2"/>
        <v>28.184794752950435</v>
      </c>
      <c r="D16">
        <f t="shared" si="3"/>
        <v>28.348215126759619</v>
      </c>
      <c r="E16">
        <f t="shared" si="4"/>
        <v>34.76674392892442</v>
      </c>
      <c r="F16" t="str">
        <v>Zion Williamson</v>
      </c>
      <c r="G16">
        <v>5.45</v>
      </c>
      <c r="H16">
        <v>-3.1</v>
      </c>
      <c r="I16">
        <v>-1.54</v>
      </c>
      <c r="J16">
        <v>2.4300000000000002</v>
      </c>
      <c r="K16">
        <v>1.1399999999999999</v>
      </c>
      <c r="L16">
        <v>0.86</v>
      </c>
      <c r="M16">
        <v>0.39</v>
      </c>
      <c r="N16">
        <v>0.41</v>
      </c>
      <c r="O16">
        <v>-1.58</v>
      </c>
      <c r="P16">
        <v>7.5600000000000005</v>
      </c>
      <c r="Q16">
        <v>6.04</v>
      </c>
      <c r="R16">
        <v>3.5999999999999996</v>
      </c>
      <c r="S16">
        <v>4.46</v>
      </c>
      <c r="T16">
        <v>5.0949999999999998</v>
      </c>
      <c r="U16" t="str">
        <v>death</v>
      </c>
      <c r="V16">
        <v>25</v>
      </c>
      <c r="W16" t="str">
        <v>PF</v>
      </c>
      <c r="AD16">
        <f>P16 - sorted!Z$103</f>
        <v>7.5600000000000005</v>
      </c>
      <c r="AE16">
        <f>Q16 - sorted!AA$103</f>
        <v>6.04</v>
      </c>
      <c r="AF16">
        <f>R16 - sorted!AB$103</f>
        <v>3.5999999999999996</v>
      </c>
      <c r="AG16">
        <f>S16 - sorted!AC$103</f>
        <v>4.46</v>
      </c>
      <c r="AH16">
        <f>T16 - sorted!AD$103</f>
        <v>5.0949999999999998</v>
      </c>
    </row>
    <row r="17" spans="1:34" x14ac:dyDescent="0.3">
      <c r="A17">
        <f t="shared" si="0"/>
        <v>29.981407984701999</v>
      </c>
      <c r="B17">
        <f t="shared" si="1"/>
        <v>25.663955896772215</v>
      </c>
      <c r="C17">
        <f t="shared" si="2"/>
        <v>44.347791355485903</v>
      </c>
      <c r="D17">
        <f t="shared" si="3"/>
        <v>32.850042018888772</v>
      </c>
      <c r="E17">
        <f t="shared" si="4"/>
        <v>34.503027536610688</v>
      </c>
      <c r="F17" t="str">
        <v>Kristaps Porzingis</v>
      </c>
      <c r="G17">
        <v>-0.42166666666666663</v>
      </c>
      <c r="H17">
        <v>1.0350000000000001</v>
      </c>
      <c r="I17">
        <v>0.77625</v>
      </c>
      <c r="J17">
        <v>1.17875</v>
      </c>
      <c r="K17">
        <v>1.7729166666666667</v>
      </c>
      <c r="L17">
        <v>-0.54625000000000001</v>
      </c>
      <c r="M17">
        <v>-0.93916666666666671</v>
      </c>
      <c r="N17">
        <v>1.9933333333333334</v>
      </c>
      <c r="O17">
        <v>0.34499999999999997</v>
      </c>
      <c r="P17">
        <v>4.1591666666666658</v>
      </c>
      <c r="Q17">
        <v>4.8491666666666671</v>
      </c>
      <c r="R17">
        <v>5.7404166666666674</v>
      </c>
      <c r="S17">
        <v>5.1941666666666668</v>
      </c>
      <c r="T17">
        <v>5.0552083333333329</v>
      </c>
      <c r="U17" t="str">
        <v>rob</v>
      </c>
      <c r="V17">
        <v>20</v>
      </c>
      <c r="W17" t="str">
        <v>PF,C</v>
      </c>
      <c r="AD17">
        <f>P17 - sorted!Z$103</f>
        <v>4.1591666666666658</v>
      </c>
      <c r="AE17">
        <f>Q17 - sorted!AA$103</f>
        <v>4.8491666666666671</v>
      </c>
      <c r="AF17">
        <f>R17 - sorted!AB$103</f>
        <v>5.7404166666666674</v>
      </c>
      <c r="AG17">
        <f>S17 - sorted!AC$103</f>
        <v>5.1941666666666668</v>
      </c>
      <c r="AH17">
        <f>T17 - sorted!AD$103</f>
        <v>5.0552083333333329</v>
      </c>
    </row>
    <row r="18" spans="1:34" x14ac:dyDescent="0.3">
      <c r="A18">
        <f t="shared" si="0"/>
        <v>30.752735780194136</v>
      </c>
      <c r="B18">
        <f t="shared" si="1"/>
        <v>9.6268038440563171</v>
      </c>
      <c r="C18">
        <f t="shared" si="2"/>
        <v>28.849731476460107</v>
      </c>
      <c r="D18">
        <f t="shared" si="3"/>
        <v>16.479607565520144</v>
      </c>
      <c r="E18">
        <f t="shared" si="4"/>
        <v>34.493822775971466</v>
      </c>
      <c r="F18" t="str">
        <v>Mitchell Robinson</v>
      </c>
      <c r="G18">
        <v>2.2680555555555553</v>
      </c>
      <c r="H18">
        <v>-1.7454166666666666</v>
      </c>
      <c r="I18">
        <v>-1.7454166666666666</v>
      </c>
      <c r="J18">
        <v>-0.68041666666666656</v>
      </c>
      <c r="K18">
        <v>1.4101388888888888</v>
      </c>
      <c r="L18">
        <v>-1.1636111111111112</v>
      </c>
      <c r="M18">
        <v>0.71986111111111106</v>
      </c>
      <c r="N18">
        <v>2.6329166666666666</v>
      </c>
      <c r="O18">
        <v>0.82833333333333337</v>
      </c>
      <c r="P18">
        <v>4.2698611111111102</v>
      </c>
      <c r="Q18">
        <v>1.6961111111111109</v>
      </c>
      <c r="R18">
        <v>3.6880555555555556</v>
      </c>
      <c r="S18">
        <v>2.5244444444444443</v>
      </c>
      <c r="T18">
        <v>5.0538194444444438</v>
      </c>
      <c r="U18" t="str">
        <v>rain</v>
      </c>
      <c r="V18">
        <v>16</v>
      </c>
      <c r="W18" t="str">
        <v>C</v>
      </c>
      <c r="AD18">
        <f>P18 - sorted!Z$103</f>
        <v>4.2698611111111102</v>
      </c>
      <c r="AE18">
        <f>Q18 - sorted!AA$103</f>
        <v>1.6961111111111109</v>
      </c>
      <c r="AF18">
        <f>R18 - sorted!AB$103</f>
        <v>3.6880555555555556</v>
      </c>
      <c r="AG18">
        <f>S18 - sorted!AC$103</f>
        <v>2.5244444444444443</v>
      </c>
      <c r="AH18">
        <f>T18 - sorted!AD$103</f>
        <v>5.0538194444444438</v>
      </c>
    </row>
    <row r="19" spans="1:34" x14ac:dyDescent="0.3">
      <c r="A19">
        <f t="shared" si="0"/>
        <v>32.50153041815436</v>
      </c>
      <c r="B19">
        <f t="shared" si="1"/>
        <v>13.065657521821318</v>
      </c>
      <c r="C19">
        <f t="shared" si="2"/>
        <v>19.941257455180747</v>
      </c>
      <c r="D19">
        <f t="shared" si="3"/>
        <v>12.863497655573044</v>
      </c>
      <c r="E19">
        <f t="shared" si="4"/>
        <v>33.281095561753887</v>
      </c>
      <c r="F19" t="str">
        <v>Christian Wood</v>
      </c>
      <c r="G19">
        <v>1.4777777777777779</v>
      </c>
      <c r="H19">
        <v>-2.5861111111111112</v>
      </c>
      <c r="I19">
        <v>0.17499999999999999</v>
      </c>
      <c r="J19">
        <v>1.05</v>
      </c>
      <c r="K19">
        <v>1.7986111111111112</v>
      </c>
      <c r="L19">
        <v>-0.57361111111111107</v>
      </c>
      <c r="M19">
        <v>-0.30138888888888887</v>
      </c>
      <c r="N19">
        <v>1.3319444444444446</v>
      </c>
      <c r="O19">
        <v>-0.4375</v>
      </c>
      <c r="P19">
        <v>4.5208333333333339</v>
      </c>
      <c r="Q19">
        <v>2.3722222222222227</v>
      </c>
      <c r="R19">
        <v>2.5083333333333337</v>
      </c>
      <c r="S19">
        <v>1.9347222222222227</v>
      </c>
      <c r="T19">
        <v>4.8708333333333336</v>
      </c>
      <c r="U19" t="str">
        <v>rain</v>
      </c>
      <c r="V19">
        <v>19</v>
      </c>
      <c r="W19" t="str">
        <v>PF,C</v>
      </c>
      <c r="AD19">
        <f>P19 - sorted!Z$103</f>
        <v>4.5208333333333339</v>
      </c>
      <c r="AE19">
        <f>Q19 - sorted!AA$103</f>
        <v>2.3722222222222227</v>
      </c>
      <c r="AF19">
        <f>R19 - sorted!AB$103</f>
        <v>2.5083333333333337</v>
      </c>
      <c r="AG19">
        <f>S19 - sorted!AC$103</f>
        <v>1.9347222222222227</v>
      </c>
      <c r="AH19">
        <f>T19 - sorted!AD$103</f>
        <v>4.8708333333333336</v>
      </c>
    </row>
    <row r="20" spans="1:34" x14ac:dyDescent="0.3">
      <c r="A20">
        <f t="shared" si="0"/>
        <v>45.595714951414827</v>
      </c>
      <c r="B20">
        <f t="shared" si="1"/>
        <v>54.303644845816699</v>
      </c>
      <c r="C20">
        <f t="shared" si="2"/>
        <v>57.559475749888541</v>
      </c>
      <c r="D20">
        <f t="shared" si="3"/>
        <v>52.814443457649958</v>
      </c>
      <c r="E20">
        <f t="shared" si="4"/>
        <v>32.3145956946355</v>
      </c>
      <c r="F20" t="str">
        <v>Karl-Anthony Towns</v>
      </c>
      <c r="G20">
        <v>0.81</v>
      </c>
      <c r="H20">
        <v>2.0499999999999998</v>
      </c>
      <c r="I20">
        <v>0.83</v>
      </c>
      <c r="J20">
        <v>1.8299999999999998</v>
      </c>
      <c r="K20">
        <v>2.44</v>
      </c>
      <c r="L20">
        <v>0.96000000000000008</v>
      </c>
      <c r="M20">
        <v>-0.2</v>
      </c>
      <c r="N20">
        <v>1.76</v>
      </c>
      <c r="O20">
        <v>-2.0299999999999998</v>
      </c>
      <c r="P20">
        <v>6.4</v>
      </c>
      <c r="Q20">
        <v>10.48</v>
      </c>
      <c r="R20">
        <v>7.4899999999999993</v>
      </c>
      <c r="S20">
        <v>8.4500000000000011</v>
      </c>
      <c r="T20">
        <v>4.7249999999999996</v>
      </c>
      <c r="U20" t="str">
        <v>cock</v>
      </c>
      <c r="V20">
        <v>61</v>
      </c>
      <c r="W20" t="str">
        <v>C</v>
      </c>
      <c r="AD20">
        <f>P20 - sorted!Z$103</f>
        <v>6.4</v>
      </c>
      <c r="AE20">
        <f>Q20 - sorted!AA$103</f>
        <v>10.48</v>
      </c>
      <c r="AF20">
        <f>R20 - sorted!AB$103</f>
        <v>7.4899999999999993</v>
      </c>
      <c r="AG20">
        <f>S20 - sorted!AC$103</f>
        <v>8.4500000000000011</v>
      </c>
      <c r="AH20">
        <f>T20 - sorted!AD$103</f>
        <v>4.7249999999999996</v>
      </c>
    </row>
    <row r="21" spans="1:34" x14ac:dyDescent="0.3">
      <c r="A21">
        <f t="shared" si="0"/>
        <v>20.02285965896289</v>
      </c>
      <c r="B21">
        <f t="shared" si="1"/>
        <v>9.8500326366146052</v>
      </c>
      <c r="C21">
        <f t="shared" si="2"/>
        <v>28.637874665499613</v>
      </c>
      <c r="D21">
        <f t="shared" si="3"/>
        <v>17.740050963240758</v>
      </c>
      <c r="E21">
        <f t="shared" si="4"/>
        <v>31.983224311623495</v>
      </c>
      <c r="F21" t="str">
        <v>Chris Boucher</v>
      </c>
      <c r="G21">
        <v>0.92000000000000015</v>
      </c>
      <c r="H21">
        <v>0</v>
      </c>
      <c r="I21">
        <v>-0.3</v>
      </c>
      <c r="J21">
        <v>-0.13</v>
      </c>
      <c r="K21">
        <v>0.55000000000000004</v>
      </c>
      <c r="L21">
        <v>-0.93000000000000016</v>
      </c>
      <c r="M21">
        <v>-0.94999999999999984</v>
      </c>
      <c r="N21">
        <v>2.58</v>
      </c>
      <c r="O21">
        <v>0.99</v>
      </c>
      <c r="P21">
        <v>2.7300000000000004</v>
      </c>
      <c r="Q21">
        <v>1.7400000000000002</v>
      </c>
      <c r="R21">
        <v>3.66</v>
      </c>
      <c r="S21">
        <v>2.7300000000000004</v>
      </c>
      <c r="T21">
        <v>4.6750000000000007</v>
      </c>
      <c r="U21" t="str">
        <v>_______</v>
      </c>
      <c r="V21">
        <v>3.5588169803499445</v>
      </c>
      <c r="W21" t="str">
        <v>PF,C</v>
      </c>
      <c r="AD21">
        <f>P21 - sorted!Z$103</f>
        <v>2.7300000000000004</v>
      </c>
      <c r="AE21">
        <f>Q21 - sorted!AA$103</f>
        <v>1.7400000000000002</v>
      </c>
      <c r="AF21">
        <f>R21 - sorted!AB$103</f>
        <v>3.66</v>
      </c>
      <c r="AG21">
        <f>S21 - sorted!AC$103</f>
        <v>2.7300000000000004</v>
      </c>
      <c r="AH21">
        <f>T21 - sorted!AD$103</f>
        <v>4.6750000000000007</v>
      </c>
    </row>
    <row r="22" spans="1:34" x14ac:dyDescent="0.3">
      <c r="A22">
        <f t="shared" si="0"/>
        <v>37.996636092940221</v>
      </c>
      <c r="B22">
        <f t="shared" si="1"/>
        <v>33.481202157689935</v>
      </c>
      <c r="C22">
        <f t="shared" si="2"/>
        <v>46.274429779913767</v>
      </c>
      <c r="D22">
        <f t="shared" si="3"/>
        <v>38.411322685858764</v>
      </c>
      <c r="E22">
        <f t="shared" si="4"/>
        <v>31.151113949837754</v>
      </c>
      <c r="F22" t="str">
        <v>Nikola Vucevic</v>
      </c>
      <c r="G22">
        <v>0.31666666666666665</v>
      </c>
      <c r="H22">
        <v>0.79166666666666663</v>
      </c>
      <c r="I22">
        <v>0.4538888888888889</v>
      </c>
      <c r="J22">
        <v>1.2455555555555555</v>
      </c>
      <c r="K22">
        <v>2.7655555555555558</v>
      </c>
      <c r="L22">
        <v>0.10555555555555557</v>
      </c>
      <c r="M22">
        <v>3.1666666666666662E-2</v>
      </c>
      <c r="N22">
        <v>0.67555555555555558</v>
      </c>
      <c r="O22">
        <v>-0.28500000000000003</v>
      </c>
      <c r="P22">
        <v>5.3094444444444431</v>
      </c>
      <c r="Q22">
        <v>6.3861111111111111</v>
      </c>
      <c r="R22">
        <v>5.9955555555555566</v>
      </c>
      <c r="S22">
        <v>6.1011111111111109</v>
      </c>
      <c r="T22">
        <v>4.5494444444444442</v>
      </c>
      <c r="U22" t="str">
        <v>ii</v>
      </c>
      <c r="V22">
        <v>26</v>
      </c>
      <c r="W22" t="str">
        <v>C</v>
      </c>
      <c r="AD22">
        <f>P22 - sorted!Z$103</f>
        <v>5.3094444444444431</v>
      </c>
      <c r="AE22">
        <f>Q22 - sorted!AA$103</f>
        <v>6.3861111111111111</v>
      </c>
      <c r="AF22">
        <f>R22 - sorted!AB$103</f>
        <v>5.9955555555555566</v>
      </c>
      <c r="AG22">
        <f>S22 - sorted!AC$103</f>
        <v>6.1011111111111109</v>
      </c>
      <c r="AH22">
        <f>T22 - sorted!AD$103</f>
        <v>4.5494444444444442</v>
      </c>
    </row>
    <row r="23" spans="1:34" x14ac:dyDescent="0.3">
      <c r="A23">
        <f t="shared" si="0"/>
        <v>22.901064005002556</v>
      </c>
      <c r="B23">
        <f t="shared" si="1"/>
        <v>17.295701856754924</v>
      </c>
      <c r="C23">
        <f t="shared" si="2"/>
        <v>27.949864427924943</v>
      </c>
      <c r="D23">
        <f t="shared" si="3"/>
        <v>19.899837758253909</v>
      </c>
      <c r="E23">
        <f t="shared" si="4"/>
        <v>30.868067560181661</v>
      </c>
      <c r="F23" t="str">
        <v>Jonas Valanciunas</v>
      </c>
      <c r="G23">
        <v>2.5245833333333336</v>
      </c>
      <c r="H23">
        <v>-6.083333333333333E-2</v>
      </c>
      <c r="I23">
        <v>-1.46</v>
      </c>
      <c r="J23">
        <v>0.29402777777777778</v>
      </c>
      <c r="K23">
        <v>2.5347222222222223</v>
      </c>
      <c r="L23">
        <v>-0.48666666666666664</v>
      </c>
      <c r="M23">
        <v>-1.0240277777777778</v>
      </c>
      <c r="N23">
        <v>0.88208333333333333</v>
      </c>
      <c r="O23">
        <v>-0.12166666666666666</v>
      </c>
      <c r="P23">
        <v>3.1430555555555562</v>
      </c>
      <c r="Q23">
        <v>3.2038888888888888</v>
      </c>
      <c r="R23">
        <v>3.5688888888888894</v>
      </c>
      <c r="S23">
        <v>3.0822222222222222</v>
      </c>
      <c r="T23">
        <v>4.5067361111111115</v>
      </c>
      <c r="U23" t="str">
        <v>rob</v>
      </c>
      <c r="V23">
        <v>8</v>
      </c>
      <c r="W23" t="str">
        <v>C</v>
      </c>
      <c r="AD23">
        <f>P23 - sorted!Z$103</f>
        <v>3.1430555555555562</v>
      </c>
      <c r="AE23">
        <f>Q23 - sorted!AA$103</f>
        <v>3.2038888888888888</v>
      </c>
      <c r="AF23">
        <f>R23 - sorted!AB$103</f>
        <v>3.5688888888888894</v>
      </c>
      <c r="AG23">
        <f>S23 - sorted!AC$103</f>
        <v>3.0822222222222222</v>
      </c>
      <c r="AH23">
        <f>T23 - sorted!AD$103</f>
        <v>4.5067361111111115</v>
      </c>
    </row>
    <row r="24" spans="1:34" x14ac:dyDescent="0.3">
      <c r="A24">
        <f t="shared" si="0"/>
        <v>24.226934870528559</v>
      </c>
      <c r="B24">
        <f t="shared" si="1"/>
        <v>14.934139029152545</v>
      </c>
      <c r="C24">
        <f t="shared" si="2"/>
        <v>29.081515413204013</v>
      </c>
      <c r="D24">
        <f t="shared" si="3"/>
        <v>18.820796011691737</v>
      </c>
      <c r="E24">
        <f t="shared" si="4"/>
        <v>30.167585275536823</v>
      </c>
      <c r="F24" t="str">
        <v>Isaiah Stewart</v>
      </c>
      <c r="G24">
        <v>1.5208333333333333</v>
      </c>
      <c r="H24">
        <v>-0.42708333333333326</v>
      </c>
      <c r="I24">
        <v>-1.375</v>
      </c>
      <c r="J24">
        <v>-0.34375</v>
      </c>
      <c r="K24">
        <v>1.8541666666666667</v>
      </c>
      <c r="L24">
        <v>-0.8125</v>
      </c>
      <c r="M24">
        <v>-8.3333333333333329E-2</v>
      </c>
      <c r="N24">
        <v>2.40625</v>
      </c>
      <c r="O24">
        <v>0.16666666666666666</v>
      </c>
      <c r="P24">
        <v>3.3333333333333335</v>
      </c>
      <c r="Q24">
        <v>2.7395833333333335</v>
      </c>
      <c r="R24">
        <v>3.71875</v>
      </c>
      <c r="S24">
        <v>2.90625</v>
      </c>
      <c r="T24">
        <v>4.401041666666667</v>
      </c>
      <c r="U24" t="e">
        <v>#N/A</v>
      </c>
      <c r="V24" t="e">
        <v>#N/A</v>
      </c>
      <c r="W24" t="str">
        <v>PF,C</v>
      </c>
      <c r="AD24">
        <f>P24 - sorted!Z$103</f>
        <v>3.3333333333333335</v>
      </c>
      <c r="AE24">
        <f>Q24 - sorted!AA$103</f>
        <v>2.7395833333333335</v>
      </c>
      <c r="AF24">
        <f>R24 - sorted!AB$103</f>
        <v>3.71875</v>
      </c>
      <c r="AG24">
        <f>S24 - sorted!AC$103</f>
        <v>2.90625</v>
      </c>
      <c r="AH24">
        <f>T24 - sorted!AD$103</f>
        <v>4.401041666666667</v>
      </c>
    </row>
    <row r="25" spans="1:34" x14ac:dyDescent="0.3">
      <c r="A25">
        <f t="shared" si="0"/>
        <v>17.293694811675785</v>
      </c>
      <c r="B25">
        <f t="shared" si="1"/>
        <v>2.8034908462066679</v>
      </c>
      <c r="C25">
        <f t="shared" si="2"/>
        <v>15.690486886750653</v>
      </c>
      <c r="D25">
        <f t="shared" si="3"/>
        <v>6.465044110252137</v>
      </c>
      <c r="E25">
        <f t="shared" si="4"/>
        <v>28.85038402806406</v>
      </c>
      <c r="F25" t="str">
        <v>Daniel Gafford</v>
      </c>
      <c r="G25">
        <v>2.61625</v>
      </c>
      <c r="H25">
        <v>-1.4470833333333333</v>
      </c>
      <c r="I25">
        <v>-1.69625</v>
      </c>
      <c r="J25">
        <v>-0.54625000000000001</v>
      </c>
      <c r="K25">
        <v>0.32583333333333336</v>
      </c>
      <c r="L25">
        <v>-1.0541666666666667</v>
      </c>
      <c r="M25">
        <v>-0.53666666666666663</v>
      </c>
      <c r="N25">
        <v>2.6929166666666671</v>
      </c>
      <c r="O25">
        <v>0.53666666666666663</v>
      </c>
      <c r="P25">
        <v>2.3383333333333338</v>
      </c>
      <c r="Q25">
        <v>0.35458333333333414</v>
      </c>
      <c r="R25">
        <v>1.9454166666666672</v>
      </c>
      <c r="S25">
        <v>0.89125000000000076</v>
      </c>
      <c r="T25">
        <v>4.2022916666666674</v>
      </c>
      <c r="U25" t="e">
        <v>#N/A</v>
      </c>
      <c r="V25" t="e">
        <v>#N/A</v>
      </c>
      <c r="W25" t="str">
        <v>C</v>
      </c>
      <c r="AD25">
        <f>P25 - sorted!Z$103</f>
        <v>2.3383333333333338</v>
      </c>
      <c r="AE25">
        <f>Q25 - sorted!AA$103</f>
        <v>0.35458333333333414</v>
      </c>
      <c r="AF25">
        <f>R25 - sorted!AB$103</f>
        <v>1.9454166666666672</v>
      </c>
      <c r="AG25">
        <f>S25 - sorted!AC$103</f>
        <v>0.89125000000000076</v>
      </c>
      <c r="AH25">
        <f>T25 - sorted!AD$103</f>
        <v>4.2022916666666674</v>
      </c>
    </row>
    <row r="26" spans="1:34" x14ac:dyDescent="0.3">
      <c r="A26">
        <f t="shared" si="0"/>
        <v>31.959568604508686</v>
      </c>
      <c r="B26">
        <f t="shared" si="1"/>
        <v>28.840021249120493</v>
      </c>
      <c r="C26">
        <f t="shared" si="2"/>
        <v>44.755773035998928</v>
      </c>
      <c r="D26">
        <f t="shared" si="3"/>
        <v>32.178941074696993</v>
      </c>
      <c r="E26">
        <f t="shared" si="4"/>
        <v>28.674112861822938</v>
      </c>
      <c r="F26" t="str">
        <v>Jaren Jackson Jr.</v>
      </c>
      <c r="G26">
        <v>0.15555555555555556</v>
      </c>
      <c r="H26">
        <v>0.64166666666666672</v>
      </c>
      <c r="I26">
        <v>0.3888888888888889</v>
      </c>
      <c r="J26">
        <v>0.70972222222222225</v>
      </c>
      <c r="K26">
        <v>0.84583333333333333</v>
      </c>
      <c r="L26">
        <v>-0.70972222222222225</v>
      </c>
      <c r="M26">
        <v>0.62222222222222223</v>
      </c>
      <c r="N26">
        <v>2.8194444444444446</v>
      </c>
      <c r="O26">
        <v>-0.3888888888888889</v>
      </c>
      <c r="P26">
        <v>4.4430555555555555</v>
      </c>
      <c r="Q26">
        <v>5.4736111111111114</v>
      </c>
      <c r="R26">
        <v>5.7944444444444443</v>
      </c>
      <c r="S26">
        <v>5.0847222222222221</v>
      </c>
      <c r="T26">
        <v>4.1756944444444439</v>
      </c>
      <c r="U26" t="str">
        <v>weed</v>
      </c>
      <c r="V26">
        <v>4</v>
      </c>
      <c r="W26" t="str">
        <v>PF,C</v>
      </c>
      <c r="AD26">
        <f>P26 - sorted!Z$103</f>
        <v>4.4430555555555555</v>
      </c>
      <c r="AE26">
        <f>Q26 - sorted!AA$103</f>
        <v>5.4736111111111114</v>
      </c>
      <c r="AF26">
        <f>R26 - sorted!AB$103</f>
        <v>5.7944444444444443</v>
      </c>
      <c r="AG26">
        <f>S26 - sorted!AC$103</f>
        <v>5.0847222222222221</v>
      </c>
      <c r="AH26">
        <f>T26 - sorted!AD$103</f>
        <v>4.1756944444444439</v>
      </c>
    </row>
    <row r="27" spans="1:34" x14ac:dyDescent="0.3">
      <c r="A27">
        <f t="shared" si="0"/>
        <v>41.472934011896008</v>
      </c>
      <c r="B27">
        <f t="shared" si="1"/>
        <v>55.857769350969335</v>
      </c>
      <c r="C27">
        <f t="shared" si="2"/>
        <v>57.626598699895844</v>
      </c>
      <c r="D27">
        <f t="shared" si="3"/>
        <v>54.10554628936918</v>
      </c>
      <c r="E27">
        <f t="shared" si="4"/>
        <v>28.321570529340715</v>
      </c>
      <c r="F27" t="str">
        <v>Kevin Durant</v>
      </c>
      <c r="G27">
        <v>2.1722222222222221</v>
      </c>
      <c r="H27">
        <v>2.8522222222222222</v>
      </c>
      <c r="I27">
        <v>0.68</v>
      </c>
      <c r="J27">
        <v>1.9549999999999998</v>
      </c>
      <c r="K27">
        <v>0.88777777777777767</v>
      </c>
      <c r="L27">
        <v>1.1616666666666666</v>
      </c>
      <c r="M27">
        <v>-0.45333333333333337</v>
      </c>
      <c r="N27">
        <v>1.5300000000000002</v>
      </c>
      <c r="O27">
        <v>-2.125</v>
      </c>
      <c r="P27">
        <v>5.8083333333333336</v>
      </c>
      <c r="Q27">
        <v>10.785555555555558</v>
      </c>
      <c r="R27">
        <v>7.4988888888888896</v>
      </c>
      <c r="S27">
        <v>8.6605555555555576</v>
      </c>
      <c r="T27">
        <v>4.1225000000000005</v>
      </c>
      <c r="U27" t="str">
        <v>car</v>
      </c>
      <c r="V27">
        <v>38</v>
      </c>
      <c r="W27" t="str">
        <v>SF,PF</v>
      </c>
      <c r="AD27">
        <f>P27 - sorted!Z$103</f>
        <v>5.8083333333333336</v>
      </c>
      <c r="AE27">
        <f>Q27 - sorted!AA$103</f>
        <v>10.785555555555558</v>
      </c>
      <c r="AF27">
        <f>R27 - sorted!AB$103</f>
        <v>7.4988888888888896</v>
      </c>
      <c r="AG27">
        <f>S27 - sorted!AC$103</f>
        <v>8.6605555555555576</v>
      </c>
      <c r="AH27">
        <f>T27 - sorted!AD$103</f>
        <v>4.1225000000000005</v>
      </c>
    </row>
    <row r="28" spans="1:34" x14ac:dyDescent="0.3">
      <c r="A28">
        <f t="shared" si="0"/>
        <v>19.147978445506315</v>
      </c>
      <c r="B28">
        <f t="shared" si="1"/>
        <v>9.2283828345535532</v>
      </c>
      <c r="C28">
        <f t="shared" si="2"/>
        <v>24.962893152600756</v>
      </c>
      <c r="D28">
        <f t="shared" si="3"/>
        <v>15.498505677564642</v>
      </c>
      <c r="E28">
        <f t="shared" si="4"/>
        <v>25.683486130139496</v>
      </c>
      <c r="F28" t="str">
        <v>Derrick Favors</v>
      </c>
      <c r="G28">
        <v>1.8399999999999999</v>
      </c>
      <c r="H28">
        <v>-0.24000000000000002</v>
      </c>
      <c r="I28">
        <v>-1.5733333333333333</v>
      </c>
      <c r="J28">
        <v>-0.51555555555555554</v>
      </c>
      <c r="K28">
        <v>1.6888888888888889</v>
      </c>
      <c r="L28">
        <v>-0.80888888888888888</v>
      </c>
      <c r="M28">
        <v>-5.333333333333333E-2</v>
      </c>
      <c r="N28">
        <v>1.28</v>
      </c>
      <c r="O28">
        <v>0.74666666666666659</v>
      </c>
      <c r="P28">
        <v>2.6044444444444448</v>
      </c>
      <c r="Q28">
        <v>1.6177777777777778</v>
      </c>
      <c r="R28">
        <v>3.1733333333333333</v>
      </c>
      <c r="S28">
        <v>2.3644444444444446</v>
      </c>
      <c r="T28">
        <v>3.7244444444444444</v>
      </c>
      <c r="U28" t="str">
        <v>_______</v>
      </c>
      <c r="V28">
        <v>-4.7422372210036574</v>
      </c>
      <c r="W28" t="str">
        <v>C</v>
      </c>
      <c r="AD28">
        <f>P28 - sorted!Z$103</f>
        <v>2.6044444444444448</v>
      </c>
      <c r="AE28">
        <f>Q28 - sorted!AA$103</f>
        <v>1.6177777777777778</v>
      </c>
      <c r="AF28">
        <f>R28 - sorted!AB$103</f>
        <v>3.1733333333333333</v>
      </c>
      <c r="AG28">
        <f>S28 - sorted!AC$103</f>
        <v>2.3644444444444446</v>
      </c>
      <c r="AH28">
        <f>T28 - sorted!AD$103</f>
        <v>3.7244444444444444</v>
      </c>
    </row>
    <row r="29" spans="1:34" x14ac:dyDescent="0.3">
      <c r="A29">
        <f t="shared" si="0"/>
        <v>12.39571492085307</v>
      </c>
      <c r="B29">
        <f t="shared" si="1"/>
        <v>8.2584678592923879</v>
      </c>
      <c r="C29">
        <f t="shared" si="2"/>
        <v>26.564404787930819</v>
      </c>
      <c r="D29">
        <f t="shared" si="3"/>
        <v>14.796745299374246</v>
      </c>
      <c r="E29">
        <f t="shared" si="4"/>
        <v>25.162496677959492</v>
      </c>
      <c r="F29" t="str">
        <v>Brook Lopez</v>
      </c>
      <c r="G29">
        <v>0.88541666666666663</v>
      </c>
      <c r="H29">
        <v>0.61458333333333337</v>
      </c>
      <c r="I29">
        <v>-0.28125</v>
      </c>
      <c r="J29">
        <v>-0.16666666666666666</v>
      </c>
      <c r="K29">
        <v>4.1666666666666664E-2</v>
      </c>
      <c r="L29">
        <v>-1.1354166666666667</v>
      </c>
      <c r="M29">
        <v>-0.79166666666666663</v>
      </c>
      <c r="N29">
        <v>2.2604166666666665</v>
      </c>
      <c r="O29">
        <v>0.82291666666666663</v>
      </c>
      <c r="P29">
        <v>1.6354166666666663</v>
      </c>
      <c r="Q29">
        <v>1.427083333333333</v>
      </c>
      <c r="R29">
        <v>3.3854166666666665</v>
      </c>
      <c r="S29">
        <v>2.2499999999999996</v>
      </c>
      <c r="T29">
        <v>3.645833333333333</v>
      </c>
      <c r="U29" t="str">
        <v>rob</v>
      </c>
      <c r="V29">
        <v>17</v>
      </c>
      <c r="W29" t="str">
        <v>C</v>
      </c>
      <c r="AD29">
        <f>P29 - sorted!Z$103</f>
        <v>1.6354166666666663</v>
      </c>
      <c r="AE29">
        <f>Q29 - sorted!AA$103</f>
        <v>1.427083333333333</v>
      </c>
      <c r="AF29">
        <f>R29 - sorted!AB$103</f>
        <v>3.3854166666666665</v>
      </c>
      <c r="AG29">
        <f>S29 - sorted!AC$103</f>
        <v>2.2499999999999996</v>
      </c>
      <c r="AH29">
        <f>T29 - sorted!AD$103</f>
        <v>3.645833333333333</v>
      </c>
    </row>
    <row r="30" spans="1:34" x14ac:dyDescent="0.3">
      <c r="A30">
        <f t="shared" si="0"/>
        <v>8.1732517191815717</v>
      </c>
      <c r="B30">
        <f t="shared" si="1"/>
        <v>0.27945136579287255</v>
      </c>
      <c r="C30">
        <f t="shared" si="2"/>
        <v>11.769038291793793</v>
      </c>
      <c r="D30">
        <f t="shared" si="3"/>
        <v>4.2430867962973551</v>
      </c>
      <c r="E30">
        <f t="shared" si="4"/>
        <v>24.628620560884578</v>
      </c>
      <c r="F30" t="str">
        <v>Mo Bamba</v>
      </c>
      <c r="G30">
        <v>0.26444444444444448</v>
      </c>
      <c r="H30">
        <v>-0.50055555555555553</v>
      </c>
      <c r="I30">
        <v>-0.68944444444444442</v>
      </c>
      <c r="J30">
        <v>-0.53833333333333333</v>
      </c>
      <c r="K30">
        <v>0.83111111111111113</v>
      </c>
      <c r="L30">
        <v>-0.89722222222222214</v>
      </c>
      <c r="M30">
        <v>-1.3694444444444445</v>
      </c>
      <c r="N30">
        <v>2.7577777777777777</v>
      </c>
      <c r="O30">
        <v>0.67055555555555557</v>
      </c>
      <c r="P30">
        <v>1.0294444444444446</v>
      </c>
      <c r="Q30">
        <v>-0.14166666666666661</v>
      </c>
      <c r="R30">
        <v>1.4261111111111111</v>
      </c>
      <c r="S30">
        <v>0.52888888888888896</v>
      </c>
      <c r="T30">
        <v>3.5652777777777778</v>
      </c>
      <c r="U30" t="str">
        <v>_______</v>
      </c>
      <c r="V30">
        <v>-0.5219716129456291</v>
      </c>
      <c r="W30" t="str">
        <v>C</v>
      </c>
      <c r="AD30">
        <f>P30 - sorted!Z$103</f>
        <v>1.0294444444444446</v>
      </c>
      <c r="AE30">
        <f>Q30 - sorted!AA$103</f>
        <v>-0.14166666666666661</v>
      </c>
      <c r="AF30">
        <f>R30 - sorted!AB$103</f>
        <v>1.4261111111111111</v>
      </c>
      <c r="AG30">
        <f>S30 - sorted!AC$103</f>
        <v>0.52888888888888896</v>
      </c>
      <c r="AH30">
        <f>T30 - sorted!AD$103</f>
        <v>3.5652777777777778</v>
      </c>
    </row>
    <row r="31" spans="1:34" x14ac:dyDescent="0.3">
      <c r="A31">
        <f t="shared" si="0"/>
        <v>28.326488875176846</v>
      </c>
      <c r="B31">
        <f t="shared" si="1"/>
        <v>18.081241152086616</v>
      </c>
      <c r="C31">
        <f t="shared" si="2"/>
        <v>36.422039274156951</v>
      </c>
      <c r="D31">
        <f t="shared" si="3"/>
        <v>27.571509465461517</v>
      </c>
      <c r="E31">
        <f t="shared" si="4"/>
        <v>24.585358185880231</v>
      </c>
      <c r="F31" t="str">
        <v>Mikal Bridges</v>
      </c>
      <c r="G31">
        <v>1.6033333333333333</v>
      </c>
      <c r="H31">
        <v>0.41166666666666668</v>
      </c>
      <c r="I31">
        <v>0.31416666666666665</v>
      </c>
      <c r="J31">
        <v>5.4166666666666669E-2</v>
      </c>
      <c r="K31">
        <v>-0.24916666666666668</v>
      </c>
      <c r="L31">
        <v>-0.35750000000000004</v>
      </c>
      <c r="M31">
        <v>0.69333333333333336</v>
      </c>
      <c r="N31">
        <v>0.8883333333333332</v>
      </c>
      <c r="O31">
        <v>0.97500000000000009</v>
      </c>
      <c r="P31">
        <v>3.9216666666666669</v>
      </c>
      <c r="Q31">
        <v>3.3583333333333334</v>
      </c>
      <c r="R31">
        <v>4.6908333333333339</v>
      </c>
      <c r="S31">
        <v>4.3333333333333339</v>
      </c>
      <c r="T31">
        <v>3.5587499999999999</v>
      </c>
      <c r="U31" t="str">
        <v>weed</v>
      </c>
      <c r="V31">
        <v>1</v>
      </c>
      <c r="W31" t="str">
        <v>SG,SF</v>
      </c>
      <c r="AD31">
        <f>P31 - sorted!Z$103</f>
        <v>3.9216666666666669</v>
      </c>
      <c r="AE31">
        <f>Q31 - sorted!AA$103</f>
        <v>3.3583333333333334</v>
      </c>
      <c r="AF31">
        <f>R31 - sorted!AB$103</f>
        <v>4.6908333333333339</v>
      </c>
      <c r="AG31">
        <f>S31 - sorted!AC$103</f>
        <v>4.3333333333333339</v>
      </c>
      <c r="AH31">
        <f>T31 - sorted!AD$103</f>
        <v>3.5587499999999999</v>
      </c>
    </row>
    <row r="32" spans="1:34" x14ac:dyDescent="0.3">
      <c r="A32">
        <f t="shared" si="0"/>
        <v>33.39673519962264</v>
      </c>
      <c r="B32">
        <f t="shared" si="1"/>
        <v>41.131733244418555</v>
      </c>
      <c r="C32">
        <f t="shared" si="2"/>
        <v>48.856565763006493</v>
      </c>
      <c r="D32">
        <f t="shared" si="3"/>
        <v>39.750117970464714</v>
      </c>
      <c r="E32">
        <f t="shared" si="4"/>
        <v>24.304152748351981</v>
      </c>
      <c r="F32" t="str">
        <v>Joel Embiid</v>
      </c>
      <c r="G32">
        <v>1.0923611111111109</v>
      </c>
      <c r="H32">
        <v>1.6701388888888888</v>
      </c>
      <c r="I32">
        <v>-0.56875000000000009</v>
      </c>
      <c r="J32">
        <v>1.8506944444444444</v>
      </c>
      <c r="K32">
        <v>1.9861111111111112</v>
      </c>
      <c r="L32">
        <v>-1.8055555555555557E-2</v>
      </c>
      <c r="M32">
        <v>0.22569444444444445</v>
      </c>
      <c r="N32">
        <v>1.6520833333333333</v>
      </c>
      <c r="O32">
        <v>-1.5708333333333333</v>
      </c>
      <c r="P32">
        <v>4.6493055555555554</v>
      </c>
      <c r="Q32">
        <v>7.8902777777777775</v>
      </c>
      <c r="R32">
        <v>6.3374999999999995</v>
      </c>
      <c r="S32">
        <v>6.3194444444444446</v>
      </c>
      <c r="T32">
        <v>3.5163194444444446</v>
      </c>
      <c r="U32" t="str">
        <v>rain</v>
      </c>
      <c r="V32">
        <v>37</v>
      </c>
      <c r="W32" t="str">
        <v>PF,C</v>
      </c>
      <c r="AD32">
        <f>P32 - sorted!Z$103</f>
        <v>4.6493055555555554</v>
      </c>
      <c r="AE32">
        <f>Q32 - sorted!AA$103</f>
        <v>7.8902777777777775</v>
      </c>
      <c r="AF32">
        <f>R32 - sorted!AB$103</f>
        <v>6.3374999999999995</v>
      </c>
      <c r="AG32">
        <f>S32 - sorted!AC$103</f>
        <v>6.3194444444444446</v>
      </c>
      <c r="AH32">
        <f>T32 - sorted!AD$103</f>
        <v>3.5163194444444446</v>
      </c>
    </row>
    <row r="33" spans="1:34" x14ac:dyDescent="0.3">
      <c r="A33">
        <f t="shared" si="0"/>
        <v>4.2875790731327292</v>
      </c>
      <c r="B33">
        <f t="shared" si="1"/>
        <v>1.5022647832561438</v>
      </c>
      <c r="C33">
        <f t="shared" si="2"/>
        <v>11.356861426905306</v>
      </c>
      <c r="D33">
        <f t="shared" si="3"/>
        <v>4.6331429288352171</v>
      </c>
      <c r="E33">
        <f t="shared" si="4"/>
        <v>22.488053474233347</v>
      </c>
      <c r="F33" t="str">
        <v>Ivica Zubac</v>
      </c>
      <c r="G33">
        <v>2.6223611111111111</v>
      </c>
      <c r="H33">
        <v>0.12069444444444444</v>
      </c>
      <c r="I33">
        <v>-1.9420833333333336</v>
      </c>
      <c r="J33">
        <v>-0.6034722222222223</v>
      </c>
      <c r="K33">
        <v>1.3166666666666667</v>
      </c>
      <c r="L33">
        <v>-0.77902777777777776</v>
      </c>
      <c r="M33">
        <v>-1.6897222222222221</v>
      </c>
      <c r="N33">
        <v>1.0533333333333335</v>
      </c>
      <c r="O33">
        <v>0.49375000000000008</v>
      </c>
      <c r="P33">
        <v>0.47180555555555559</v>
      </c>
      <c r="Q33">
        <v>9.8749999999999782E-2</v>
      </c>
      <c r="R33">
        <v>1.3715277777777777</v>
      </c>
      <c r="S33">
        <v>0.5924999999999998</v>
      </c>
      <c r="T33">
        <v>3.2422916666666661</v>
      </c>
      <c r="U33" t="str">
        <v>car</v>
      </c>
      <c r="V33">
        <v>1</v>
      </c>
      <c r="W33" t="str">
        <v>C</v>
      </c>
      <c r="AD33">
        <f>P33 - sorted!Z$103</f>
        <v>0.47180555555555559</v>
      </c>
      <c r="AE33">
        <f>Q33 - sorted!AA$103</f>
        <v>9.8749999999999782E-2</v>
      </c>
      <c r="AF33">
        <f>R33 - sorted!AB$103</f>
        <v>1.3715277777777777</v>
      </c>
      <c r="AG33">
        <f>S33 - sorted!AC$103</f>
        <v>0.5924999999999998</v>
      </c>
      <c r="AH33">
        <f>T33 - sorted!AD$103</f>
        <v>3.2422916666666661</v>
      </c>
    </row>
    <row r="34" spans="1:34" x14ac:dyDescent="0.3">
      <c r="A34">
        <f t="shared" si="0"/>
        <v>14.142573980907409</v>
      </c>
      <c r="B34">
        <f t="shared" si="1"/>
        <v>5.6976945269386272</v>
      </c>
      <c r="C34">
        <f t="shared" si="2"/>
        <v>21.336156260019639</v>
      </c>
      <c r="D34">
        <f t="shared" si="3"/>
        <v>10.95579954010401</v>
      </c>
      <c r="E34">
        <f t="shared" si="4"/>
        <v>21.650880494096047</v>
      </c>
      <c r="F34" t="str">
        <v>Nerlens Noel</v>
      </c>
      <c r="G34">
        <v>1.0013888888888891</v>
      </c>
      <c r="H34">
        <v>-0.26250000000000001</v>
      </c>
      <c r="I34">
        <v>-1.7208333333333334</v>
      </c>
      <c r="J34">
        <v>-1.2930555555555556</v>
      </c>
      <c r="K34">
        <v>0.51527777777777783</v>
      </c>
      <c r="L34">
        <v>-1.0694444444444444</v>
      </c>
      <c r="M34">
        <v>0.4861111111111111</v>
      </c>
      <c r="N34">
        <v>3.2666666666666666</v>
      </c>
      <c r="O34">
        <v>0.7</v>
      </c>
      <c r="P34">
        <v>1.8861111111111113</v>
      </c>
      <c r="Q34">
        <v>0.92361111111111116</v>
      </c>
      <c r="R34">
        <v>2.6930555555555555</v>
      </c>
      <c r="S34">
        <v>1.6236111111111111</v>
      </c>
      <c r="T34">
        <v>3.1159722222222221</v>
      </c>
      <c r="U34" t="str">
        <v>_______</v>
      </c>
      <c r="V34">
        <v>7.6780138559545987</v>
      </c>
      <c r="W34" t="str">
        <v>PF,C</v>
      </c>
      <c r="AD34">
        <f>P34 - sorted!Z$103</f>
        <v>1.8861111111111113</v>
      </c>
      <c r="AE34">
        <f>Q34 - sorted!AA$103</f>
        <v>0.92361111111111116</v>
      </c>
      <c r="AF34">
        <f>R34 - sorted!AB$103</f>
        <v>2.6930555555555555</v>
      </c>
      <c r="AG34">
        <f>S34 - sorted!AC$103</f>
        <v>1.6236111111111111</v>
      </c>
      <c r="AH34">
        <f>T34 - sorted!AD$103</f>
        <v>3.1159722222222221</v>
      </c>
    </row>
    <row r="35" spans="1:34" x14ac:dyDescent="0.3">
      <c r="A35">
        <f t="shared" ref="A35:A66" si="5">1900 * AD35/(AK$7 * 1) + 1</f>
        <v>28.911033402751823</v>
      </c>
      <c r="B35">
        <f t="shared" ref="B35:B66" si="6">1900 * AE35/(AL$7 * 1) + 1</f>
        <v>22.856641904282874</v>
      </c>
      <c r="C35">
        <f t="shared" ref="C35:C66" si="7">1900 * AF35/(AM$7 * 1) + 1</f>
        <v>22.877886517999467</v>
      </c>
      <c r="D35">
        <f t="shared" ref="D35:D66" si="8">1900 * AG35/(AN$7 * 1) + 1</f>
        <v>19.65967219193147</v>
      </c>
      <c r="E35">
        <f t="shared" ref="E35:E66" si="9">1900 * AH35/(AO$7 * 1) + 1</f>
        <v>21.425363858435094</v>
      </c>
      <c r="F35" t="str">
        <v>Jusuf Nurkic</v>
      </c>
      <c r="G35">
        <v>1.1666666666666667</v>
      </c>
      <c r="H35">
        <v>-0.96249999999999991</v>
      </c>
      <c r="I35">
        <v>-1.3125</v>
      </c>
      <c r="J35">
        <v>0.25277777777777777</v>
      </c>
      <c r="K35">
        <v>2.1388888888888888</v>
      </c>
      <c r="L35">
        <v>0.14583333333333334</v>
      </c>
      <c r="M35">
        <v>0.65138888888888902</v>
      </c>
      <c r="N35">
        <v>2.2166666666666668</v>
      </c>
      <c r="O35">
        <v>-1.2541666666666667</v>
      </c>
      <c r="P35">
        <v>4.0055555555555564</v>
      </c>
      <c r="Q35">
        <v>4.2972222222222225</v>
      </c>
      <c r="R35">
        <v>2.8972222222222226</v>
      </c>
      <c r="S35">
        <v>3.0430555555555561</v>
      </c>
      <c r="T35">
        <v>3.0819444444444448</v>
      </c>
      <c r="U35" t="str">
        <v>choi</v>
      </c>
      <c r="V35">
        <v>26</v>
      </c>
      <c r="W35" t="str">
        <v>C</v>
      </c>
      <c r="AD35">
        <f>P35 - sorted!Z$103</f>
        <v>4.0055555555555564</v>
      </c>
      <c r="AE35">
        <f>Q35 - sorted!AA$103</f>
        <v>4.2972222222222225</v>
      </c>
      <c r="AF35">
        <f>R35 - sorted!AB$103</f>
        <v>2.8972222222222226</v>
      </c>
      <c r="AG35">
        <f>S35 - sorted!AC$103</f>
        <v>3.0430555555555561</v>
      </c>
      <c r="AH35">
        <f>T35 - sorted!AD$103</f>
        <v>3.0819444444444448</v>
      </c>
    </row>
    <row r="36" spans="1:34" x14ac:dyDescent="0.3">
      <c r="A36">
        <f t="shared" si="5"/>
        <v>37.408220409553515</v>
      </c>
      <c r="B36">
        <f t="shared" si="6"/>
        <v>37.024606029437926</v>
      </c>
      <c r="C36">
        <f t="shared" si="7"/>
        <v>38.064453957147705</v>
      </c>
      <c r="D36">
        <f t="shared" si="8"/>
        <v>36.0164802301896</v>
      </c>
      <c r="E36">
        <f t="shared" si="9"/>
        <v>20.867555363698202</v>
      </c>
      <c r="F36" t="str">
        <v>Bam Adebayo</v>
      </c>
      <c r="G36">
        <v>2.8605555555555555</v>
      </c>
      <c r="H36">
        <v>0.48555555555555557</v>
      </c>
      <c r="I36">
        <v>-1.8683333333333334</v>
      </c>
      <c r="J36">
        <v>0.90777777777777779</v>
      </c>
      <c r="K36">
        <v>1.8155555555555556</v>
      </c>
      <c r="L36">
        <v>0.80222222222222217</v>
      </c>
      <c r="M36">
        <v>0.97111111111111115</v>
      </c>
      <c r="N36">
        <v>1.1083333333333334</v>
      </c>
      <c r="O36">
        <v>-1.3722222222222222</v>
      </c>
      <c r="P36">
        <v>5.2249999999999996</v>
      </c>
      <c r="Q36">
        <v>7.0827777777777774</v>
      </c>
      <c r="R36">
        <v>4.9083333333333332</v>
      </c>
      <c r="S36">
        <v>5.7105555555555547</v>
      </c>
      <c r="T36">
        <v>2.9977777777777779</v>
      </c>
      <c r="U36" t="str">
        <v>ja</v>
      </c>
      <c r="V36">
        <v>33</v>
      </c>
      <c r="W36" t="str">
        <v>PF,C</v>
      </c>
      <c r="AD36">
        <f>P36 - sorted!Z$103</f>
        <v>5.2249999999999996</v>
      </c>
      <c r="AE36">
        <f>Q36 - sorted!AA$103</f>
        <v>7.0827777777777774</v>
      </c>
      <c r="AF36">
        <f>R36 - sorted!AB$103</f>
        <v>4.9083333333333332</v>
      </c>
      <c r="AG36">
        <f>S36 - sorted!AC$103</f>
        <v>5.7105555555555547</v>
      </c>
      <c r="AH36">
        <f>T36 - sorted!AD$103</f>
        <v>2.9977777777777779</v>
      </c>
    </row>
    <row r="37" spans="1:34" x14ac:dyDescent="0.3">
      <c r="A37">
        <f t="shared" si="5"/>
        <v>28.436816815811856</v>
      </c>
      <c r="B37">
        <f t="shared" si="6"/>
        <v>29.451074747737323</v>
      </c>
      <c r="C37">
        <f t="shared" si="7"/>
        <v>38.599339965018267</v>
      </c>
      <c r="D37">
        <f t="shared" si="8"/>
        <v>34.150513010996455</v>
      </c>
      <c r="E37">
        <f t="shared" si="9"/>
        <v>20.295479489970511</v>
      </c>
      <c r="F37" t="str">
        <v>Tobias Harris</v>
      </c>
      <c r="G37">
        <v>1.5104166666666667</v>
      </c>
      <c r="H37">
        <v>1.46875</v>
      </c>
      <c r="I37">
        <v>-0.38541666666666669</v>
      </c>
      <c r="J37">
        <v>1.03125</v>
      </c>
      <c r="K37">
        <v>0.84375000000000011</v>
      </c>
      <c r="L37">
        <v>0.42708333333333326</v>
      </c>
      <c r="M37">
        <v>8.3333333333333329E-2</v>
      </c>
      <c r="N37">
        <v>0.61458333333333337</v>
      </c>
      <c r="O37">
        <v>-0.1875</v>
      </c>
      <c r="P37">
        <v>3.9375</v>
      </c>
      <c r="Q37">
        <v>5.59375</v>
      </c>
      <c r="R37">
        <v>4.9791666666666679</v>
      </c>
      <c r="S37">
        <v>5.40625</v>
      </c>
      <c r="T37">
        <v>2.9114583333333335</v>
      </c>
      <c r="U37" t="str">
        <v>rob</v>
      </c>
      <c r="V37">
        <v>16</v>
      </c>
      <c r="W37" t="str">
        <v>SF,PF</v>
      </c>
      <c r="AD37">
        <f>P37 - sorted!Z$103</f>
        <v>3.9375</v>
      </c>
      <c r="AE37">
        <f>Q37 - sorted!AA$103</f>
        <v>5.59375</v>
      </c>
      <c r="AF37">
        <f>R37 - sorted!AB$103</f>
        <v>4.9791666666666679</v>
      </c>
      <c r="AG37">
        <f>S37 - sorted!AC$103</f>
        <v>5.40625</v>
      </c>
      <c r="AH37">
        <f>T37 - sorted!AD$103</f>
        <v>2.9114583333333335</v>
      </c>
    </row>
    <row r="38" spans="1:34" x14ac:dyDescent="0.3">
      <c r="A38">
        <f t="shared" si="5"/>
        <v>47.062883004069874</v>
      </c>
      <c r="B38">
        <f t="shared" si="6"/>
        <v>64.790453154448855</v>
      </c>
      <c r="C38">
        <f t="shared" si="7"/>
        <v>66.001235509398484</v>
      </c>
      <c r="D38">
        <f t="shared" si="8"/>
        <v>63.978735687865807</v>
      </c>
      <c r="E38">
        <f t="shared" si="9"/>
        <v>18.470635693244613</v>
      </c>
      <c r="F38" t="str">
        <v>Stephen Curry</v>
      </c>
      <c r="G38">
        <v>0.53736111111111118</v>
      </c>
      <c r="H38">
        <v>3.6601388888888886</v>
      </c>
      <c r="I38">
        <v>3.7209722222222217</v>
      </c>
      <c r="J38">
        <v>2.7983333333333333</v>
      </c>
      <c r="K38">
        <v>0.26361111111111113</v>
      </c>
      <c r="L38">
        <v>1.6627777777777777</v>
      </c>
      <c r="M38">
        <v>0.91250000000000009</v>
      </c>
      <c r="N38">
        <v>-1.0138888888888888</v>
      </c>
      <c r="O38">
        <v>-2.2711111111111113</v>
      </c>
      <c r="P38">
        <v>6.6105555555555542</v>
      </c>
      <c r="Q38">
        <v>12.541805555555554</v>
      </c>
      <c r="R38">
        <v>8.6079166666666644</v>
      </c>
      <c r="S38">
        <v>10.270694444444443</v>
      </c>
      <c r="T38">
        <v>2.6361111111111106</v>
      </c>
      <c r="U38" t="str">
        <v>death</v>
      </c>
      <c r="V38">
        <v>57</v>
      </c>
      <c r="W38" t="str">
        <v>PG,SG</v>
      </c>
      <c r="AD38">
        <f>P38 - sorted!Z$103</f>
        <v>6.6105555555555542</v>
      </c>
      <c r="AE38">
        <f>Q38 - sorted!AA$103</f>
        <v>12.541805555555554</v>
      </c>
      <c r="AF38">
        <f>R38 - sorted!AB$103</f>
        <v>8.6079166666666644</v>
      </c>
      <c r="AG38">
        <f>S38 - sorted!AC$103</f>
        <v>10.270694444444443</v>
      </c>
      <c r="AH38">
        <f>T38 - sorted!AD$103</f>
        <v>2.6361111111111106</v>
      </c>
    </row>
    <row r="39" spans="1:34" x14ac:dyDescent="0.3">
      <c r="A39">
        <f t="shared" si="5"/>
        <v>12.686051606734676</v>
      </c>
      <c r="B39">
        <f t="shared" si="6"/>
        <v>4.2848540677089622</v>
      </c>
      <c r="C39">
        <f t="shared" si="7"/>
        <v>18.462454962832744</v>
      </c>
      <c r="D39">
        <f t="shared" si="8"/>
        <v>10.006208737091519</v>
      </c>
      <c r="E39">
        <f t="shared" si="9"/>
        <v>17.706640560189136</v>
      </c>
      <c r="F39" t="str">
        <v>Bobby Portis</v>
      </c>
      <c r="G39">
        <v>1.177083333333333</v>
      </c>
      <c r="H39">
        <v>-0.20833333333333334</v>
      </c>
      <c r="I39">
        <v>-0.47916666666666669</v>
      </c>
      <c r="J39">
        <v>-0.125</v>
      </c>
      <c r="K39">
        <v>1.3020833333333333</v>
      </c>
      <c r="L39">
        <v>-0.84375000000000011</v>
      </c>
      <c r="M39">
        <v>6.25E-2</v>
      </c>
      <c r="N39">
        <v>-0.23958333333333334</v>
      </c>
      <c r="O39">
        <v>0.82291666666666663</v>
      </c>
      <c r="P39">
        <v>1.6770833333333326</v>
      </c>
      <c r="Q39">
        <v>0.64583333333333282</v>
      </c>
      <c r="R39">
        <v>2.3124999999999996</v>
      </c>
      <c r="S39">
        <v>1.4687499999999996</v>
      </c>
      <c r="T39">
        <v>2.520833333333333</v>
      </c>
      <c r="U39" t="e">
        <v>#N/A</v>
      </c>
      <c r="V39" t="e">
        <v>#N/A</v>
      </c>
      <c r="W39" t="str">
        <v>PF,C</v>
      </c>
      <c r="AD39">
        <f>P39 - sorted!Z$103</f>
        <v>1.6770833333333326</v>
      </c>
      <c r="AE39">
        <f>Q39 - sorted!AA$103</f>
        <v>0.64583333333333282</v>
      </c>
      <c r="AF39">
        <f>R39 - sorted!AB$103</f>
        <v>2.3124999999999996</v>
      </c>
      <c r="AG39">
        <f>S39 - sorted!AC$103</f>
        <v>1.4687499999999996</v>
      </c>
      <c r="AH39">
        <f>T39 - sorted!AD$103</f>
        <v>2.520833333333333</v>
      </c>
    </row>
    <row r="40" spans="1:34" x14ac:dyDescent="0.3">
      <c r="A40">
        <f t="shared" si="5"/>
        <v>40.203194905640451</v>
      </c>
      <c r="B40">
        <f t="shared" si="6"/>
        <v>48.191697019189185</v>
      </c>
      <c r="C40">
        <f t="shared" si="7"/>
        <v>51.614899489868385</v>
      </c>
      <c r="D40">
        <f t="shared" si="8"/>
        <v>48.702672698058677</v>
      </c>
      <c r="E40">
        <f t="shared" si="9"/>
        <v>17.019965416503123</v>
      </c>
      <c r="F40" t="str">
        <v>Jayson Tatum</v>
      </c>
      <c r="G40">
        <v>0.14777777777777779</v>
      </c>
      <c r="H40">
        <v>2.1533333333333333</v>
      </c>
      <c r="I40">
        <v>1.5622222222222222</v>
      </c>
      <c r="J40">
        <v>2.3222222222222224</v>
      </c>
      <c r="K40">
        <v>1.1400000000000001</v>
      </c>
      <c r="L40">
        <v>1.0766666666666667</v>
      </c>
      <c r="M40">
        <v>0.97111111111111115</v>
      </c>
      <c r="N40">
        <v>-9.5000000000000001E-2</v>
      </c>
      <c r="O40">
        <v>-1.4988888888888887</v>
      </c>
      <c r="P40">
        <v>5.6261111111111113</v>
      </c>
      <c r="Q40">
        <v>9.2783333333333342</v>
      </c>
      <c r="R40">
        <v>6.7027777777777793</v>
      </c>
      <c r="S40">
        <v>7.7794444444444455</v>
      </c>
      <c r="T40">
        <v>2.4172222222222222</v>
      </c>
      <c r="U40" t="str">
        <v>death</v>
      </c>
      <c r="V40">
        <v>45</v>
      </c>
      <c r="W40" t="str">
        <v>SF,PF</v>
      </c>
      <c r="AD40">
        <f>P40 - sorted!Z$103</f>
        <v>5.6261111111111113</v>
      </c>
      <c r="AE40">
        <f>Q40 - sorted!AA$103</f>
        <v>9.2783333333333342</v>
      </c>
      <c r="AF40">
        <f>R40 - sorted!AB$103</f>
        <v>6.7027777777777793</v>
      </c>
      <c r="AG40">
        <f>S40 - sorted!AC$103</f>
        <v>7.7794444444444455</v>
      </c>
      <c r="AH40">
        <f>T40 - sorted!AD$103</f>
        <v>2.4172222222222222</v>
      </c>
    </row>
    <row r="41" spans="1:34" x14ac:dyDescent="0.3">
      <c r="A41">
        <f t="shared" si="5"/>
        <v>10.254965756952691</v>
      </c>
      <c r="B41">
        <f t="shared" si="6"/>
        <v>6.0021616459026186</v>
      </c>
      <c r="C41">
        <f t="shared" si="7"/>
        <v>7.507779762425054</v>
      </c>
      <c r="D41">
        <f t="shared" si="8"/>
        <v>3.5489912766066114</v>
      </c>
      <c r="E41">
        <f t="shared" si="9"/>
        <v>16.555585242254338</v>
      </c>
      <c r="F41" t="str">
        <v>Evan Mobley</v>
      </c>
      <c r="G41">
        <v>0.29402777777777778</v>
      </c>
      <c r="H41">
        <v>-0.91250000000000009</v>
      </c>
      <c r="I41">
        <v>-1.1254166666666667</v>
      </c>
      <c r="J41">
        <v>-0.1723611111111111</v>
      </c>
      <c r="K41">
        <v>1.1254166666666667</v>
      </c>
      <c r="L41">
        <v>-0.44611111111111107</v>
      </c>
      <c r="M41">
        <v>-0.48666666666666664</v>
      </c>
      <c r="N41">
        <v>2.7070833333333333</v>
      </c>
      <c r="O41">
        <v>-0.56777777777777783</v>
      </c>
      <c r="P41">
        <v>1.3281944444444445</v>
      </c>
      <c r="Q41">
        <v>0.98347222222222208</v>
      </c>
      <c r="R41">
        <v>0.86180555555555527</v>
      </c>
      <c r="S41">
        <v>0.41569444444444426</v>
      </c>
      <c r="T41">
        <v>2.3471527777777776</v>
      </c>
      <c r="U41" t="e">
        <v>#N/A</v>
      </c>
      <c r="V41" t="e">
        <v>#N/A</v>
      </c>
      <c r="W41" t="str">
        <v>C</v>
      </c>
      <c r="AD41">
        <f>P41 - sorted!Z$103</f>
        <v>1.3281944444444445</v>
      </c>
      <c r="AE41">
        <f>Q41 - sorted!AA$103</f>
        <v>0.98347222222222208</v>
      </c>
      <c r="AF41">
        <f>R41 - sorted!AB$103</f>
        <v>0.86180555555555527</v>
      </c>
      <c r="AG41">
        <f>S41 - sorted!AC$103</f>
        <v>0.41569444444444426</v>
      </c>
      <c r="AH41">
        <f>T41 - sorted!AD$103</f>
        <v>2.3471527777777776</v>
      </c>
    </row>
    <row r="42" spans="1:34" x14ac:dyDescent="0.3">
      <c r="A42">
        <f t="shared" si="5"/>
        <v>10.081731534376665</v>
      </c>
      <c r="B42">
        <f t="shared" si="6"/>
        <v>-0.87342644893853305</v>
      </c>
      <c r="C42">
        <f t="shared" si="7"/>
        <v>7.1333595569156687</v>
      </c>
      <c r="D42">
        <f t="shared" si="8"/>
        <v>1.2316490568783811</v>
      </c>
      <c r="E42">
        <f t="shared" si="9"/>
        <v>16.460315969638387</v>
      </c>
      <c r="F42" t="str">
        <v>Montrezl Harrell</v>
      </c>
      <c r="G42">
        <v>2.342222222222222</v>
      </c>
      <c r="H42">
        <v>-1.2655555555555555</v>
      </c>
      <c r="I42">
        <v>-1.6716666666666666</v>
      </c>
      <c r="J42">
        <v>7.5555555555555556E-2</v>
      </c>
      <c r="K42">
        <v>0.74611111111111106</v>
      </c>
      <c r="L42">
        <v>-0.77444444444444438</v>
      </c>
      <c r="M42">
        <v>-0.29277777777777775</v>
      </c>
      <c r="N42">
        <v>0.47222222222222221</v>
      </c>
      <c r="O42">
        <v>0.40611111111111109</v>
      </c>
      <c r="P42">
        <v>1.3033333333333332</v>
      </c>
      <c r="Q42">
        <v>-0.36833333333333351</v>
      </c>
      <c r="R42">
        <v>0.81222222222222207</v>
      </c>
      <c r="S42">
        <v>3.7777777777777577E-2</v>
      </c>
      <c r="T42">
        <v>2.3327777777777774</v>
      </c>
      <c r="U42" t="str">
        <v>choi</v>
      </c>
      <c r="V42">
        <v>3</v>
      </c>
      <c r="W42" t="str">
        <v>PF,C</v>
      </c>
      <c r="AD42">
        <f>P42 - sorted!Z$103</f>
        <v>1.3033333333333332</v>
      </c>
      <c r="AE42">
        <f>Q42 - sorted!AA$103</f>
        <v>-0.36833333333333351</v>
      </c>
      <c r="AF42">
        <f>R42 - sorted!AB$103</f>
        <v>0.81222222222222207</v>
      </c>
      <c r="AG42">
        <f>S42 - sorted!AC$103</f>
        <v>3.7777777777777577E-2</v>
      </c>
      <c r="AH42">
        <f>T42 - sorted!AD$103</f>
        <v>2.3327777777777774</v>
      </c>
    </row>
    <row r="43" spans="1:34" x14ac:dyDescent="0.3">
      <c r="A43">
        <f t="shared" si="5"/>
        <v>11.026293552444825</v>
      </c>
      <c r="B43">
        <f t="shared" si="6"/>
        <v>0.58179922406801787</v>
      </c>
      <c r="C43">
        <f t="shared" si="7"/>
        <v>10.468531135402641</v>
      </c>
      <c r="D43">
        <f t="shared" si="8"/>
        <v>5.2224853823640425</v>
      </c>
      <c r="E43">
        <f t="shared" si="9"/>
        <v>16.121580778114989</v>
      </c>
      <c r="F43" t="str">
        <v>Khem Birch</v>
      </c>
      <c r="G43">
        <v>0.64749999999999996</v>
      </c>
      <c r="H43">
        <v>-0.75027777777777771</v>
      </c>
      <c r="I43">
        <v>-1.5313888888888889</v>
      </c>
      <c r="J43">
        <v>-0.55500000000000005</v>
      </c>
      <c r="K43">
        <v>1.1716666666666666</v>
      </c>
      <c r="L43">
        <v>-0.56527777777777777</v>
      </c>
      <c r="M43">
        <v>0</v>
      </c>
      <c r="N43">
        <v>1.5005555555555554</v>
      </c>
      <c r="O43">
        <v>0.77083333333333337</v>
      </c>
      <c r="P43">
        <v>1.4388888888888887</v>
      </c>
      <c r="Q43">
        <v>-8.2222222222222641E-2</v>
      </c>
      <c r="R43">
        <v>1.2538888888888884</v>
      </c>
      <c r="S43">
        <v>0.68861111111111073</v>
      </c>
      <c r="T43">
        <v>2.2816666666666663</v>
      </c>
      <c r="U43" t="e">
        <v>#N/A</v>
      </c>
      <c r="V43" t="e">
        <v>#N/A</v>
      </c>
      <c r="W43" t="str">
        <v>PF,C</v>
      </c>
      <c r="AD43">
        <f>P43 - sorted!Z$103</f>
        <v>1.4388888888888887</v>
      </c>
      <c r="AE43">
        <f>Q43 - sorted!AA$103</f>
        <v>-8.2222222222222641E-2</v>
      </c>
      <c r="AF43">
        <f>R43 - sorted!AB$103</f>
        <v>1.2538888888888884</v>
      </c>
      <c r="AG43">
        <f>S43 - sorted!AC$103</f>
        <v>0.68861111111111073</v>
      </c>
      <c r="AH43">
        <f>T43 - sorted!AD$103</f>
        <v>2.2816666666666663</v>
      </c>
    </row>
    <row r="44" spans="1:34" x14ac:dyDescent="0.3">
      <c r="A44">
        <f t="shared" si="5"/>
        <v>40.160612191711138</v>
      </c>
      <c r="B44">
        <f t="shared" si="6"/>
        <v>35.586334441942128</v>
      </c>
      <c r="C44">
        <f t="shared" si="7"/>
        <v>20.935516152163654</v>
      </c>
      <c r="D44">
        <f t="shared" si="8"/>
        <v>29.390635882712342</v>
      </c>
      <c r="E44">
        <f t="shared" si="9"/>
        <v>16.011123650444318</v>
      </c>
      <c r="F44" t="str">
        <v>Domantas Sabonis</v>
      </c>
      <c r="G44">
        <v>2.09</v>
      </c>
      <c r="H44">
        <v>-0.99</v>
      </c>
      <c r="I44">
        <v>-0.93000000000000016</v>
      </c>
      <c r="J44">
        <v>1.05</v>
      </c>
      <c r="K44">
        <v>2.86</v>
      </c>
      <c r="L44">
        <v>1.99</v>
      </c>
      <c r="M44">
        <v>0.84</v>
      </c>
      <c r="N44">
        <v>-0.11</v>
      </c>
      <c r="O44">
        <v>-2.17</v>
      </c>
      <c r="P44">
        <v>5.6199999999999992</v>
      </c>
      <c r="Q44">
        <v>6.8</v>
      </c>
      <c r="R44">
        <v>2.64</v>
      </c>
      <c r="S44">
        <v>4.63</v>
      </c>
      <c r="T44">
        <v>2.2649999999999997</v>
      </c>
      <c r="U44" t="str">
        <v>death</v>
      </c>
      <c r="V44">
        <v>19</v>
      </c>
      <c r="W44" t="str">
        <v>PF,C</v>
      </c>
      <c r="AD44">
        <f>P44 - sorted!Z$103</f>
        <v>5.6199999999999992</v>
      </c>
      <c r="AE44">
        <f>Q44 - sorted!AA$103</f>
        <v>6.8</v>
      </c>
      <c r="AF44">
        <f>R44 - sorted!AB$103</f>
        <v>2.64</v>
      </c>
      <c r="AG44">
        <f>S44 - sorted!AC$103</f>
        <v>4.63</v>
      </c>
      <c r="AH44">
        <f>T44 - sorted!AD$103</f>
        <v>2.2649999999999997</v>
      </c>
    </row>
    <row r="45" spans="1:34" x14ac:dyDescent="0.3">
      <c r="A45">
        <f t="shared" si="5"/>
        <v>10.435942291152225</v>
      </c>
      <c r="B45">
        <f t="shared" si="6"/>
        <v>3.479535005948057</v>
      </c>
      <c r="C45">
        <f t="shared" si="7"/>
        <v>14.661617918670231</v>
      </c>
      <c r="D45">
        <f t="shared" si="8"/>
        <v>9.1707391606294166</v>
      </c>
      <c r="E45">
        <f t="shared" si="9"/>
        <v>15.969702227567822</v>
      </c>
      <c r="F45" t="str">
        <v>Joe Harris</v>
      </c>
      <c r="G45">
        <v>1.0183333333333333</v>
      </c>
      <c r="H45">
        <v>-2.1666666666666667E-2</v>
      </c>
      <c r="I45">
        <v>1.7225000000000001</v>
      </c>
      <c r="J45">
        <v>0.1841666666666667</v>
      </c>
      <c r="K45">
        <v>-0.57416666666666671</v>
      </c>
      <c r="L45">
        <v>-0.47666666666666668</v>
      </c>
      <c r="M45">
        <v>-0.52</v>
      </c>
      <c r="N45">
        <v>-0.84500000000000008</v>
      </c>
      <c r="O45">
        <v>0.84500000000000008</v>
      </c>
      <c r="P45">
        <v>1.3541666666666665</v>
      </c>
      <c r="Q45">
        <v>0.48749999999999993</v>
      </c>
      <c r="R45">
        <v>1.8091666666666666</v>
      </c>
      <c r="S45">
        <v>1.3325</v>
      </c>
      <c r="T45">
        <v>2.2587500000000005</v>
      </c>
      <c r="U45" t="str">
        <v>_______</v>
      </c>
      <c r="V45">
        <v>-4.0732387098187637</v>
      </c>
      <c r="W45" t="str">
        <v>SG,SF</v>
      </c>
      <c r="AD45">
        <f>P45 - sorted!Z$103</f>
        <v>1.3541666666666665</v>
      </c>
      <c r="AE45">
        <f>Q45 - sorted!AA$103</f>
        <v>0.48749999999999993</v>
      </c>
      <c r="AF45">
        <f>R45 - sorted!AB$103</f>
        <v>1.8091666666666666</v>
      </c>
      <c r="AG45">
        <f>S45 - sorted!AC$103</f>
        <v>1.3325</v>
      </c>
      <c r="AH45">
        <f>T45 - sorted!AD$103</f>
        <v>2.2587500000000005</v>
      </c>
    </row>
    <row r="46" spans="1:34" x14ac:dyDescent="0.3">
      <c r="A46">
        <f t="shared" si="5"/>
        <v>21.300341076841956</v>
      </c>
      <c r="B46">
        <f t="shared" si="6"/>
        <v>11.522835740342526</v>
      </c>
      <c r="C46">
        <f t="shared" si="7"/>
        <v>27.224097530971175</v>
      </c>
      <c r="D46">
        <f t="shared" si="8"/>
        <v>18.734779266306752</v>
      </c>
      <c r="E46">
        <f t="shared" si="9"/>
        <v>15.760754161057466</v>
      </c>
      <c r="F46" t="str">
        <v>Robert Covington</v>
      </c>
      <c r="G46">
        <v>-0.6333333333333333</v>
      </c>
      <c r="H46">
        <v>-2.1111111111111112E-2</v>
      </c>
      <c r="I46">
        <v>0.41166666666666668</v>
      </c>
      <c r="J46">
        <v>-0.59111111111111114</v>
      </c>
      <c r="K46">
        <v>0.81277777777777782</v>
      </c>
      <c r="L46">
        <v>-0.5805555555555556</v>
      </c>
      <c r="M46">
        <v>1.5622222222222222</v>
      </c>
      <c r="N46">
        <v>1.1083333333333334</v>
      </c>
      <c r="O46">
        <v>0.82333333333333336</v>
      </c>
      <c r="P46">
        <v>2.9133333333333331</v>
      </c>
      <c r="Q46">
        <v>2.068888888888889</v>
      </c>
      <c r="R46">
        <v>3.472777777777778</v>
      </c>
      <c r="S46">
        <v>2.8922222222222222</v>
      </c>
      <c r="T46">
        <v>2.2272222222222222</v>
      </c>
      <c r="U46" t="str">
        <v>weed</v>
      </c>
      <c r="V46">
        <v>18</v>
      </c>
      <c r="W46" t="str">
        <v>PF,C</v>
      </c>
      <c r="AD46">
        <f>P46 - sorted!Z$103</f>
        <v>2.9133333333333331</v>
      </c>
      <c r="AE46">
        <f>Q46 - sorted!AA$103</f>
        <v>2.068888888888889</v>
      </c>
      <c r="AF46">
        <f>R46 - sorted!AB$103</f>
        <v>3.472777777777778</v>
      </c>
      <c r="AG46">
        <f>S46 - sorted!AC$103</f>
        <v>2.8922222222222222</v>
      </c>
      <c r="AH46">
        <f>T46 - sorted!AD$103</f>
        <v>2.2272222222222222</v>
      </c>
    </row>
    <row r="47" spans="1:34" x14ac:dyDescent="0.3">
      <c r="A47">
        <f t="shared" si="5"/>
        <v>31.241469201428181</v>
      </c>
      <c r="B47">
        <f t="shared" si="6"/>
        <v>28.821654323150515</v>
      </c>
      <c r="C47">
        <f t="shared" si="7"/>
        <v>29.468521171839768</v>
      </c>
      <c r="D47">
        <f t="shared" si="8"/>
        <v>26.202054746856962</v>
      </c>
      <c r="E47">
        <f t="shared" si="9"/>
        <v>15.613477990829901</v>
      </c>
      <c r="F47" t="str">
        <v>Jaylen Brown</v>
      </c>
      <c r="G47">
        <v>0.77</v>
      </c>
      <c r="H47">
        <v>-0.23000000000000004</v>
      </c>
      <c r="I47">
        <v>1.32</v>
      </c>
      <c r="J47">
        <v>1.8500000000000003</v>
      </c>
      <c r="K47">
        <v>0.44</v>
      </c>
      <c r="L47">
        <v>0.34</v>
      </c>
      <c r="M47">
        <v>0.87</v>
      </c>
      <c r="N47">
        <v>0.11</v>
      </c>
      <c r="O47">
        <v>-1.36</v>
      </c>
      <c r="P47">
        <v>4.34</v>
      </c>
      <c r="Q47">
        <v>5.4700000000000006</v>
      </c>
      <c r="R47">
        <v>3.7700000000000005</v>
      </c>
      <c r="S47">
        <v>4.1100000000000003</v>
      </c>
      <c r="T47">
        <v>2.2050000000000001</v>
      </c>
      <c r="U47" t="str">
        <v>ja</v>
      </c>
      <c r="V47">
        <v>12</v>
      </c>
      <c r="W47" t="str">
        <v>SG,SF</v>
      </c>
      <c r="AD47">
        <f>P47 - sorted!Z$103</f>
        <v>4.34</v>
      </c>
      <c r="AE47">
        <f>Q47 - sorted!AA$103</f>
        <v>5.4700000000000006</v>
      </c>
      <c r="AF47">
        <f>R47 - sorted!AB$103</f>
        <v>3.7700000000000005</v>
      </c>
      <c r="AG47">
        <f>S47 - sorted!AC$103</f>
        <v>4.1100000000000003</v>
      </c>
      <c r="AH47">
        <f>T47 - sorted!AD$103</f>
        <v>2.2050000000000001</v>
      </c>
    </row>
    <row r="48" spans="1:34" x14ac:dyDescent="0.3">
      <c r="A48">
        <f t="shared" si="5"/>
        <v>15.083264843163816</v>
      </c>
      <c r="B48">
        <f t="shared" si="6"/>
        <v>5.7075844101532356</v>
      </c>
      <c r="C48">
        <f t="shared" si="7"/>
        <v>2.568998956420288</v>
      </c>
      <c r="D48">
        <f t="shared" si="8"/>
        <v>4.5905603816149281</v>
      </c>
      <c r="E48">
        <f t="shared" si="9"/>
        <v>15.020691405663964</v>
      </c>
      <c r="F48" t="str">
        <v>Mason Plumlee</v>
      </c>
      <c r="G48">
        <v>2.0116666666666667</v>
      </c>
      <c r="H48">
        <v>-1.4355555555555555</v>
      </c>
      <c r="I48">
        <v>-1.6716666666666666</v>
      </c>
      <c r="J48">
        <v>-0.47222222222222221</v>
      </c>
      <c r="K48">
        <v>1.6433333333333333</v>
      </c>
      <c r="L48">
        <v>0.37777777777777782</v>
      </c>
      <c r="M48">
        <v>-0.2361111111111111</v>
      </c>
      <c r="N48">
        <v>0.70833333333333337</v>
      </c>
      <c r="O48">
        <v>-0.34</v>
      </c>
      <c r="P48">
        <v>2.0211111111111113</v>
      </c>
      <c r="Q48">
        <v>0.92555555555555569</v>
      </c>
      <c r="R48">
        <v>0.20777777777777784</v>
      </c>
      <c r="S48">
        <v>0.58555555555555561</v>
      </c>
      <c r="T48">
        <v>2.1155555555555559</v>
      </c>
      <c r="U48" t="str">
        <v>cock</v>
      </c>
      <c r="V48">
        <v>1</v>
      </c>
      <c r="W48" t="str">
        <v>PF,C</v>
      </c>
      <c r="AD48">
        <f>P48 - sorted!Z$103</f>
        <v>2.0211111111111113</v>
      </c>
      <c r="AE48">
        <f>Q48 - sorted!AA$103</f>
        <v>0.92555555555555569</v>
      </c>
      <c r="AF48">
        <f>R48 - sorted!AB$103</f>
        <v>0.20777777777777784</v>
      </c>
      <c r="AG48">
        <f>S48 - sorted!AC$103</f>
        <v>0.58555555555555561</v>
      </c>
      <c r="AH48">
        <f>T48 - sorted!AD$103</f>
        <v>2.1155555555555559</v>
      </c>
    </row>
    <row r="49" spans="1:34" x14ac:dyDescent="0.3">
      <c r="A49">
        <f t="shared" si="5"/>
        <v>27.894855002166192</v>
      </c>
      <c r="B49">
        <f t="shared" si="6"/>
        <v>22.164350079260341</v>
      </c>
      <c r="C49">
        <f t="shared" si="7"/>
        <v>32.862425331583118</v>
      </c>
      <c r="D49">
        <f t="shared" si="8"/>
        <v>25.263535406121751</v>
      </c>
      <c r="E49">
        <f t="shared" si="9"/>
        <v>14.94981474874195</v>
      </c>
      <c r="F49" t="str">
        <v>OG Anunoby</v>
      </c>
      <c r="G49">
        <v>0.27222222222222225</v>
      </c>
      <c r="H49">
        <v>9.7222222222222224E-2</v>
      </c>
      <c r="I49">
        <v>1.0597222222222225</v>
      </c>
      <c r="J49">
        <v>0.61250000000000004</v>
      </c>
      <c r="K49">
        <v>0.31111111111111112</v>
      </c>
      <c r="L49">
        <v>-0.26250000000000001</v>
      </c>
      <c r="M49">
        <v>1.7111111111111112</v>
      </c>
      <c r="N49">
        <v>0.35972222222222222</v>
      </c>
      <c r="O49">
        <v>-0.20416666666666666</v>
      </c>
      <c r="P49">
        <v>3.8597222222222225</v>
      </c>
      <c r="Q49">
        <v>4.1611111111111114</v>
      </c>
      <c r="R49">
        <v>4.219444444444445</v>
      </c>
      <c r="S49">
        <v>3.9569444444444448</v>
      </c>
      <c r="T49">
        <v>2.1048611111111115</v>
      </c>
      <c r="U49" t="str">
        <v>_______</v>
      </c>
      <c r="V49">
        <v>8.3671276189786887</v>
      </c>
      <c r="W49" t="str">
        <v>SF,PF</v>
      </c>
      <c r="AD49">
        <f>P49 - sorted!Z$103</f>
        <v>3.8597222222222225</v>
      </c>
      <c r="AE49">
        <f>Q49 - sorted!AA$103</f>
        <v>4.1611111111111114</v>
      </c>
      <c r="AF49">
        <f>R49 - sorted!AB$103</f>
        <v>4.219444444444445</v>
      </c>
      <c r="AG49">
        <f>S49 - sorted!AC$103</f>
        <v>3.9569444444444448</v>
      </c>
      <c r="AH49">
        <f>T49 - sorted!AD$103</f>
        <v>2.1048611111111115</v>
      </c>
    </row>
    <row r="50" spans="1:34" x14ac:dyDescent="0.3">
      <c r="A50">
        <f t="shared" si="5"/>
        <v>42.895583772715874</v>
      </c>
      <c r="B50">
        <f t="shared" si="6"/>
        <v>34.874262850490382</v>
      </c>
      <c r="C50">
        <f t="shared" si="7"/>
        <v>12.874469374726266</v>
      </c>
      <c r="D50">
        <f t="shared" si="8"/>
        <v>26.208867954412202</v>
      </c>
      <c r="E50">
        <f t="shared" si="9"/>
        <v>14.452757674223927</v>
      </c>
      <c r="F50" t="str">
        <v>LeBron James</v>
      </c>
      <c r="G50">
        <v>1.8602777777777777</v>
      </c>
      <c r="H50">
        <v>-1.901388888888889</v>
      </c>
      <c r="I50">
        <v>0.64749999999999996</v>
      </c>
      <c r="J50">
        <v>1.7986111111111112</v>
      </c>
      <c r="K50">
        <v>1.0791666666666666</v>
      </c>
      <c r="L50">
        <v>2.5386111111111109</v>
      </c>
      <c r="M50">
        <v>0.54472222222222222</v>
      </c>
      <c r="N50">
        <v>9.2499999999999999E-2</v>
      </c>
      <c r="O50">
        <v>-2.548888888888889</v>
      </c>
      <c r="P50">
        <v>6.0124999999999993</v>
      </c>
      <c r="Q50">
        <v>6.66</v>
      </c>
      <c r="R50">
        <v>1.5724999999999998</v>
      </c>
      <c r="S50">
        <v>4.1111111111111107</v>
      </c>
      <c r="T50">
        <v>2.0298611111111113</v>
      </c>
      <c r="U50" t="str">
        <v>other</v>
      </c>
      <c r="V50">
        <v>43</v>
      </c>
      <c r="W50" t="str">
        <v>PG,SG,SF</v>
      </c>
      <c r="AD50">
        <f>P50 - sorted!Z$103</f>
        <v>6.0124999999999993</v>
      </c>
      <c r="AE50">
        <f>Q50 - sorted!AA$103</f>
        <v>6.66</v>
      </c>
      <c r="AF50">
        <f>R50 - sorted!AB$103</f>
        <v>1.5724999999999998</v>
      </c>
      <c r="AG50">
        <f>S50 - sorted!AC$103</f>
        <v>4.1111111111111107</v>
      </c>
      <c r="AH50">
        <f>T50 - sorted!AD$103</f>
        <v>2.0298611111111113</v>
      </c>
    </row>
    <row r="51" spans="1:34" x14ac:dyDescent="0.3">
      <c r="A51">
        <f t="shared" si="5"/>
        <v>27.478705752402558</v>
      </c>
      <c r="B51">
        <f t="shared" si="6"/>
        <v>21.904387434762086</v>
      </c>
      <c r="C51">
        <f t="shared" si="7"/>
        <v>25.768368552688177</v>
      </c>
      <c r="D51">
        <f t="shared" si="8"/>
        <v>27.367113238804123</v>
      </c>
      <c r="E51">
        <f t="shared" si="9"/>
        <v>14.254855320480635</v>
      </c>
      <c r="F51" t="str">
        <v>CJ McCollum</v>
      </c>
      <c r="G51">
        <v>-0.22</v>
      </c>
      <c r="H51">
        <v>0.5</v>
      </c>
      <c r="I51">
        <v>2.0499999999999998</v>
      </c>
      <c r="J51">
        <v>1.5</v>
      </c>
      <c r="K51">
        <v>-0.43</v>
      </c>
      <c r="L51">
        <v>1.02</v>
      </c>
      <c r="M51">
        <v>3.0000000000000002E-2</v>
      </c>
      <c r="N51">
        <v>-0.34</v>
      </c>
      <c r="O51">
        <v>0.19</v>
      </c>
      <c r="P51">
        <v>3.8000000000000003</v>
      </c>
      <c r="Q51">
        <v>4.1100000000000003</v>
      </c>
      <c r="R51">
        <v>3.28</v>
      </c>
      <c r="S51">
        <v>4.3000000000000007</v>
      </c>
      <c r="T51">
        <v>1.9999999999999998</v>
      </c>
      <c r="U51" t="str">
        <v>other</v>
      </c>
      <c r="V51">
        <v>6</v>
      </c>
      <c r="W51" t="str">
        <v>PG,SG</v>
      </c>
      <c r="AD51">
        <f>P51 - sorted!Z$103</f>
        <v>3.8000000000000003</v>
      </c>
      <c r="AE51">
        <f>Q51 - sorted!AA$103</f>
        <v>4.1100000000000003</v>
      </c>
      <c r="AF51">
        <f>R51 - sorted!AB$103</f>
        <v>3.28</v>
      </c>
      <c r="AG51">
        <f>S51 - sorted!AC$103</f>
        <v>4.3000000000000007</v>
      </c>
      <c r="AH51">
        <f>T51 - sorted!AD$103</f>
        <v>1.9999999999999998</v>
      </c>
    </row>
    <row r="52" spans="1:34" x14ac:dyDescent="0.3">
      <c r="A52">
        <f t="shared" si="5"/>
        <v>6.1486372296338319</v>
      </c>
      <c r="B52">
        <f t="shared" si="6"/>
        <v>6.7731571615466946E-3</v>
      </c>
      <c r="C52">
        <f t="shared" si="7"/>
        <v>5.1448421629498498</v>
      </c>
      <c r="D52">
        <f t="shared" si="8"/>
        <v>1.9708820766226314</v>
      </c>
      <c r="E52">
        <f t="shared" si="9"/>
        <v>13.57462350924208</v>
      </c>
      <c r="F52" t="str">
        <v>Thomas Bryant</v>
      </c>
      <c r="G52">
        <v>1.6625000000000001</v>
      </c>
      <c r="H52">
        <v>-0.5805555555555556</v>
      </c>
      <c r="I52">
        <v>-0.47500000000000003</v>
      </c>
      <c r="J52">
        <v>-2.6388888888888892E-2</v>
      </c>
      <c r="K52">
        <v>0.14250000000000002</v>
      </c>
      <c r="L52">
        <v>-0.39055555555555554</v>
      </c>
      <c r="M52">
        <v>-0.75472222222222218</v>
      </c>
      <c r="N52">
        <v>0.22694444444444445</v>
      </c>
      <c r="O52">
        <v>0.3536111111111111</v>
      </c>
      <c r="P52">
        <v>0.73888888888888915</v>
      </c>
      <c r="Q52">
        <v>-0.19527777777777794</v>
      </c>
      <c r="R52">
        <v>0.54888888888888876</v>
      </c>
      <c r="S52">
        <v>0.15833333333333316</v>
      </c>
      <c r="T52">
        <v>1.8973611111111111</v>
      </c>
      <c r="U52" t="str">
        <v>death</v>
      </c>
      <c r="V52">
        <v>2</v>
      </c>
      <c r="W52" t="str">
        <v>C</v>
      </c>
      <c r="AD52">
        <f>P52 - sorted!Z$103</f>
        <v>0.73888888888888915</v>
      </c>
      <c r="AE52">
        <f>Q52 - sorted!AA$103</f>
        <v>-0.19527777777777794</v>
      </c>
      <c r="AF52">
        <f>R52 - sorted!AB$103</f>
        <v>0.54888888888888876</v>
      </c>
      <c r="AG52">
        <f>S52 - sorted!AC$103</f>
        <v>0.15833333333333316</v>
      </c>
      <c r="AH52">
        <f>T52 - sorted!AD$103</f>
        <v>1.8973611111111111</v>
      </c>
    </row>
    <row r="53" spans="1:34" x14ac:dyDescent="0.3">
      <c r="A53">
        <f t="shared" si="5"/>
        <v>14.123218201848632</v>
      </c>
      <c r="B53">
        <f t="shared" si="6"/>
        <v>7.9087898456330459</v>
      </c>
      <c r="C53">
        <f t="shared" si="7"/>
        <v>19.878329689548917</v>
      </c>
      <c r="D53">
        <f t="shared" si="8"/>
        <v>11.935198126170699</v>
      </c>
      <c r="E53">
        <f t="shared" si="9"/>
        <v>13.177898325691583</v>
      </c>
      <c r="F53" t="str">
        <v>Jonathan Isaac</v>
      </c>
      <c r="G53">
        <v>-0.125</v>
      </c>
      <c r="H53">
        <v>-9.9999999999999992E-2</v>
      </c>
      <c r="I53">
        <v>-0.69166666666666665</v>
      </c>
      <c r="J53">
        <v>-0.39166666666666666</v>
      </c>
      <c r="K53">
        <v>0.19999999999999998</v>
      </c>
      <c r="L53">
        <v>-0.71666666666666667</v>
      </c>
      <c r="M53">
        <v>0.95833333333333337</v>
      </c>
      <c r="N53">
        <v>2.2249999999999996</v>
      </c>
      <c r="O53">
        <v>0.42500000000000004</v>
      </c>
      <c r="P53">
        <v>1.8833333333333329</v>
      </c>
      <c r="Q53">
        <v>1.3583333333333329</v>
      </c>
      <c r="R53">
        <v>2.5</v>
      </c>
      <c r="S53">
        <v>1.783333333333333</v>
      </c>
      <c r="T53">
        <v>1.8374999999999997</v>
      </c>
      <c r="U53" t="e">
        <v>#N/A</v>
      </c>
      <c r="V53" t="e">
        <v>#N/A</v>
      </c>
      <c r="W53" t="str">
        <v>SF,PF</v>
      </c>
      <c r="AD53">
        <f>P53 - sorted!Z$103</f>
        <v>1.8833333333333329</v>
      </c>
      <c r="AE53">
        <f>Q53 - sorted!AA$103</f>
        <v>1.3583333333333329</v>
      </c>
      <c r="AF53">
        <f>R53 - sorted!AB$103</f>
        <v>2.5</v>
      </c>
      <c r="AG53">
        <f>S53 - sorted!AC$103</f>
        <v>1.783333333333333</v>
      </c>
      <c r="AH53">
        <f>T53 - sorted!AD$103</f>
        <v>1.8374999999999997</v>
      </c>
    </row>
    <row r="54" spans="1:34" x14ac:dyDescent="0.3">
      <c r="A54">
        <f t="shared" si="5"/>
        <v>7.2248185453016553</v>
      </c>
      <c r="B54">
        <f t="shared" si="6"/>
        <v>1.3786412430735515</v>
      </c>
      <c r="C54">
        <f t="shared" si="7"/>
        <v>3.9513122081328174</v>
      </c>
      <c r="D54">
        <f t="shared" si="8"/>
        <v>1.456484906201521</v>
      </c>
      <c r="E54">
        <f t="shared" si="9"/>
        <v>13.026019775144412</v>
      </c>
      <c r="F54" t="str">
        <v>Wendell Carter Jr.</v>
      </c>
      <c r="G54">
        <v>0.82819444444444446</v>
      </c>
      <c r="H54">
        <v>-0.81888888888888889</v>
      </c>
      <c r="I54">
        <v>-1.3120833333333333</v>
      </c>
      <c r="J54">
        <v>-0.11166666666666665</v>
      </c>
      <c r="K54">
        <v>1.6284722222222223</v>
      </c>
      <c r="L54">
        <v>-0.31638888888888889</v>
      </c>
      <c r="M54">
        <v>-0.54902777777777778</v>
      </c>
      <c r="N54">
        <v>0.72583333333333344</v>
      </c>
      <c r="O54">
        <v>0</v>
      </c>
      <c r="P54">
        <v>0.89333333333333365</v>
      </c>
      <c r="Q54">
        <v>7.4444444444444868E-2</v>
      </c>
      <c r="R54">
        <v>0.39083333333333381</v>
      </c>
      <c r="S54">
        <v>7.4444444444444868E-2</v>
      </c>
      <c r="T54">
        <v>1.8145833333333337</v>
      </c>
      <c r="U54" t="str">
        <v>_______</v>
      </c>
      <c r="V54">
        <v>9.548686722770551</v>
      </c>
      <c r="W54" t="str">
        <v>C</v>
      </c>
      <c r="AD54">
        <f>P54 - sorted!Z$103</f>
        <v>0.89333333333333365</v>
      </c>
      <c r="AE54">
        <f>Q54 - sorted!AA$103</f>
        <v>7.4444444444444868E-2</v>
      </c>
      <c r="AF54">
        <f>R54 - sorted!AB$103</f>
        <v>0.39083333333333381</v>
      </c>
      <c r="AG54">
        <f>S54 - sorted!AC$103</f>
        <v>7.4444444444444868E-2</v>
      </c>
      <c r="AH54">
        <f>T54 - sorted!AD$103</f>
        <v>1.8145833333333337</v>
      </c>
    </row>
    <row r="55" spans="1:34" x14ac:dyDescent="0.3">
      <c r="A55">
        <f t="shared" si="5"/>
        <v>4.6514677194376759</v>
      </c>
      <c r="B55">
        <f t="shared" si="6"/>
        <v>7.6905059946820646</v>
      </c>
      <c r="C55">
        <f t="shared" si="7"/>
        <v>13.43662408103728</v>
      </c>
      <c r="D55">
        <f t="shared" si="8"/>
        <v>9.0004089717482536</v>
      </c>
      <c r="E55">
        <f t="shared" si="9"/>
        <v>13.013593348281461</v>
      </c>
      <c r="F55" t="str">
        <v>Miles Bridges</v>
      </c>
      <c r="G55">
        <v>0.79138888888888881</v>
      </c>
      <c r="H55">
        <v>0.78069444444444447</v>
      </c>
      <c r="I55">
        <v>0.1176388888888889</v>
      </c>
      <c r="J55">
        <v>-0.16041666666666665</v>
      </c>
      <c r="K55">
        <v>0.42777777777777781</v>
      </c>
      <c r="L55">
        <v>-0.34222222222222221</v>
      </c>
      <c r="M55">
        <v>-0.86625000000000008</v>
      </c>
      <c r="N55">
        <v>0.56680555555555556</v>
      </c>
      <c r="O55">
        <v>-1.0694444444444444E-2</v>
      </c>
      <c r="P55">
        <v>0.52402777777777776</v>
      </c>
      <c r="Q55">
        <v>1.3154166666666667</v>
      </c>
      <c r="R55">
        <v>1.6469444444444443</v>
      </c>
      <c r="S55">
        <v>1.3047222222222223</v>
      </c>
      <c r="T55">
        <v>1.8127083333333334</v>
      </c>
      <c r="U55" t="str">
        <v>_______</v>
      </c>
      <c r="V55">
        <v>-1.6667023987508895</v>
      </c>
      <c r="W55" t="str">
        <v>SF,PF</v>
      </c>
      <c r="AD55">
        <f>P55 - sorted!Z$103</f>
        <v>0.52402777777777776</v>
      </c>
      <c r="AE55">
        <f>Q55 - sorted!AA$103</f>
        <v>1.3154166666666667</v>
      </c>
      <c r="AF55">
        <f>R55 - sorted!AB$103</f>
        <v>1.6469444444444443</v>
      </c>
      <c r="AG55">
        <f>S55 - sorted!AC$103</f>
        <v>1.3047222222222223</v>
      </c>
      <c r="AH55">
        <f>T55 - sorted!AD$103</f>
        <v>1.8127083333333334</v>
      </c>
    </row>
    <row r="56" spans="1:34" x14ac:dyDescent="0.3">
      <c r="A56">
        <f t="shared" si="5"/>
        <v>20.282227098350461</v>
      </c>
      <c r="B56">
        <f t="shared" si="6"/>
        <v>15.555082410983982</v>
      </c>
      <c r="C56">
        <f t="shared" si="7"/>
        <v>23.322576061797729</v>
      </c>
      <c r="D56">
        <f t="shared" si="8"/>
        <v>20.921818891540891</v>
      </c>
      <c r="E56">
        <f t="shared" si="9"/>
        <v>11.828480415981542</v>
      </c>
      <c r="F56" t="str">
        <v>Bogdan Bogdanovic</v>
      </c>
      <c r="G56">
        <v>0.35888888888888887</v>
      </c>
      <c r="H56">
        <v>0.48166666666666669</v>
      </c>
      <c r="I56">
        <v>1.6811111111111112</v>
      </c>
      <c r="J56">
        <v>0.47222222222222221</v>
      </c>
      <c r="K56">
        <v>-0.51</v>
      </c>
      <c r="L56">
        <v>0.29277777777777775</v>
      </c>
      <c r="M56">
        <v>0.60444444444444445</v>
      </c>
      <c r="N56">
        <v>-0.51944444444444449</v>
      </c>
      <c r="O56">
        <v>0.38722222222222219</v>
      </c>
      <c r="P56">
        <v>2.7672222222222227</v>
      </c>
      <c r="Q56">
        <v>2.8616666666666668</v>
      </c>
      <c r="R56">
        <v>2.9561111111111114</v>
      </c>
      <c r="S56">
        <v>3.2488888888888892</v>
      </c>
      <c r="T56">
        <v>1.6338888888888887</v>
      </c>
      <c r="U56" t="str">
        <v>_______</v>
      </c>
      <c r="V56">
        <v>2.897577481897621</v>
      </c>
      <c r="W56" t="str">
        <v>SF,PF</v>
      </c>
      <c r="AD56">
        <f>P56 - sorted!Z$103</f>
        <v>2.7672222222222227</v>
      </c>
      <c r="AE56">
        <f>Q56 - sorted!AA$103</f>
        <v>2.8616666666666668</v>
      </c>
      <c r="AF56">
        <f>R56 - sorted!AB$103</f>
        <v>2.9561111111111114</v>
      </c>
      <c r="AG56">
        <f>S56 - sorted!AC$103</f>
        <v>3.2488888888888892</v>
      </c>
      <c r="AH56">
        <f>T56 - sorted!AD$103</f>
        <v>1.6338888888888887</v>
      </c>
    </row>
    <row r="57" spans="1:34" x14ac:dyDescent="0.3">
      <c r="A57">
        <f t="shared" si="5"/>
        <v>15.681358416079924</v>
      </c>
      <c r="B57">
        <f t="shared" si="6"/>
        <v>13.127822502027417</v>
      </c>
      <c r="C57">
        <f t="shared" si="7"/>
        <v>15.668462168779508</v>
      </c>
      <c r="D57">
        <f t="shared" si="8"/>
        <v>12.1549240698274</v>
      </c>
      <c r="E57">
        <f t="shared" si="9"/>
        <v>11.489745224458149</v>
      </c>
      <c r="F57" t="str">
        <v>PJ Washington</v>
      </c>
      <c r="G57">
        <v>-0.30833333333333335</v>
      </c>
      <c r="H57">
        <v>-0.2877777777777778</v>
      </c>
      <c r="I57">
        <v>0.16444444444444445</v>
      </c>
      <c r="J57">
        <v>-2.0555555555555556E-2</v>
      </c>
      <c r="K57">
        <v>0.75027777777777771</v>
      </c>
      <c r="L57">
        <v>-0.12333333333333332</v>
      </c>
      <c r="M57">
        <v>0.65777777777777779</v>
      </c>
      <c r="N57">
        <v>1.5519444444444443</v>
      </c>
      <c r="O57">
        <v>-0.56527777777777777</v>
      </c>
      <c r="P57">
        <v>2.1069444444444443</v>
      </c>
      <c r="Q57">
        <v>2.3844444444444441</v>
      </c>
      <c r="R57">
        <v>1.9424999999999999</v>
      </c>
      <c r="S57">
        <v>1.8191666666666664</v>
      </c>
      <c r="T57">
        <v>1.5827777777777778</v>
      </c>
      <c r="U57" t="str">
        <v>_______</v>
      </c>
      <c r="V57">
        <v>2.2967322233507756</v>
      </c>
      <c r="W57" t="str">
        <v>PF,C</v>
      </c>
      <c r="AD57">
        <f>P57 - sorted!Z$103</f>
        <v>2.1069444444444443</v>
      </c>
      <c r="AE57">
        <f>Q57 - sorted!AA$103</f>
        <v>2.3844444444444441</v>
      </c>
      <c r="AF57">
        <f>R57 - sorted!AB$103</f>
        <v>1.9424999999999999</v>
      </c>
      <c r="AG57">
        <f>S57 - sorted!AC$103</f>
        <v>1.8191666666666664</v>
      </c>
      <c r="AH57">
        <f>T57 - sorted!AD$103</f>
        <v>1.5827777777777778</v>
      </c>
    </row>
    <row r="58" spans="1:34" x14ac:dyDescent="0.3">
      <c r="A58">
        <f t="shared" si="5"/>
        <v>20.998390923525086</v>
      </c>
      <c r="B58">
        <f t="shared" si="6"/>
        <v>33.195808384925549</v>
      </c>
      <c r="C58">
        <f t="shared" si="7"/>
        <v>27.05209497157751</v>
      </c>
      <c r="D58">
        <f t="shared" si="8"/>
        <v>26.753924558831937</v>
      </c>
      <c r="E58">
        <f t="shared" si="9"/>
        <v>10.609770107348464</v>
      </c>
      <c r="F58" t="str">
        <v>Zach LaVine</v>
      </c>
      <c r="G58">
        <v>1.07</v>
      </c>
      <c r="H58">
        <v>1.33</v>
      </c>
      <c r="I58">
        <v>1.78</v>
      </c>
      <c r="J58">
        <v>2.02</v>
      </c>
      <c r="K58">
        <v>-0.12000000000000001</v>
      </c>
      <c r="L58">
        <v>0.75</v>
      </c>
      <c r="M58">
        <v>-0.34</v>
      </c>
      <c r="N58">
        <v>-0.16</v>
      </c>
      <c r="O58">
        <v>-2.13</v>
      </c>
      <c r="P58">
        <v>2.87</v>
      </c>
      <c r="Q58">
        <v>6.330000000000001</v>
      </c>
      <c r="R58">
        <v>3.4500000000000011</v>
      </c>
      <c r="S58">
        <v>4.2000000000000011</v>
      </c>
      <c r="T58">
        <v>1.4500000000000002</v>
      </c>
      <c r="U58" t="str">
        <v>weed</v>
      </c>
      <c r="V58">
        <v>25</v>
      </c>
      <c r="W58" t="str">
        <v>SG,SF</v>
      </c>
      <c r="AD58">
        <f>P58 - sorted!Z$103</f>
        <v>2.87</v>
      </c>
      <c r="AE58">
        <f>Q58 - sorted!AA$103</f>
        <v>6.330000000000001</v>
      </c>
      <c r="AF58">
        <f>R58 - sorted!AB$103</f>
        <v>3.4500000000000011</v>
      </c>
      <c r="AG58">
        <f>S58 - sorted!AC$103</f>
        <v>4.2000000000000011</v>
      </c>
      <c r="AH58">
        <f>T58 - sorted!AD$103</f>
        <v>1.4500000000000002</v>
      </c>
    </row>
    <row r="59" spans="1:34" x14ac:dyDescent="0.3">
      <c r="A59">
        <f t="shared" si="5"/>
        <v>7.7067774438651213</v>
      </c>
      <c r="B59">
        <f t="shared" si="6"/>
        <v>-3.7471439430116655</v>
      </c>
      <c r="C59">
        <f t="shared" si="7"/>
        <v>6.7998423990669723</v>
      </c>
      <c r="D59">
        <f t="shared" si="8"/>
        <v>2.0730801899513303</v>
      </c>
      <c r="E59">
        <f t="shared" si="9"/>
        <v>10.471698697760122</v>
      </c>
      <c r="F59" t="str">
        <v>Brandon Clarke</v>
      </c>
      <c r="G59">
        <v>0.86527777777777781</v>
      </c>
      <c r="H59">
        <v>-0.78750000000000009</v>
      </c>
      <c r="I59">
        <v>-1.4097222222222223</v>
      </c>
      <c r="J59">
        <v>-0.44722222222222224</v>
      </c>
      <c r="K59">
        <v>0.29166666666666669</v>
      </c>
      <c r="L59">
        <v>-0.59305555555555545</v>
      </c>
      <c r="M59">
        <v>0.35</v>
      </c>
      <c r="N59">
        <v>0.79722222222222217</v>
      </c>
      <c r="O59">
        <v>1.1083333333333334</v>
      </c>
      <c r="P59">
        <v>0.96250000000000013</v>
      </c>
      <c r="Q59">
        <v>-0.93333333333333346</v>
      </c>
      <c r="R59">
        <v>0.76805555555555549</v>
      </c>
      <c r="S59">
        <v>0.17499999999999993</v>
      </c>
      <c r="T59">
        <v>1.4291666666666667</v>
      </c>
      <c r="U59" t="str">
        <v>weed</v>
      </c>
      <c r="V59">
        <v>17</v>
      </c>
      <c r="W59" t="str">
        <v>SF,PF</v>
      </c>
      <c r="AD59">
        <f>P59 - sorted!Z$103</f>
        <v>0.96250000000000013</v>
      </c>
      <c r="AE59">
        <f>Q59 - sorted!AA$103</f>
        <v>-0.93333333333333346</v>
      </c>
      <c r="AF59">
        <f>R59 - sorted!AB$103</f>
        <v>0.76805555555555549</v>
      </c>
      <c r="AG59">
        <f>S59 - sorted!AC$103</f>
        <v>0.17499999999999993</v>
      </c>
      <c r="AH59">
        <f>T59 - sorted!AD$103</f>
        <v>1.4291666666666667</v>
      </c>
    </row>
    <row r="60" spans="1:34" x14ac:dyDescent="0.3">
      <c r="A60">
        <f t="shared" si="5"/>
        <v>26.810931374874858</v>
      </c>
      <c r="B60">
        <f t="shared" si="6"/>
        <v>33.784962856424308</v>
      </c>
      <c r="C60">
        <f t="shared" si="7"/>
        <v>23.465212330563201</v>
      </c>
      <c r="D60">
        <f t="shared" si="8"/>
        <v>29.675087298143879</v>
      </c>
      <c r="E60">
        <f t="shared" si="9"/>
        <v>9.8917987774890896</v>
      </c>
      <c r="F60" t="str">
        <v>Shai Gilgeous-Alexander</v>
      </c>
      <c r="G60">
        <v>1.5069444444444444</v>
      </c>
      <c r="H60">
        <v>0.97222222222222221</v>
      </c>
      <c r="I60">
        <v>0.39861111111111108</v>
      </c>
      <c r="J60">
        <v>1.6527777777777777</v>
      </c>
      <c r="K60">
        <v>0</v>
      </c>
      <c r="L60">
        <v>1.7013888888888888</v>
      </c>
      <c r="M60">
        <v>-0.16527777777777777</v>
      </c>
      <c r="N60">
        <v>0.37916666666666665</v>
      </c>
      <c r="O60">
        <v>-1.7694444444444446</v>
      </c>
      <c r="P60">
        <v>3.7041666666666666</v>
      </c>
      <c r="Q60">
        <v>6.4458333333333329</v>
      </c>
      <c r="R60">
        <v>2.9749999999999992</v>
      </c>
      <c r="S60">
        <v>4.676388888888888</v>
      </c>
      <c r="T60">
        <v>1.3416666666666661</v>
      </c>
      <c r="U60" t="str">
        <v>rain</v>
      </c>
      <c r="V60">
        <v>28</v>
      </c>
      <c r="W60" t="str">
        <v>PG,SG</v>
      </c>
      <c r="AD60">
        <f>P60 - sorted!Z$103</f>
        <v>3.7041666666666666</v>
      </c>
      <c r="AE60">
        <f>Q60 - sorted!AA$103</f>
        <v>6.4458333333333329</v>
      </c>
      <c r="AF60">
        <f>R60 - sorted!AB$103</f>
        <v>2.9749999999999992</v>
      </c>
      <c r="AG60">
        <f>S60 - sorted!AC$103</f>
        <v>4.676388888888888</v>
      </c>
      <c r="AH60">
        <f>T60 - sorted!AD$103</f>
        <v>1.3416666666666661</v>
      </c>
    </row>
    <row r="61" spans="1:34" x14ac:dyDescent="0.3">
      <c r="A61">
        <f t="shared" si="5"/>
        <v>52.17184088663322</v>
      </c>
      <c r="B61">
        <f t="shared" si="6"/>
        <v>67.385841078053758</v>
      </c>
      <c r="C61">
        <f t="shared" si="7"/>
        <v>44.341498578922717</v>
      </c>
      <c r="D61">
        <f t="shared" si="8"/>
        <v>62.829858563862381</v>
      </c>
      <c r="E61">
        <f t="shared" si="9"/>
        <v>9.4913916896829083</v>
      </c>
      <c r="F61" t="str">
        <v>James Harden</v>
      </c>
      <c r="G61">
        <v>0.20833333333333334</v>
      </c>
      <c r="H61">
        <v>2.7395833333333335</v>
      </c>
      <c r="I61">
        <v>1.21875</v>
      </c>
      <c r="J61">
        <v>1.75</v>
      </c>
      <c r="K61">
        <v>1.375</v>
      </c>
      <c r="L61">
        <v>4.34375</v>
      </c>
      <c r="M61">
        <v>0.84375000000000011</v>
      </c>
      <c r="N61">
        <v>0.57291666666666663</v>
      </c>
      <c r="O61">
        <v>-2.96875</v>
      </c>
      <c r="P61">
        <v>7.3437499999999991</v>
      </c>
      <c r="Q61">
        <v>13.052083333333334</v>
      </c>
      <c r="R61">
        <v>5.7395833333333339</v>
      </c>
      <c r="S61">
        <v>10.083333333333334</v>
      </c>
      <c r="T61">
        <v>1.28125</v>
      </c>
      <c r="U61" t="str">
        <v>cock</v>
      </c>
      <c r="V61">
        <v>66</v>
      </c>
      <c r="W61" t="str">
        <v>PG,SG</v>
      </c>
      <c r="AD61">
        <f>P61 - sorted!Z$103</f>
        <v>7.3437499999999991</v>
      </c>
      <c r="AE61">
        <f>Q61 - sorted!AA$103</f>
        <v>13.052083333333334</v>
      </c>
      <c r="AF61">
        <f>R61 - sorted!AB$103</f>
        <v>5.7395833333333339</v>
      </c>
      <c r="AG61">
        <f>S61 - sorted!AC$103</f>
        <v>10.083333333333334</v>
      </c>
      <c r="AH61">
        <f>T61 - sorted!AD$103</f>
        <v>1.28125</v>
      </c>
    </row>
    <row r="62" spans="1:34" x14ac:dyDescent="0.3">
      <c r="A62">
        <f t="shared" si="5"/>
        <v>21.233563639089194</v>
      </c>
      <c r="B62">
        <f t="shared" si="6"/>
        <v>20.009768378935107</v>
      </c>
      <c r="C62">
        <f t="shared" si="7"/>
        <v>23.5061153782239</v>
      </c>
      <c r="D62">
        <f t="shared" si="8"/>
        <v>24.564329980764576</v>
      </c>
      <c r="E62">
        <f t="shared" si="9"/>
        <v>9.129644596561457</v>
      </c>
      <c r="F62" t="str">
        <v>Derrick White</v>
      </c>
      <c r="G62">
        <v>-0.68041666666666656</v>
      </c>
      <c r="H62">
        <v>0.93916666666666671</v>
      </c>
      <c r="I62">
        <v>0.94874999999999998</v>
      </c>
      <c r="J62">
        <v>0.88166666666666671</v>
      </c>
      <c r="K62">
        <v>-0.6133333333333334</v>
      </c>
      <c r="L62">
        <v>0.86250000000000004</v>
      </c>
      <c r="M62">
        <v>0.37375000000000003</v>
      </c>
      <c r="N62">
        <v>1.0254166666666666</v>
      </c>
      <c r="O62">
        <v>0.10541666666666666</v>
      </c>
      <c r="P62">
        <v>2.9037500000000009</v>
      </c>
      <c r="Q62">
        <v>3.7375000000000007</v>
      </c>
      <c r="R62">
        <v>2.9804166666666667</v>
      </c>
      <c r="S62">
        <v>3.8429166666666674</v>
      </c>
      <c r="T62">
        <v>1.2266666666666666</v>
      </c>
      <c r="U62" t="str">
        <v>weed</v>
      </c>
      <c r="V62">
        <v>1</v>
      </c>
      <c r="W62" t="str">
        <v>PG,SG</v>
      </c>
      <c r="AD62">
        <f>P62 - sorted!Z$103</f>
        <v>2.9037500000000009</v>
      </c>
      <c r="AE62">
        <f>Q62 - sorted!AA$103</f>
        <v>3.7375000000000007</v>
      </c>
      <c r="AF62">
        <f>R62 - sorted!AB$103</f>
        <v>2.9804166666666667</v>
      </c>
      <c r="AG62">
        <f>S62 - sorted!AC$103</f>
        <v>3.8429166666666674</v>
      </c>
      <c r="AH62">
        <f>T62 - sorted!AD$103</f>
        <v>1.2266666666666666</v>
      </c>
    </row>
    <row r="63" spans="1:34" x14ac:dyDescent="0.3">
      <c r="A63">
        <f t="shared" si="5"/>
        <v>12.02892290768931</v>
      </c>
      <c r="B63">
        <f t="shared" si="6"/>
        <v>4.7638069833878198</v>
      </c>
      <c r="C63">
        <f t="shared" si="7"/>
        <v>11.943138443375188</v>
      </c>
      <c r="D63">
        <f t="shared" si="8"/>
        <v>8.1215051971214471</v>
      </c>
      <c r="E63">
        <f t="shared" si="9"/>
        <v>9.0035393758041078</v>
      </c>
      <c r="F63" t="str">
        <v>Keldon Johnson</v>
      </c>
      <c r="G63">
        <v>0.3288888888888889</v>
      </c>
      <c r="H63">
        <v>-0.42138888888888887</v>
      </c>
      <c r="I63">
        <v>-0.24666666666666665</v>
      </c>
      <c r="J63">
        <v>0.52416666666666667</v>
      </c>
      <c r="K63">
        <v>0.69888888888888889</v>
      </c>
      <c r="L63">
        <v>-0.2877777777777778</v>
      </c>
      <c r="M63">
        <v>0.40083333333333332</v>
      </c>
      <c r="N63">
        <v>-0.25694444444444442</v>
      </c>
      <c r="O63">
        <v>0.42138888888888887</v>
      </c>
      <c r="P63">
        <v>1.5827777777777778</v>
      </c>
      <c r="Q63">
        <v>0.74</v>
      </c>
      <c r="R63">
        <v>1.4491666666666667</v>
      </c>
      <c r="S63">
        <v>1.1613888888888888</v>
      </c>
      <c r="T63">
        <v>1.2076388888888889</v>
      </c>
      <c r="U63" t="str">
        <v>_______</v>
      </c>
      <c r="V63">
        <v>-1.3786613731018389</v>
      </c>
      <c r="W63" t="str">
        <v>SF,PF</v>
      </c>
      <c r="AD63">
        <f>P63 - sorted!Z$103</f>
        <v>1.5827777777777778</v>
      </c>
      <c r="AE63">
        <f>Q63 - sorted!AA$103</f>
        <v>0.74</v>
      </c>
      <c r="AF63">
        <f>R63 - sorted!AB$103</f>
        <v>1.4491666666666667</v>
      </c>
      <c r="AG63">
        <f>S63 - sorted!AC$103</f>
        <v>1.1613888888888888</v>
      </c>
      <c r="AH63">
        <f>T63 - sorted!AD$103</f>
        <v>1.2076388888888889</v>
      </c>
    </row>
    <row r="64" spans="1:34" x14ac:dyDescent="0.3">
      <c r="A64">
        <f t="shared" si="5"/>
        <v>31.508578952439255</v>
      </c>
      <c r="B64">
        <f t="shared" si="6"/>
        <v>45.381557345781374</v>
      </c>
      <c r="C64">
        <f t="shared" si="7"/>
        <v>38.020404521205421</v>
      </c>
      <c r="D64">
        <f t="shared" si="8"/>
        <v>40.073745329338912</v>
      </c>
      <c r="E64">
        <f t="shared" si="9"/>
        <v>8.6970208465179883</v>
      </c>
      <c r="F64" t="str">
        <v>Paul George</v>
      </c>
      <c r="G64">
        <v>-0.10277777777777779</v>
      </c>
      <c r="H64">
        <v>1.9938888888888888</v>
      </c>
      <c r="I64">
        <v>2.1069444444444443</v>
      </c>
      <c r="J64">
        <v>1.9322222222222223</v>
      </c>
      <c r="K64">
        <v>0.85305555555555546</v>
      </c>
      <c r="L64">
        <v>1.4697222222222222</v>
      </c>
      <c r="M64">
        <v>0.78111111111111109</v>
      </c>
      <c r="N64">
        <v>-0.30833333333333335</v>
      </c>
      <c r="O64">
        <v>-2.3536111111111113</v>
      </c>
      <c r="P64">
        <v>4.378333333333333</v>
      </c>
      <c r="Q64">
        <v>8.7258333333333322</v>
      </c>
      <c r="R64">
        <v>4.9024999999999999</v>
      </c>
      <c r="S64">
        <v>6.3722222222222209</v>
      </c>
      <c r="T64">
        <v>1.1613888888888884</v>
      </c>
      <c r="U64" t="str">
        <v>rain</v>
      </c>
      <c r="V64">
        <v>38</v>
      </c>
      <c r="W64" t="str">
        <v>SF,PF</v>
      </c>
      <c r="AD64">
        <f>P64 - sorted!Z$103</f>
        <v>4.378333333333333</v>
      </c>
      <c r="AE64">
        <f>Q64 - sorted!AA$103</f>
        <v>8.7258333333333322</v>
      </c>
      <c r="AF64">
        <f>R64 - sorted!AB$103</f>
        <v>4.9024999999999999</v>
      </c>
      <c r="AG64">
        <f>S64 - sorted!AC$103</f>
        <v>6.3722222222222209</v>
      </c>
      <c r="AH64">
        <f>T64 - sorted!AD$103</f>
        <v>1.1613888888888884</v>
      </c>
    </row>
    <row r="65" spans="1:34" x14ac:dyDescent="0.3">
      <c r="A65">
        <f t="shared" si="5"/>
        <v>17.186270237899585</v>
      </c>
      <c r="B65">
        <f t="shared" si="6"/>
        <v>10.218783996473546</v>
      </c>
      <c r="C65">
        <f t="shared" si="7"/>
        <v>15.0800875601219</v>
      </c>
      <c r="D65">
        <f t="shared" si="8"/>
        <v>15.052240582695992</v>
      </c>
      <c r="E65">
        <f t="shared" si="9"/>
        <v>8.6284453797557852</v>
      </c>
      <c r="F65" t="str">
        <v>Kyle Anderson</v>
      </c>
      <c r="G65">
        <v>0.26041666666666669</v>
      </c>
      <c r="H65">
        <v>-3.125E-2</v>
      </c>
      <c r="I65">
        <v>-0.32291666666666669</v>
      </c>
      <c r="J65">
        <v>-0.19791666666666666</v>
      </c>
      <c r="K65">
        <v>0.28125</v>
      </c>
      <c r="L65">
        <v>0.42708333333333326</v>
      </c>
      <c r="M65">
        <v>0.84375000000000011</v>
      </c>
      <c r="N65">
        <v>0.55208333333333337</v>
      </c>
      <c r="O65">
        <v>0.47916666666666669</v>
      </c>
      <c r="P65">
        <v>2.3229166666666665</v>
      </c>
      <c r="Q65">
        <v>1.8125</v>
      </c>
      <c r="R65">
        <v>1.8645833333333335</v>
      </c>
      <c r="S65">
        <v>2.2916666666666665</v>
      </c>
      <c r="T65">
        <v>1.1510416666666667</v>
      </c>
      <c r="U65" t="e">
        <v>#N/A</v>
      </c>
      <c r="V65" t="e">
        <v>#N/A</v>
      </c>
      <c r="W65" t="str">
        <v>SF,PF</v>
      </c>
      <c r="AD65">
        <f>P65 - sorted!Z$103</f>
        <v>2.3229166666666665</v>
      </c>
      <c r="AE65">
        <f>Q65 - sorted!AA$103</f>
        <v>1.8125</v>
      </c>
      <c r="AF65">
        <f>R65 - sorted!AB$103</f>
        <v>1.8645833333333335</v>
      </c>
      <c r="AG65">
        <f>S65 - sorted!AC$103</f>
        <v>2.2916666666666665</v>
      </c>
      <c r="AH65">
        <f>T65 - sorted!AD$103</f>
        <v>1.1510416666666667</v>
      </c>
    </row>
    <row r="66" spans="1:34" x14ac:dyDescent="0.3">
      <c r="A66">
        <f t="shared" si="5"/>
        <v>44.187582024889032</v>
      </c>
      <c r="B66">
        <f t="shared" si="6"/>
        <v>44.550807155754335</v>
      </c>
      <c r="C66">
        <f t="shared" si="7"/>
        <v>12.956275470047647</v>
      </c>
      <c r="D66">
        <f t="shared" si="8"/>
        <v>31.467812536118132</v>
      </c>
      <c r="E66">
        <f t="shared" si="9"/>
        <v>8.5248918225645234</v>
      </c>
      <c r="F66" t="str">
        <v>Luka Doncic</v>
      </c>
      <c r="G66">
        <v>0.625</v>
      </c>
      <c r="H66">
        <v>-1.2291666666666667</v>
      </c>
      <c r="I66">
        <v>1.4791666666666667</v>
      </c>
      <c r="J66">
        <v>2.4791666666666665</v>
      </c>
      <c r="K66">
        <v>1.4583333333333333</v>
      </c>
      <c r="L66">
        <v>3.3854166666666665</v>
      </c>
      <c r="M66">
        <v>0.4375</v>
      </c>
      <c r="N66">
        <v>-7.2916666666666685E-2</v>
      </c>
      <c r="O66">
        <v>-3.59375</v>
      </c>
      <c r="P66">
        <v>6.1979166666666661</v>
      </c>
      <c r="Q66">
        <v>8.5625</v>
      </c>
      <c r="R66">
        <v>1.5833333333333335</v>
      </c>
      <c r="S66">
        <v>4.96875</v>
      </c>
      <c r="T66">
        <v>1.1354166666666661</v>
      </c>
      <c r="U66" t="str">
        <v>car</v>
      </c>
      <c r="V66">
        <v>62</v>
      </c>
      <c r="W66" t="str">
        <v>PG,SG</v>
      </c>
      <c r="AD66">
        <f>P66 - sorted!Z$103</f>
        <v>6.1979166666666661</v>
      </c>
      <c r="AE66">
        <f>Q66 - sorted!AA$103</f>
        <v>8.5625</v>
      </c>
      <c r="AF66">
        <f>R66 - sorted!AB$103</f>
        <v>1.5833333333333335</v>
      </c>
      <c r="AG66">
        <f>S66 - sorted!AC$103</f>
        <v>4.96875</v>
      </c>
      <c r="AH66">
        <f>T66 - sorted!AD$103</f>
        <v>1.1354166666666661</v>
      </c>
    </row>
    <row r="67" spans="1:34" x14ac:dyDescent="0.3">
      <c r="A67">
        <f t="shared" ref="A67:A98" si="10">1900 * AD67/(AK$7 * 1) + 1</f>
        <v>6.2996123062922642</v>
      </c>
      <c r="B67">
        <f t="shared" ref="B67:B98" si="11">1900 * AE67/(AL$7 * 1) + 1</f>
        <v>16.055227933551279</v>
      </c>
      <c r="C67">
        <f t="shared" ref="C67:C130" si="12">1900 * AF67/(AM$7 * 1) + 1</f>
        <v>20.01467318175121</v>
      </c>
      <c r="D67">
        <f t="shared" ref="D67:D98" si="13">1900 * AG67/(AN$7 * 1) + 1</f>
        <v>16.314387282305411</v>
      </c>
      <c r="E67">
        <f t="shared" ref="E67:E98" si="14">1900 * AH67/(AO$7 * 1) + 1</f>
        <v>8.3223870885016265</v>
      </c>
      <c r="F67" t="str">
        <v>Jerami Grant</v>
      </c>
      <c r="G67">
        <v>-0.37</v>
      </c>
      <c r="H67">
        <v>1.7369444444444444</v>
      </c>
      <c r="I67">
        <v>0.41111111111111115</v>
      </c>
      <c r="J67">
        <v>1.0791666666666666</v>
      </c>
      <c r="K67">
        <v>-0.20555555555555557</v>
      </c>
      <c r="L67">
        <v>-2.0555555555555556E-2</v>
      </c>
      <c r="M67">
        <v>-0.86333333333333329</v>
      </c>
      <c r="N67">
        <v>1.1922222222222221</v>
      </c>
      <c r="O67">
        <v>-0.46250000000000008</v>
      </c>
      <c r="P67">
        <v>0.76055555555555532</v>
      </c>
      <c r="Q67">
        <v>2.9599999999999995</v>
      </c>
      <c r="R67">
        <v>2.5180555555555553</v>
      </c>
      <c r="S67">
        <v>2.4974999999999996</v>
      </c>
      <c r="T67">
        <v>1.1048611111111108</v>
      </c>
      <c r="U67" t="str">
        <v>_______</v>
      </c>
      <c r="V67">
        <v>7.2289284822984534</v>
      </c>
      <c r="W67" t="str">
        <v>SF,PF</v>
      </c>
      <c r="AD67">
        <f>P67 - sorted!Z$103</f>
        <v>0.76055555555555532</v>
      </c>
      <c r="AE67">
        <f>Q67 - sorted!AA$103</f>
        <v>2.9599999999999995</v>
      </c>
      <c r="AF67">
        <f>R67 - sorted!AB$103</f>
        <v>2.5180555555555553</v>
      </c>
      <c r="AG67">
        <f>S67 - sorted!AC$103</f>
        <v>2.4974999999999996</v>
      </c>
      <c r="AH67">
        <f>T67 - sorted!AD$103</f>
        <v>1.1048611111111108</v>
      </c>
    </row>
    <row r="68" spans="1:34" x14ac:dyDescent="0.3">
      <c r="A68">
        <f t="shared" si="10"/>
        <v>29.49654571927972</v>
      </c>
      <c r="B68">
        <f t="shared" si="11"/>
        <v>35.02473035939834</v>
      </c>
      <c r="C68">
        <f t="shared" si="12"/>
        <v>32.699861937034221</v>
      </c>
      <c r="D68">
        <f t="shared" si="13"/>
        <v>34.657245322917916</v>
      </c>
      <c r="E68">
        <f t="shared" si="14"/>
        <v>8.2096287706711522</v>
      </c>
      <c r="F68" t="str">
        <v>Kyrie Irving</v>
      </c>
      <c r="G68">
        <v>0.99305555555555558</v>
      </c>
      <c r="H68">
        <v>1.3993055555555556</v>
      </c>
      <c r="I68">
        <v>1.0743055555555554</v>
      </c>
      <c r="J68">
        <v>1.5076388888888888</v>
      </c>
      <c r="K68">
        <v>-0.38819444444444445</v>
      </c>
      <c r="L68">
        <v>1.2909722222222222</v>
      </c>
      <c r="M68">
        <v>0.95694444444444449</v>
      </c>
      <c r="N68">
        <v>-0.14444444444444446</v>
      </c>
      <c r="O68">
        <v>-1.2006944444444445</v>
      </c>
      <c r="P68">
        <v>4.0895833333333327</v>
      </c>
      <c r="Q68">
        <v>6.6895833333333332</v>
      </c>
      <c r="R68">
        <v>4.197916666666667</v>
      </c>
      <c r="S68">
        <v>5.4888888888888889</v>
      </c>
      <c r="T68">
        <v>1.0878472222222222</v>
      </c>
      <c r="U68" t="str">
        <v>ii</v>
      </c>
      <c r="V68">
        <v>37</v>
      </c>
      <c r="W68" t="str">
        <v>PG,SG</v>
      </c>
      <c r="AD68">
        <f>P68 - sorted!Z$103</f>
        <v>4.0895833333333327</v>
      </c>
      <c r="AE68">
        <f>Q68 - sorted!AA$103</f>
        <v>6.6895833333333332</v>
      </c>
      <c r="AF68">
        <f>R68 - sorted!AB$103</f>
        <v>4.197916666666667</v>
      </c>
      <c r="AG68">
        <f>S68 - sorted!AC$103</f>
        <v>5.4888888888888889</v>
      </c>
      <c r="AH68">
        <f>T68 - sorted!AD$103</f>
        <v>1.0878472222222222</v>
      </c>
    </row>
    <row r="69" spans="1:34" x14ac:dyDescent="0.3">
      <c r="A69">
        <f t="shared" si="10"/>
        <v>5.7808774275171295</v>
      </c>
      <c r="B69">
        <f t="shared" si="11"/>
        <v>6.3151058076219888</v>
      </c>
      <c r="C69">
        <f t="shared" si="12"/>
        <v>17.1011176329975</v>
      </c>
      <c r="D69">
        <f t="shared" si="13"/>
        <v>10.708820766226323</v>
      </c>
      <c r="E69">
        <f t="shared" si="14"/>
        <v>7.7857495432349486</v>
      </c>
      <c r="F69" t="str">
        <v>Saddiq Bey</v>
      </c>
      <c r="G69">
        <v>-1.0555555555555556</v>
      </c>
      <c r="H69">
        <v>0.89722222222222214</v>
      </c>
      <c r="I69">
        <v>1.6888888888888891</v>
      </c>
      <c r="J69">
        <v>0.42222222222222228</v>
      </c>
      <c r="K69">
        <v>0.33777777777777779</v>
      </c>
      <c r="L69">
        <v>-0.54888888888888898</v>
      </c>
      <c r="M69">
        <v>0</v>
      </c>
      <c r="N69">
        <v>-0.69666666666666677</v>
      </c>
      <c r="O69">
        <v>0.53833333333333333</v>
      </c>
      <c r="P69">
        <v>0.68611111111111134</v>
      </c>
      <c r="Q69">
        <v>1.0449999999999999</v>
      </c>
      <c r="R69">
        <v>2.1322222222222225</v>
      </c>
      <c r="S69">
        <v>1.5833333333333333</v>
      </c>
      <c r="T69">
        <v>1.0238888888888891</v>
      </c>
      <c r="U69" t="e">
        <v>#N/A</v>
      </c>
      <c r="V69" t="e">
        <v>#N/A</v>
      </c>
      <c r="W69" t="str">
        <v>SF</v>
      </c>
      <c r="AD69">
        <f>P69 - sorted!Z$103</f>
        <v>0.68611111111111134</v>
      </c>
      <c r="AE69">
        <f>Q69 - sorted!AA$103</f>
        <v>1.0449999999999999</v>
      </c>
      <c r="AF69">
        <f>R69 - sorted!AB$103</f>
        <v>2.1322222222222225</v>
      </c>
      <c r="AG69">
        <f>S69 - sorted!AC$103</f>
        <v>1.5833333333333333</v>
      </c>
      <c r="AH69">
        <f>T69 - sorted!AD$103</f>
        <v>1.0238888888888891</v>
      </c>
    </row>
    <row r="70" spans="1:34" x14ac:dyDescent="0.3">
      <c r="A70">
        <f t="shared" si="10"/>
        <v>6.63640286191493</v>
      </c>
      <c r="B70">
        <f t="shared" si="11"/>
        <v>1.8448785946193387</v>
      </c>
      <c r="C70">
        <f t="shared" si="12"/>
        <v>3.3451080658795211</v>
      </c>
      <c r="D70">
        <f t="shared" si="13"/>
        <v>1.5757160384183333</v>
      </c>
      <c r="E70">
        <f t="shared" si="14"/>
        <v>7.4378095910723321</v>
      </c>
      <c r="F70" t="str">
        <v>Andrew Wiggins</v>
      </c>
      <c r="G70">
        <v>0.27444444444444449</v>
      </c>
      <c r="H70">
        <v>-0.71499999999999997</v>
      </c>
      <c r="I70">
        <v>0.11555555555555556</v>
      </c>
      <c r="J70">
        <v>0.39722222222222225</v>
      </c>
      <c r="K70">
        <v>-0.13722222222222225</v>
      </c>
      <c r="L70">
        <v>-0.21666666666666667</v>
      </c>
      <c r="M70">
        <v>-0.14444444444444446</v>
      </c>
      <c r="N70">
        <v>0.59222222222222221</v>
      </c>
      <c r="O70">
        <v>-7.2222222222222229E-2</v>
      </c>
      <c r="P70">
        <v>0.80888888888888888</v>
      </c>
      <c r="Q70">
        <v>0.16611111111111121</v>
      </c>
      <c r="R70">
        <v>0.31055555555555558</v>
      </c>
      <c r="S70">
        <v>9.388888888888898E-2</v>
      </c>
      <c r="T70">
        <v>0.97138888888888908</v>
      </c>
      <c r="U70" t="str">
        <v>_______</v>
      </c>
      <c r="V70">
        <v>-6.594991431146263</v>
      </c>
      <c r="W70" t="str">
        <v>SG,SF</v>
      </c>
      <c r="AD70">
        <f>P70 - sorted!Z$103</f>
        <v>0.80888888888888888</v>
      </c>
      <c r="AE70">
        <f>Q70 - sorted!AA$103</f>
        <v>0.16611111111111121</v>
      </c>
      <c r="AF70">
        <f>R70 - sorted!AB$103</f>
        <v>0.31055555555555558</v>
      </c>
      <c r="AG70">
        <f>S70 - sorted!AC$103</f>
        <v>9.388888888888898E-2</v>
      </c>
      <c r="AH70">
        <f>T70 - sorted!AD$103</f>
        <v>0.97138888888888908</v>
      </c>
    </row>
    <row r="71" spans="1:34" x14ac:dyDescent="0.3">
      <c r="A71">
        <f t="shared" si="10"/>
        <v>35.701040696569663</v>
      </c>
      <c r="B71">
        <f t="shared" si="11"/>
        <v>30.29665976258628</v>
      </c>
      <c r="C71">
        <f t="shared" si="12"/>
        <v>25.16426200262261</v>
      </c>
      <c r="D71">
        <f t="shared" si="13"/>
        <v>31.536796262615002</v>
      </c>
      <c r="E71">
        <f t="shared" si="14"/>
        <v>6.6001763729030705</v>
      </c>
      <c r="F71" t="str">
        <v>Jrue Holiday</v>
      </c>
      <c r="G71">
        <v>1.08</v>
      </c>
      <c r="H71">
        <v>0</v>
      </c>
      <c r="I71">
        <v>0.26</v>
      </c>
      <c r="J71">
        <v>0.69</v>
      </c>
      <c r="K71">
        <v>-0.17</v>
      </c>
      <c r="L71">
        <v>1.78</v>
      </c>
      <c r="M71">
        <v>2.0099999999999998</v>
      </c>
      <c r="N71">
        <v>0.11</v>
      </c>
      <c r="O71">
        <v>-0.78</v>
      </c>
      <c r="P71">
        <v>4.9800000000000004</v>
      </c>
      <c r="Q71">
        <v>5.7600000000000007</v>
      </c>
      <c r="R71">
        <v>3.2</v>
      </c>
      <c r="S71">
        <v>4.9800000000000004</v>
      </c>
      <c r="T71">
        <v>0.8450000000000002</v>
      </c>
      <c r="U71" t="str">
        <v>weed</v>
      </c>
      <c r="V71">
        <v>20</v>
      </c>
      <c r="W71" t="str">
        <v>PG,SG</v>
      </c>
      <c r="AD71">
        <f>P71 - sorted!Z$103</f>
        <v>4.9800000000000004</v>
      </c>
      <c r="AE71">
        <f>Q71 - sorted!AA$103</f>
        <v>5.7600000000000007</v>
      </c>
      <c r="AF71">
        <f>R71 - sorted!AB$103</f>
        <v>3.2</v>
      </c>
      <c r="AG71">
        <f>S71 - sorted!AC$103</f>
        <v>4.9800000000000004</v>
      </c>
      <c r="AH71">
        <f>T71 - sorted!AD$103</f>
        <v>0.8450000000000002</v>
      </c>
    </row>
    <row r="72" spans="1:34" x14ac:dyDescent="0.3">
      <c r="A72">
        <f t="shared" si="10"/>
        <v>3.698195600793067</v>
      </c>
      <c r="B72">
        <f t="shared" si="11"/>
        <v>-0.48913384402806415</v>
      </c>
      <c r="C72">
        <f t="shared" si="12"/>
        <v>4.1379979128405751</v>
      </c>
      <c r="D72">
        <f t="shared" si="13"/>
        <v>4.3589113247365461</v>
      </c>
      <c r="E72">
        <f t="shared" si="14"/>
        <v>6.5707211388575573</v>
      </c>
      <c r="F72" t="str">
        <v>Al Horford</v>
      </c>
      <c r="G72">
        <v>-9.4444444444444445E-3</v>
      </c>
      <c r="H72">
        <v>0.16055555555555556</v>
      </c>
      <c r="I72">
        <v>-0.38722222222222219</v>
      </c>
      <c r="J72">
        <v>-0.43444444444444447</v>
      </c>
      <c r="K72">
        <v>0.20777777777777778</v>
      </c>
      <c r="L72">
        <v>0.13222222222222224</v>
      </c>
      <c r="M72">
        <v>-0.36833333333333335</v>
      </c>
      <c r="N72">
        <v>0.40611111111111109</v>
      </c>
      <c r="O72">
        <v>0.84055555555555561</v>
      </c>
      <c r="P72">
        <v>0.38722222222222219</v>
      </c>
      <c r="Q72">
        <v>-0.2927777777777778</v>
      </c>
      <c r="R72">
        <v>0.41555555555555562</v>
      </c>
      <c r="S72">
        <v>0.54777777777777781</v>
      </c>
      <c r="T72">
        <v>0.84055555555555572</v>
      </c>
      <c r="U72" t="str">
        <v>rob</v>
      </c>
      <c r="V72">
        <v>3</v>
      </c>
      <c r="W72" t="str">
        <v>PF,C</v>
      </c>
      <c r="AD72">
        <f>P72 - sorted!Z$103</f>
        <v>0.38722222222222219</v>
      </c>
      <c r="AE72">
        <f>Q72 - sorted!AA$103</f>
        <v>-0.2927777777777778</v>
      </c>
      <c r="AF72">
        <f>R72 - sorted!AB$103</f>
        <v>0.41555555555555562</v>
      </c>
      <c r="AG72">
        <f>S72 - sorted!AC$103</f>
        <v>0.54777777777777781</v>
      </c>
      <c r="AH72">
        <f>T72 - sorted!AD$103</f>
        <v>0.84055555555555572</v>
      </c>
    </row>
    <row r="73" spans="1:34" x14ac:dyDescent="0.3">
      <c r="A73">
        <f t="shared" si="10"/>
        <v>20.226095339080004</v>
      </c>
      <c r="B73">
        <f t="shared" si="11"/>
        <v>31.243262870270144</v>
      </c>
      <c r="C73">
        <f t="shared" si="12"/>
        <v>20.300994515376036</v>
      </c>
      <c r="D73">
        <f t="shared" si="13"/>
        <v>23.820838706298293</v>
      </c>
      <c r="E73">
        <f t="shared" si="14"/>
        <v>6.5638175683781395</v>
      </c>
      <c r="F73" t="str">
        <v>Julius Randle</v>
      </c>
      <c r="G73">
        <v>1.0694444444444444E-2</v>
      </c>
      <c r="H73">
        <v>0.96249999999999991</v>
      </c>
      <c r="I73">
        <v>0.66305555555555562</v>
      </c>
      <c r="J73">
        <v>1.5720833333333333</v>
      </c>
      <c r="K73">
        <v>2.2137499999999997</v>
      </c>
      <c r="L73">
        <v>1.1656944444444446</v>
      </c>
      <c r="M73">
        <v>-3.2083333333333332E-2</v>
      </c>
      <c r="N73">
        <v>-0.60958333333333325</v>
      </c>
      <c r="O73">
        <v>-2.2244444444444444</v>
      </c>
      <c r="P73">
        <v>2.7591666666666654</v>
      </c>
      <c r="Q73">
        <v>5.9461111111111107</v>
      </c>
      <c r="R73">
        <v>2.5559722222222221</v>
      </c>
      <c r="S73">
        <v>3.7216666666666662</v>
      </c>
      <c r="T73">
        <v>0.83951388888888889</v>
      </c>
      <c r="U73" t="str">
        <v>_______</v>
      </c>
      <c r="V73">
        <v>-4.3148215055244235</v>
      </c>
      <c r="W73" t="str">
        <v>PF,C</v>
      </c>
      <c r="AD73">
        <f>P73 - sorted!Z$103</f>
        <v>2.7591666666666654</v>
      </c>
      <c r="AE73">
        <f>Q73 - sorted!AA$103</f>
        <v>5.9461111111111107</v>
      </c>
      <c r="AF73">
        <f>R73 - sorted!AB$103</f>
        <v>2.5559722222222221</v>
      </c>
      <c r="AG73">
        <f>S73 - sorted!AC$103</f>
        <v>3.7216666666666662</v>
      </c>
      <c r="AH73">
        <f>T73 - sorted!AD$103</f>
        <v>0.83951388888888889</v>
      </c>
    </row>
    <row r="74" spans="1:34" x14ac:dyDescent="0.3">
      <c r="A74">
        <f t="shared" si="10"/>
        <v>6.4351027597036801</v>
      </c>
      <c r="B74">
        <f t="shared" si="11"/>
        <v>9.4939968408887321</v>
      </c>
      <c r="C74">
        <f t="shared" si="12"/>
        <v>10.892244757323633</v>
      </c>
      <c r="D74">
        <f t="shared" si="13"/>
        <v>11.178932087538337</v>
      </c>
      <c r="E74">
        <f t="shared" si="14"/>
        <v>6.1362564366862458</v>
      </c>
      <c r="F74" t="str">
        <v>Harrison Barnes</v>
      </c>
      <c r="G74">
        <v>0.76</v>
      </c>
      <c r="H74">
        <v>0.88</v>
      </c>
      <c r="I74">
        <v>0</v>
      </c>
      <c r="J74">
        <v>0.37</v>
      </c>
      <c r="K74">
        <v>0.64</v>
      </c>
      <c r="L74">
        <v>0.35</v>
      </c>
      <c r="M74">
        <v>-0.53</v>
      </c>
      <c r="N74">
        <v>-0.8</v>
      </c>
      <c r="O74">
        <v>-0.01</v>
      </c>
      <c r="P74">
        <v>0.7799999999999998</v>
      </c>
      <c r="Q74">
        <v>1.6700000000000006</v>
      </c>
      <c r="R74">
        <v>1.3100000000000003</v>
      </c>
      <c r="S74">
        <v>1.6600000000000006</v>
      </c>
      <c r="T74">
        <v>0.77499999999999991</v>
      </c>
      <c r="U74" t="str">
        <v>_______</v>
      </c>
      <c r="V74">
        <v>-2.1219930521961636</v>
      </c>
      <c r="W74" t="str">
        <v>SF,PF</v>
      </c>
      <c r="AD74">
        <f>P74 - sorted!Z$103</f>
        <v>0.7799999999999998</v>
      </c>
      <c r="AE74">
        <f>Q74 - sorted!AA$103</f>
        <v>1.6700000000000006</v>
      </c>
      <c r="AF74">
        <f>R74 - sorted!AB$103</f>
        <v>1.3100000000000003</v>
      </c>
      <c r="AG74">
        <f>S74 - sorted!AC$103</f>
        <v>1.6600000000000006</v>
      </c>
      <c r="AH74">
        <f>T74 - sorted!AD$103</f>
        <v>0.77499999999999991</v>
      </c>
    </row>
    <row r="75" spans="1:34" x14ac:dyDescent="0.3">
      <c r="A75">
        <f t="shared" si="10"/>
        <v>11.076618577997635</v>
      </c>
      <c r="B75">
        <f t="shared" si="11"/>
        <v>10.44907699132798</v>
      </c>
      <c r="C75">
        <f t="shared" si="12"/>
        <v>9.6085183384343029</v>
      </c>
      <c r="D75">
        <f t="shared" si="13"/>
        <v>10.708820766226321</v>
      </c>
      <c r="E75">
        <f t="shared" si="14"/>
        <v>6.0368450217826384</v>
      </c>
      <c r="F75" t="str">
        <v>Buddy Hield</v>
      </c>
      <c r="G75">
        <v>-1.2666666666666666</v>
      </c>
      <c r="H75">
        <v>0.13722222222222225</v>
      </c>
      <c r="I75">
        <v>2.5544444444444441</v>
      </c>
      <c r="J75">
        <v>0.48555555555555557</v>
      </c>
      <c r="K75">
        <v>-0.13722222222222225</v>
      </c>
      <c r="L75">
        <v>0.4433333333333333</v>
      </c>
      <c r="M75">
        <v>0</v>
      </c>
      <c r="N75">
        <v>-0.35888888888888892</v>
      </c>
      <c r="O75">
        <v>-0.27444444444444449</v>
      </c>
      <c r="P75">
        <v>1.4461111111111107</v>
      </c>
      <c r="Q75">
        <v>1.8577777777777773</v>
      </c>
      <c r="R75">
        <v>1.1399999999999997</v>
      </c>
      <c r="S75">
        <v>1.5833333333333328</v>
      </c>
      <c r="T75">
        <v>0.75999999999999956</v>
      </c>
      <c r="U75" t="str">
        <v>other</v>
      </c>
      <c r="V75">
        <v>5</v>
      </c>
      <c r="W75" t="str">
        <v>SG,SF</v>
      </c>
      <c r="AD75">
        <f>P75 - sorted!Z$103</f>
        <v>1.4461111111111107</v>
      </c>
      <c r="AE75">
        <f>Q75 - sorted!AA$103</f>
        <v>1.8577777777777773</v>
      </c>
      <c r="AF75">
        <f>R75 - sorted!AB$103</f>
        <v>1.1399999999999997</v>
      </c>
      <c r="AG75">
        <f>S75 - sorted!AC$103</f>
        <v>1.5833333333333328</v>
      </c>
      <c r="AH75">
        <f>T75 - sorted!AD$103</f>
        <v>0.75999999999999956</v>
      </c>
    </row>
    <row r="76" spans="1:34" x14ac:dyDescent="0.3">
      <c r="A76">
        <f t="shared" si="10"/>
        <v>32.553791021613044</v>
      </c>
      <c r="B76">
        <f t="shared" si="11"/>
        <v>57.640774010517163</v>
      </c>
      <c r="C76">
        <f t="shared" si="12"/>
        <v>52.172859011803929</v>
      </c>
      <c r="D76">
        <f t="shared" si="13"/>
        <v>58.411493464285002</v>
      </c>
      <c r="E76">
        <f t="shared" si="14"/>
        <v>5.7570202983502758</v>
      </c>
      <c r="F76" t="str">
        <v>Damian Lillard</v>
      </c>
      <c r="G76">
        <v>-0.46444444444444444</v>
      </c>
      <c r="H76">
        <v>4.8344444444444443</v>
      </c>
      <c r="I76">
        <v>2.681111111111111</v>
      </c>
      <c r="J76">
        <v>2.4488888888888889</v>
      </c>
      <c r="K76">
        <v>-0.34833333333333338</v>
      </c>
      <c r="L76">
        <v>2.5861111111111112</v>
      </c>
      <c r="M76">
        <v>0</v>
      </c>
      <c r="N76">
        <v>-0.60166666666666657</v>
      </c>
      <c r="O76">
        <v>-1.7733333333333332</v>
      </c>
      <c r="P76">
        <v>4.5283333333333333</v>
      </c>
      <c r="Q76">
        <v>11.136111111111113</v>
      </c>
      <c r="R76">
        <v>6.7766666666666673</v>
      </c>
      <c r="S76">
        <v>9.3627777777777794</v>
      </c>
      <c r="T76">
        <v>0.71777777777777829</v>
      </c>
      <c r="U76" t="str">
        <v>rob</v>
      </c>
      <c r="V76">
        <v>50</v>
      </c>
      <c r="W76" t="str">
        <v>PG</v>
      </c>
      <c r="AD76">
        <f>P76 - sorted!Z$103</f>
        <v>4.5283333333333333</v>
      </c>
      <c r="AE76">
        <f>Q76 - sorted!AA$103</f>
        <v>11.136111111111113</v>
      </c>
      <c r="AF76">
        <f>R76 - sorted!AB$103</f>
        <v>6.7766666666666673</v>
      </c>
      <c r="AG76">
        <f>S76 - sorted!AC$103</f>
        <v>9.3627777777777794</v>
      </c>
      <c r="AH76">
        <f>T76 - sorted!AD$103</f>
        <v>0.71777777777777829</v>
      </c>
    </row>
    <row r="77" spans="1:34" x14ac:dyDescent="0.3">
      <c r="A77">
        <f t="shared" si="10"/>
        <v>4.2227372132858365</v>
      </c>
      <c r="B77">
        <f t="shared" si="11"/>
        <v>2.5258676959680351</v>
      </c>
      <c r="C77">
        <f t="shared" si="12"/>
        <v>7.8905903366853538</v>
      </c>
      <c r="D77">
        <f t="shared" si="13"/>
        <v>4.7557806648296559</v>
      </c>
      <c r="E77">
        <f t="shared" si="14"/>
        <v>5.1007208647736961</v>
      </c>
      <c r="F77" t="str">
        <v>Klay Thompson</v>
      </c>
      <c r="G77">
        <v>-4.3750000000000004E-2</v>
      </c>
      <c r="H77">
        <v>0.15</v>
      </c>
      <c r="I77">
        <v>0.75624999999999998</v>
      </c>
      <c r="J77">
        <v>0.42500000000000004</v>
      </c>
      <c r="K77">
        <v>-0.50625000000000009</v>
      </c>
      <c r="L77">
        <v>-0.3</v>
      </c>
      <c r="M77">
        <v>-6.8750000000000006E-2</v>
      </c>
      <c r="N77">
        <v>-0.11249999999999999</v>
      </c>
      <c r="O77">
        <v>0.3125</v>
      </c>
      <c r="P77">
        <v>0.46249999999999986</v>
      </c>
      <c r="Q77">
        <v>0.3</v>
      </c>
      <c r="R77">
        <v>0.91249999999999998</v>
      </c>
      <c r="S77">
        <v>0.61250000000000004</v>
      </c>
      <c r="T77">
        <v>0.61874999999999991</v>
      </c>
      <c r="U77" t="e">
        <v>#N/A</v>
      </c>
      <c r="V77" t="e">
        <v>#N/A</v>
      </c>
      <c r="W77" t="str">
        <v>SG,SF</v>
      </c>
      <c r="AD77">
        <f>P77 - sorted!Z$103</f>
        <v>0.46249999999999986</v>
      </c>
      <c r="AE77">
        <f>Q77 - sorted!AA$103</f>
        <v>0.3</v>
      </c>
      <c r="AF77">
        <f>R77 - sorted!AB$103</f>
        <v>0.91249999999999998</v>
      </c>
      <c r="AG77">
        <f>S77 - sorted!AC$103</f>
        <v>0.61250000000000004</v>
      </c>
      <c r="AH77">
        <f>T77 - sorted!AD$103</f>
        <v>0.61874999999999991</v>
      </c>
    </row>
    <row r="78" spans="1:34" x14ac:dyDescent="0.3">
      <c r="A78">
        <f t="shared" si="10"/>
        <v>16.118799022808208</v>
      </c>
      <c r="B78">
        <f t="shared" si="11"/>
        <v>28.743948097892879</v>
      </c>
      <c r="C78">
        <f t="shared" si="12"/>
        <v>24.045196570469905</v>
      </c>
      <c r="D78">
        <f t="shared" si="13"/>
        <v>27.11161795548237</v>
      </c>
      <c r="E78">
        <f t="shared" si="14"/>
        <v>4.8972956546468751</v>
      </c>
      <c r="F78" t="str">
        <v>Brandon Ingram</v>
      </c>
      <c r="G78">
        <v>2.0277777777777777E-2</v>
      </c>
      <c r="H78">
        <v>2.0886111111111112</v>
      </c>
      <c r="I78">
        <v>0.73</v>
      </c>
      <c r="J78">
        <v>1.723611111111111</v>
      </c>
      <c r="K78">
        <v>3.0416666666666665E-2</v>
      </c>
      <c r="L78">
        <v>1.2065277777777776</v>
      </c>
      <c r="M78">
        <v>-0.48666666666666664</v>
      </c>
      <c r="N78">
        <v>0.14194444444444446</v>
      </c>
      <c r="O78">
        <v>-1.1963888888888889</v>
      </c>
      <c r="P78">
        <v>2.1697222222222217</v>
      </c>
      <c r="Q78">
        <v>5.4547222222222222</v>
      </c>
      <c r="R78">
        <v>3.0518055555555552</v>
      </c>
      <c r="S78">
        <v>4.2583333333333329</v>
      </c>
      <c r="T78">
        <v>0.58805555555555533</v>
      </c>
      <c r="U78" t="str">
        <v>ja</v>
      </c>
      <c r="V78">
        <v>22</v>
      </c>
      <c r="W78" t="str">
        <v>SF,PF</v>
      </c>
      <c r="AD78">
        <f>P78 - sorted!Z$103</f>
        <v>2.1697222222222217</v>
      </c>
      <c r="AE78">
        <f>Q78 - sorted!AA$103</f>
        <v>5.4547222222222222</v>
      </c>
      <c r="AF78">
        <f>R78 - sorted!AB$103</f>
        <v>3.0518055555555552</v>
      </c>
      <c r="AG78">
        <f>S78 - sorted!AC$103</f>
        <v>4.2583333333333329</v>
      </c>
      <c r="AH78">
        <f>T78 - sorted!AD$103</f>
        <v>0.58805555555555533</v>
      </c>
    </row>
    <row r="79" spans="1:34" x14ac:dyDescent="0.3">
      <c r="A79">
        <f t="shared" si="10"/>
        <v>26.712216901675113</v>
      </c>
      <c r="B79">
        <f t="shared" si="11"/>
        <v>23.226806104601046</v>
      </c>
      <c r="C79">
        <f t="shared" si="12"/>
        <v>20.784489514647262</v>
      </c>
      <c r="D79">
        <f t="shared" si="13"/>
        <v>26.631286822837488</v>
      </c>
      <c r="E79">
        <f t="shared" si="14"/>
        <v>4.3137138301201574</v>
      </c>
      <c r="F79" t="str">
        <v>Tyrese Haliburton</v>
      </c>
      <c r="G79">
        <v>0.27</v>
      </c>
      <c r="H79">
        <v>0.49</v>
      </c>
      <c r="I79">
        <v>0.94999999999999984</v>
      </c>
      <c r="J79">
        <v>0.4</v>
      </c>
      <c r="K79">
        <v>-0.71</v>
      </c>
      <c r="L79">
        <v>1.56</v>
      </c>
      <c r="M79">
        <v>1.43</v>
      </c>
      <c r="N79">
        <v>-0.02</v>
      </c>
      <c r="O79">
        <v>-0.19</v>
      </c>
      <c r="P79">
        <v>3.69</v>
      </c>
      <c r="Q79">
        <v>4.37</v>
      </c>
      <c r="R79">
        <v>2.62</v>
      </c>
      <c r="S79">
        <v>4.18</v>
      </c>
      <c r="T79">
        <v>0.49999999999999972</v>
      </c>
      <c r="U79" t="str">
        <v>rob</v>
      </c>
      <c r="V79">
        <v>1</v>
      </c>
      <c r="W79" t="str">
        <v>PG,SG</v>
      </c>
      <c r="AD79">
        <f>P79 - sorted!Z$103</f>
        <v>3.69</v>
      </c>
      <c r="AE79">
        <f>Q79 - sorted!AA$103</f>
        <v>4.37</v>
      </c>
      <c r="AF79">
        <f>R79 - sorted!AB$103</f>
        <v>2.62</v>
      </c>
      <c r="AG79">
        <f>S79 - sorted!AC$103</f>
        <v>4.18</v>
      </c>
      <c r="AH79">
        <f>T79 - sorted!AD$103</f>
        <v>0.49999999999999972</v>
      </c>
    </row>
    <row r="80" spans="1:34" x14ac:dyDescent="0.3">
      <c r="A80">
        <f t="shared" si="10"/>
        <v>6.4399417044683771</v>
      </c>
      <c r="B80">
        <f t="shared" si="11"/>
        <v>8.8900075445680464</v>
      </c>
      <c r="C80">
        <f t="shared" si="12"/>
        <v>11.642133964436267</v>
      </c>
      <c r="D80">
        <f t="shared" si="13"/>
        <v>9.5173610950025811</v>
      </c>
      <c r="E80">
        <f t="shared" si="14"/>
        <v>4.1581533753172959</v>
      </c>
      <c r="F80" t="str">
        <v>Kelly Olynyk</v>
      </c>
      <c r="G80">
        <v>0</v>
      </c>
      <c r="H80">
        <v>0.60833333333333328</v>
      </c>
      <c r="I80">
        <v>3.0416666666666665E-2</v>
      </c>
      <c r="J80">
        <v>-0.20277777777777781</v>
      </c>
      <c r="K80">
        <v>0.65902777777777777</v>
      </c>
      <c r="L80">
        <v>-2.0277777777777777E-2</v>
      </c>
      <c r="M80">
        <v>0.42583333333333334</v>
      </c>
      <c r="N80">
        <v>5.0694444444444452E-2</v>
      </c>
      <c r="O80">
        <v>-0.16222222222222221</v>
      </c>
      <c r="P80">
        <v>0.78069444444444458</v>
      </c>
      <c r="Q80">
        <v>1.5512499999999996</v>
      </c>
      <c r="R80">
        <v>1.4093055555555554</v>
      </c>
      <c r="S80">
        <v>1.3890277777777773</v>
      </c>
      <c r="T80">
        <v>0.47652777777777783</v>
      </c>
      <c r="U80" t="e">
        <v>#N/A</v>
      </c>
      <c r="V80" t="e">
        <v>#N/A</v>
      </c>
      <c r="W80" t="str">
        <v>PF,C</v>
      </c>
      <c r="AD80">
        <f>P80 - sorted!Z$103</f>
        <v>0.78069444444444458</v>
      </c>
      <c r="AE80">
        <f>Q80 - sorted!AA$103</f>
        <v>1.5512499999999996</v>
      </c>
      <c r="AF80">
        <f>R80 - sorted!AB$103</f>
        <v>1.4093055555555554</v>
      </c>
      <c r="AG80">
        <f>S80 - sorted!AC$103</f>
        <v>1.3890277777777773</v>
      </c>
      <c r="AH80">
        <f>T80 - sorted!AD$103</f>
        <v>0.47652777777777783</v>
      </c>
    </row>
    <row r="81" spans="1:34" x14ac:dyDescent="0.3">
      <c r="A81">
        <f t="shared" si="10"/>
        <v>5.225366568530319</v>
      </c>
      <c r="B81">
        <f t="shared" si="11"/>
        <v>1.3136505819489837</v>
      </c>
      <c r="C81">
        <f t="shared" si="12"/>
        <v>10.778974779186338</v>
      </c>
      <c r="D81">
        <f t="shared" si="13"/>
        <v>5.537596231794196</v>
      </c>
      <c r="E81">
        <f t="shared" si="14"/>
        <v>3.7927243779401558</v>
      </c>
      <c r="F81" t="str">
        <v>Danny Green</v>
      </c>
      <c r="G81">
        <v>-0.68861111111111117</v>
      </c>
      <c r="H81">
        <v>0.13361111111111112</v>
      </c>
      <c r="I81">
        <v>0.85305555555555546</v>
      </c>
      <c r="J81">
        <v>-0.59611111111111104</v>
      </c>
      <c r="K81">
        <v>-0.45222222222222225</v>
      </c>
      <c r="L81">
        <v>-0.55500000000000005</v>
      </c>
      <c r="M81">
        <v>1.0380555555555555</v>
      </c>
      <c r="N81">
        <v>0.3288888888888889</v>
      </c>
      <c r="O81">
        <v>0.67833333333333334</v>
      </c>
      <c r="P81">
        <v>0.60638888888888876</v>
      </c>
      <c r="Q81">
        <v>6.1666666666666425E-2</v>
      </c>
      <c r="R81">
        <v>1.2949999999999999</v>
      </c>
      <c r="S81">
        <v>0.73999999999999977</v>
      </c>
      <c r="T81">
        <v>0.42138888888888881</v>
      </c>
      <c r="U81" t="str">
        <v>_______</v>
      </c>
      <c r="V81">
        <v>-5.0488615386300699</v>
      </c>
      <c r="W81" t="str">
        <v>SG,SF</v>
      </c>
      <c r="AD81">
        <f>P81 - sorted!Z$103</f>
        <v>0.60638888888888876</v>
      </c>
      <c r="AE81">
        <f>Q81 - sorted!AA$103</f>
        <v>6.1666666666666425E-2</v>
      </c>
      <c r="AF81">
        <f>R81 - sorted!AB$103</f>
        <v>1.2949999999999999</v>
      </c>
      <c r="AG81">
        <f>S81 - sorted!AC$103</f>
        <v>0.73999999999999977</v>
      </c>
      <c r="AH81">
        <f>T81 - sorted!AD$103</f>
        <v>0.42138888888888881</v>
      </c>
    </row>
    <row r="82" spans="1:34" x14ac:dyDescent="0.3">
      <c r="A82">
        <f t="shared" si="10"/>
        <v>32.791867104035973</v>
      </c>
      <c r="B82">
        <f t="shared" si="11"/>
        <v>51.331028519597481</v>
      </c>
      <c r="C82">
        <f t="shared" si="12"/>
        <v>48.162262748868656</v>
      </c>
      <c r="D82">
        <f t="shared" si="13"/>
        <v>49.741686850233762</v>
      </c>
      <c r="E82">
        <f t="shared" si="14"/>
        <v>3.5869979776535281</v>
      </c>
      <c r="F82" t="str">
        <v>Bradley Beal</v>
      </c>
      <c r="G82">
        <v>0.12166666666666666</v>
      </c>
      <c r="H82">
        <v>3.3863888888888889</v>
      </c>
      <c r="I82">
        <v>1.0747222222222224</v>
      </c>
      <c r="J82">
        <v>3.01125</v>
      </c>
      <c r="K82">
        <v>-6.083333333333333E-2</v>
      </c>
      <c r="L82">
        <v>1.7033333333333334</v>
      </c>
      <c r="M82">
        <v>0.96319444444444435</v>
      </c>
      <c r="N82">
        <v>-0.30416666666666664</v>
      </c>
      <c r="O82">
        <v>-1.9466666666666665</v>
      </c>
      <c r="P82">
        <v>4.5625000000000018</v>
      </c>
      <c r="Q82">
        <v>9.8955555555555552</v>
      </c>
      <c r="R82">
        <v>6.2455555555555566</v>
      </c>
      <c r="S82">
        <v>7.9488888888888889</v>
      </c>
      <c r="T82">
        <v>0.39034722222222196</v>
      </c>
      <c r="U82" t="str">
        <v>ii</v>
      </c>
      <c r="V82">
        <v>28</v>
      </c>
      <c r="W82" t="str">
        <v>SG,SF</v>
      </c>
      <c r="AD82">
        <f>P82 - sorted!Z$103</f>
        <v>4.5625000000000018</v>
      </c>
      <c r="AE82">
        <f>Q82 - sorted!AA$103</f>
        <v>9.8955555555555552</v>
      </c>
      <c r="AF82">
        <f>R82 - sorted!AB$103</f>
        <v>6.2455555555555566</v>
      </c>
      <c r="AG82">
        <f>S82 - sorted!AC$103</f>
        <v>7.9488888888888889</v>
      </c>
      <c r="AH82">
        <f>T82 - sorted!AD$103</f>
        <v>0.39034722222222196</v>
      </c>
    </row>
    <row r="83" spans="1:34" x14ac:dyDescent="0.3">
      <c r="A83">
        <f t="shared" si="10"/>
        <v>-8.3923627291332625E-2</v>
      </c>
      <c r="B83">
        <f t="shared" si="11"/>
        <v>5.4009980305003964</v>
      </c>
      <c r="C83">
        <f t="shared" si="12"/>
        <v>13.040179157556752</v>
      </c>
      <c r="D83">
        <f t="shared" si="13"/>
        <v>8.0942523669004629</v>
      </c>
      <c r="E83">
        <f t="shared" si="14"/>
        <v>3.4162496677959493</v>
      </c>
      <c r="F83" t="str">
        <v>De'Andre Hunter</v>
      </c>
      <c r="G83">
        <v>0.33055555555555555</v>
      </c>
      <c r="H83">
        <v>1.3125</v>
      </c>
      <c r="I83">
        <v>-0.26250000000000001</v>
      </c>
      <c r="J83">
        <v>0.26250000000000001</v>
      </c>
      <c r="K83">
        <v>-3.888888888888889E-2</v>
      </c>
      <c r="L83">
        <v>-0.4375</v>
      </c>
      <c r="M83">
        <v>-0.21388888888888891</v>
      </c>
      <c r="N83">
        <v>-8.7499999999999994E-2</v>
      </c>
      <c r="O83">
        <v>0.29166666666666669</v>
      </c>
      <c r="P83">
        <v>-0.15555555555555556</v>
      </c>
      <c r="Q83">
        <v>0.86527777777777759</v>
      </c>
      <c r="R83">
        <v>1.5944444444444443</v>
      </c>
      <c r="S83">
        <v>1.1569444444444443</v>
      </c>
      <c r="T83">
        <v>0.36458333333333337</v>
      </c>
      <c r="U83" t="e">
        <v>#N/A</v>
      </c>
      <c r="V83" t="e">
        <v>#N/A</v>
      </c>
      <c r="W83" t="str">
        <v>SF,PF</v>
      </c>
      <c r="AD83">
        <f>P83 - sorted!Z$103</f>
        <v>-0.15555555555555556</v>
      </c>
      <c r="AE83">
        <f>Q83 - sorted!AA$103</f>
        <v>0.86527777777777759</v>
      </c>
      <c r="AF83">
        <f>R83 - sorted!AB$103</f>
        <v>1.5944444444444443</v>
      </c>
      <c r="AG83">
        <f>S83 - sorted!AC$103</f>
        <v>1.1569444444444443</v>
      </c>
      <c r="AH83">
        <f>T83 - sorted!AD$103</f>
        <v>0.36458333333333337</v>
      </c>
    </row>
    <row r="84" spans="1:34" x14ac:dyDescent="0.3">
      <c r="A84">
        <f t="shared" si="10"/>
        <v>18.710537838778023</v>
      </c>
      <c r="B84">
        <f t="shared" si="11"/>
        <v>19.225641924062643</v>
      </c>
      <c r="C84">
        <f t="shared" si="12"/>
        <v>18.934413205071468</v>
      </c>
      <c r="D84">
        <f t="shared" si="13"/>
        <v>20.417641532452645</v>
      </c>
      <c r="E84">
        <f t="shared" si="14"/>
        <v>3.0710711438250984</v>
      </c>
      <c r="F84" t="str">
        <v>Terry Rozier</v>
      </c>
      <c r="G84">
        <v>-0.75</v>
      </c>
      <c r="H84">
        <v>0.625</v>
      </c>
      <c r="I84">
        <v>1.53125</v>
      </c>
      <c r="J84">
        <v>1.0625</v>
      </c>
      <c r="K84">
        <v>-0.22916666666666666</v>
      </c>
      <c r="L84">
        <v>0.79166666666666663</v>
      </c>
      <c r="M84">
        <v>0.90625</v>
      </c>
      <c r="N84">
        <v>-0.35416666666666674</v>
      </c>
      <c r="O84">
        <v>-0.41666666666666669</v>
      </c>
      <c r="P84">
        <v>2.5416666666666665</v>
      </c>
      <c r="Q84">
        <v>3.583333333333333</v>
      </c>
      <c r="R84">
        <v>2.375</v>
      </c>
      <c r="S84">
        <v>3.1666666666666665</v>
      </c>
      <c r="T84">
        <v>0.31249999999999983</v>
      </c>
      <c r="U84" t="str">
        <v>_______</v>
      </c>
      <c r="V84">
        <v>1.5379327988972855</v>
      </c>
      <c r="W84" t="str">
        <v>PG,SG</v>
      </c>
      <c r="AD84">
        <f>P84 - sorted!Z$103</f>
        <v>2.5416666666666665</v>
      </c>
      <c r="AE84">
        <f>Q84 - sorted!AA$103</f>
        <v>3.583333333333333</v>
      </c>
      <c r="AF84">
        <f>R84 - sorted!AB$103</f>
        <v>2.375</v>
      </c>
      <c r="AG84">
        <f>S84 - sorted!AC$103</f>
        <v>3.1666666666666665</v>
      </c>
      <c r="AH84">
        <f>T84 - sorted!AD$103</f>
        <v>0.31249999999999983</v>
      </c>
    </row>
    <row r="85" spans="1:34" x14ac:dyDescent="0.3">
      <c r="A85">
        <f t="shared" si="10"/>
        <v>9.3113715278374691</v>
      </c>
      <c r="B85">
        <f t="shared" si="11"/>
        <v>3.2548933729305416</v>
      </c>
      <c r="C85">
        <f t="shared" si="12"/>
        <v>5.9419271942863618</v>
      </c>
      <c r="D85">
        <f t="shared" si="13"/>
        <v>4.495175475841477</v>
      </c>
      <c r="E85">
        <f t="shared" si="14"/>
        <v>3.028729244884675</v>
      </c>
      <c r="F85" t="str">
        <v>Jae'Sean Tate</v>
      </c>
      <c r="G85">
        <v>0.90777777777777779</v>
      </c>
      <c r="H85">
        <v>-0.62277777777777776</v>
      </c>
      <c r="I85">
        <v>-0.81277777777777782</v>
      </c>
      <c r="J85">
        <v>-0.2533333333333333</v>
      </c>
      <c r="K85">
        <v>0.2638888888888889</v>
      </c>
      <c r="L85">
        <v>-8.4444444444444447E-2</v>
      </c>
      <c r="M85">
        <v>1.097777777777778</v>
      </c>
      <c r="N85">
        <v>-5.2777777777777785E-2</v>
      </c>
      <c r="O85">
        <v>0.12666666666666665</v>
      </c>
      <c r="P85">
        <v>1.1927777777777777</v>
      </c>
      <c r="Q85">
        <v>0.44333333333333347</v>
      </c>
      <c r="R85">
        <v>0.65444444444444461</v>
      </c>
      <c r="S85">
        <v>0.57000000000000006</v>
      </c>
      <c r="T85">
        <v>0.30611111111111111</v>
      </c>
      <c r="U85" t="e">
        <v>#N/A</v>
      </c>
      <c r="V85" t="e">
        <v>#N/A</v>
      </c>
      <c r="W85" t="str">
        <v>SF,PF</v>
      </c>
      <c r="AD85">
        <f>P85 - sorted!Z$103</f>
        <v>1.1927777777777777</v>
      </c>
      <c r="AE85">
        <f>Q85 - sorted!AA$103</f>
        <v>0.44333333333333347</v>
      </c>
      <c r="AF85">
        <f>R85 - sorted!AB$103</f>
        <v>0.65444444444444461</v>
      </c>
      <c r="AG85">
        <f>S85 - sorted!AC$103</f>
        <v>0.57000000000000006</v>
      </c>
      <c r="AH85">
        <f>T85 - sorted!AD$103</f>
        <v>0.30611111111111111</v>
      </c>
    </row>
    <row r="86" spans="1:34" x14ac:dyDescent="0.3">
      <c r="A86">
        <f t="shared" si="10"/>
        <v>9.3326628848021169</v>
      </c>
      <c r="B86">
        <f t="shared" si="11"/>
        <v>9.8019960610007946</v>
      </c>
      <c r="C86">
        <f t="shared" si="12"/>
        <v>11.498448899576923</v>
      </c>
      <c r="D86">
        <f t="shared" si="13"/>
        <v>10.538490577345158</v>
      </c>
      <c r="E86">
        <f t="shared" si="14"/>
        <v>2.2242331650166127</v>
      </c>
      <c r="F86" t="str">
        <v>Evan Fournier</v>
      </c>
      <c r="G86">
        <v>-0.21388888888888891</v>
      </c>
      <c r="H86">
        <v>0.35972222222222222</v>
      </c>
      <c r="I86">
        <v>1.2055555555555555</v>
      </c>
      <c r="J86">
        <v>0.4861111111111111</v>
      </c>
      <c r="K86">
        <v>-0.7680555555555556</v>
      </c>
      <c r="L86">
        <v>0.16527777777777777</v>
      </c>
      <c r="M86">
        <v>0.60277777777777775</v>
      </c>
      <c r="N86">
        <v>-0.10694444444444445</v>
      </c>
      <c r="O86">
        <v>-0.17499999999999999</v>
      </c>
      <c r="P86">
        <v>1.1958333333333329</v>
      </c>
      <c r="Q86">
        <v>1.7305555555555554</v>
      </c>
      <c r="R86">
        <v>1.3902777777777775</v>
      </c>
      <c r="S86">
        <v>1.5555555555555554</v>
      </c>
      <c r="T86">
        <v>0.18472222222222201</v>
      </c>
      <c r="U86" t="str">
        <v>_______</v>
      </c>
      <c r="V86">
        <v>5.9691665806802634</v>
      </c>
      <c r="W86" t="str">
        <v>SG,SF</v>
      </c>
      <c r="AD86">
        <f>P86 - sorted!Z$103</f>
        <v>1.1958333333333329</v>
      </c>
      <c r="AE86">
        <f>Q86 - sorted!AA$103</f>
        <v>1.7305555555555554</v>
      </c>
      <c r="AF86">
        <f>R86 - sorted!AB$103</f>
        <v>1.3902777777777775</v>
      </c>
      <c r="AG86">
        <f>S86 - sorted!AC$103</f>
        <v>1.5555555555555554</v>
      </c>
      <c r="AH86">
        <f>T86 - sorted!AD$103</f>
        <v>0.18472222222222201</v>
      </c>
    </row>
    <row r="87" spans="1:34" x14ac:dyDescent="0.3">
      <c r="A87">
        <f t="shared" si="10"/>
        <v>13.390601964474044</v>
      </c>
      <c r="B87">
        <f t="shared" si="11"/>
        <v>18.421735702760962</v>
      </c>
      <c r="C87">
        <f t="shared" si="12"/>
        <v>16.469742384491468</v>
      </c>
      <c r="D87">
        <f t="shared" si="13"/>
        <v>17.88312832190093</v>
      </c>
      <c r="E87">
        <f t="shared" si="14"/>
        <v>2.0861617554282756</v>
      </c>
      <c r="F87" t="str">
        <v>Pascal Siakam</v>
      </c>
      <c r="G87">
        <v>-0.25402777777777774</v>
      </c>
      <c r="H87">
        <v>0.97513888888888878</v>
      </c>
      <c r="I87">
        <v>-0.34416666666666662</v>
      </c>
      <c r="J87">
        <v>0.95055555555555549</v>
      </c>
      <c r="K87">
        <v>0.71291666666666664</v>
      </c>
      <c r="L87">
        <v>0.70472222222222225</v>
      </c>
      <c r="M87">
        <v>0.43430555555555561</v>
      </c>
      <c r="N87">
        <v>0.24583333333333332</v>
      </c>
      <c r="O87">
        <v>-0.67194444444444434</v>
      </c>
      <c r="P87">
        <v>1.7781944444444442</v>
      </c>
      <c r="Q87">
        <v>3.4252777777777772</v>
      </c>
      <c r="R87">
        <v>2.0486111111111107</v>
      </c>
      <c r="S87">
        <v>2.753333333333333</v>
      </c>
      <c r="T87">
        <v>0.16388888888888908</v>
      </c>
      <c r="U87" t="str">
        <v>ja</v>
      </c>
      <c r="V87">
        <v>28</v>
      </c>
      <c r="W87" t="str">
        <v>PF,C</v>
      </c>
      <c r="AD87">
        <f>P87 - sorted!Z$103</f>
        <v>1.7781944444444442</v>
      </c>
      <c r="AE87">
        <f>Q87 - sorted!AA$103</f>
        <v>3.4252777777777772</v>
      </c>
      <c r="AF87">
        <f>R87 - sorted!AB$103</f>
        <v>2.0486111111111107</v>
      </c>
      <c r="AG87">
        <f>S87 - sorted!AC$103</f>
        <v>2.753333333333333</v>
      </c>
      <c r="AH87">
        <f>T87 - sorted!AD$103</f>
        <v>0.16388888888888908</v>
      </c>
    </row>
    <row r="88" spans="1:34" x14ac:dyDescent="0.3">
      <c r="A88">
        <f t="shared" si="10"/>
        <v>8.6629529293685437</v>
      </c>
      <c r="B88">
        <f t="shared" si="11"/>
        <v>-1.2478291706343905</v>
      </c>
      <c r="C88">
        <f t="shared" si="12"/>
        <v>13.262523929455879</v>
      </c>
      <c r="D88">
        <f t="shared" si="13"/>
        <v>5.6636405715662601</v>
      </c>
      <c r="E88">
        <f t="shared" si="14"/>
        <v>2.0557860453188397</v>
      </c>
      <c r="F88" t="str">
        <v>Matisse Thybulle</v>
      </c>
      <c r="G88">
        <v>-0.20555555555555557</v>
      </c>
      <c r="H88">
        <v>-0.33916666666666667</v>
      </c>
      <c r="I88">
        <v>-0.78111111111111109</v>
      </c>
      <c r="J88">
        <v>-1.1613888888888888</v>
      </c>
      <c r="K88">
        <v>-1.1613888888888888</v>
      </c>
      <c r="L88">
        <v>-0.86333333333333329</v>
      </c>
      <c r="M88">
        <v>2.3844444444444441</v>
      </c>
      <c r="N88">
        <v>1.6855555555555555</v>
      </c>
      <c r="O88">
        <v>1.2024999999999999</v>
      </c>
      <c r="P88">
        <v>1.099722222222222</v>
      </c>
      <c r="Q88">
        <v>-0.44194444444444403</v>
      </c>
      <c r="R88">
        <v>1.6238888888888883</v>
      </c>
      <c r="S88">
        <v>0.76055555555555587</v>
      </c>
      <c r="T88">
        <v>0.15930555555555559</v>
      </c>
      <c r="U88" t="str">
        <v>_______</v>
      </c>
      <c r="V88">
        <v>-1.8543936477222061</v>
      </c>
      <c r="W88" t="str">
        <v>SG,SF</v>
      </c>
      <c r="AD88">
        <f>P88 - sorted!Z$103</f>
        <v>1.099722222222222</v>
      </c>
      <c r="AE88">
        <f>Q88 - sorted!AA$103</f>
        <v>-0.44194444444444403</v>
      </c>
      <c r="AF88">
        <f>R88 - sorted!AB$103</f>
        <v>1.6238888888888883</v>
      </c>
      <c r="AG88">
        <f>S88 - sorted!AC$103</f>
        <v>0.76055555555555587</v>
      </c>
      <c r="AH88">
        <f>T88 - sorted!AD$103</f>
        <v>0.15930555555555559</v>
      </c>
    </row>
    <row r="89" spans="1:34" x14ac:dyDescent="0.3">
      <c r="A89">
        <f t="shared" si="10"/>
        <v>15.214884140763477</v>
      </c>
      <c r="B89">
        <f t="shared" si="11"/>
        <v>21.031252030958154</v>
      </c>
      <c r="C89">
        <f t="shared" si="12"/>
        <v>21.468304567846481</v>
      </c>
      <c r="D89">
        <f t="shared" si="13"/>
        <v>21.558853797956441</v>
      </c>
      <c r="E89">
        <f t="shared" si="14"/>
        <v>2.0327741437207836</v>
      </c>
      <c r="F89" t="str">
        <v>Gordon Hayward</v>
      </c>
      <c r="G89">
        <v>0.30222222222222223</v>
      </c>
      <c r="H89">
        <v>1.3127777777777778</v>
      </c>
      <c r="I89">
        <v>0.21722222222222223</v>
      </c>
      <c r="J89">
        <v>0.89722222222222214</v>
      </c>
      <c r="K89">
        <v>0.3116666666666667</v>
      </c>
      <c r="L89">
        <v>0.64222222222222225</v>
      </c>
      <c r="M89">
        <v>0.79333333333333333</v>
      </c>
      <c r="N89">
        <v>-0.53833333333333333</v>
      </c>
      <c r="O89">
        <v>-0.5855555555555555</v>
      </c>
      <c r="P89">
        <v>2.04</v>
      </c>
      <c r="Q89">
        <v>3.9383333333333335</v>
      </c>
      <c r="R89">
        <v>2.7105555555555556</v>
      </c>
      <c r="S89">
        <v>3.3527777777777779</v>
      </c>
      <c r="T89">
        <v>0.15583333333333338</v>
      </c>
      <c r="U89" t="str">
        <v>car</v>
      </c>
      <c r="V89">
        <v>4</v>
      </c>
      <c r="W89" t="str">
        <v>SG,SF</v>
      </c>
      <c r="AD89">
        <f>P89 - sorted!Z$103</f>
        <v>2.04</v>
      </c>
      <c r="AE89">
        <f>Q89 - sorted!AA$103</f>
        <v>3.9383333333333335</v>
      </c>
      <c r="AF89">
        <f>R89 - sorted!AB$103</f>
        <v>2.7105555555555556</v>
      </c>
      <c r="AG89">
        <f>S89 - sorted!AC$103</f>
        <v>3.3527777777777779</v>
      </c>
      <c r="AH89">
        <f>T89 - sorted!AD$103</f>
        <v>0.15583333333333338</v>
      </c>
    </row>
    <row r="90" spans="1:34" x14ac:dyDescent="0.3">
      <c r="A90">
        <f t="shared" si="10"/>
        <v>30.02544238206071</v>
      </c>
      <c r="B90">
        <f t="shared" si="11"/>
        <v>31.206175808215374</v>
      </c>
      <c r="C90">
        <f t="shared" si="12"/>
        <v>32.106243347907295</v>
      </c>
      <c r="D90">
        <f t="shared" si="13"/>
        <v>36.226838013457844</v>
      </c>
      <c r="E90">
        <f t="shared" si="14"/>
        <v>1.6121165825083077</v>
      </c>
      <c r="F90" t="str">
        <v>Fred VanVleet</v>
      </c>
      <c r="G90">
        <v>-1.930347222222222</v>
      </c>
      <c r="H90">
        <v>1.5793749999999998</v>
      </c>
      <c r="I90">
        <v>1.7733333333333332</v>
      </c>
      <c r="J90">
        <v>1.0159722222222221</v>
      </c>
      <c r="K90">
        <v>-0.34173611111111107</v>
      </c>
      <c r="L90">
        <v>1.6255555555555554</v>
      </c>
      <c r="M90">
        <v>1.9395833333333334</v>
      </c>
      <c r="N90">
        <v>0.27708333333333335</v>
      </c>
      <c r="O90">
        <v>-0.19395833333333332</v>
      </c>
      <c r="P90">
        <v>4.1654861111111101</v>
      </c>
      <c r="Q90">
        <v>5.9388194444444444</v>
      </c>
      <c r="R90">
        <v>4.119305555555556</v>
      </c>
      <c r="S90">
        <v>5.7448611111111108</v>
      </c>
      <c r="T90">
        <v>9.2361111111111199E-2</v>
      </c>
      <c r="U90" t="str">
        <v>ii</v>
      </c>
      <c r="V90">
        <v>27</v>
      </c>
      <c r="W90" t="str">
        <v>PG,SG</v>
      </c>
      <c r="AD90">
        <f>P90 - sorted!Z$103</f>
        <v>4.1654861111111101</v>
      </c>
      <c r="AE90">
        <f>Q90 - sorted!AA$103</f>
        <v>5.9388194444444444</v>
      </c>
      <c r="AF90">
        <f>R90 - sorted!AB$103</f>
        <v>4.119305555555556</v>
      </c>
      <c r="AG90">
        <f>S90 - sorted!AC$103</f>
        <v>5.7448611111111108</v>
      </c>
      <c r="AH90">
        <f>T90 - sorted!AD$103</f>
        <v>9.2361111111111199E-2</v>
      </c>
    </row>
    <row r="91" spans="1:34" x14ac:dyDescent="0.3">
      <c r="A91">
        <f t="shared" si="10"/>
        <v>2.2387698597615229</v>
      </c>
      <c r="B91">
        <f t="shared" si="11"/>
        <v>2.7943073832216712</v>
      </c>
      <c r="C91">
        <f t="shared" si="12"/>
        <v>2.8353931642617001</v>
      </c>
      <c r="D91">
        <f t="shared" si="13"/>
        <v>2.958797172133381</v>
      </c>
      <c r="E91">
        <f t="shared" si="14"/>
        <v>0.56737624995653491</v>
      </c>
      <c r="F91" t="str">
        <v>Kawhi Leonard</v>
      </c>
      <c r="G91">
        <v>4.7222222222222228E-2</v>
      </c>
      <c r="H91">
        <v>0.14166666666666666</v>
      </c>
      <c r="I91">
        <v>-4.3055555555555555E-2</v>
      </c>
      <c r="J91">
        <v>9.9999999999999992E-2</v>
      </c>
      <c r="K91">
        <v>-6.9444444444444441E-3</v>
      </c>
      <c r="L91">
        <v>7.6388888888888895E-2</v>
      </c>
      <c r="M91">
        <v>0.11666666666666667</v>
      </c>
      <c r="N91">
        <v>-7.9166666666666663E-2</v>
      </c>
      <c r="O91">
        <v>-3.3333333333333333E-2</v>
      </c>
      <c r="P91">
        <v>0.17777777777777778</v>
      </c>
      <c r="Q91">
        <v>0.3527777777777778</v>
      </c>
      <c r="R91">
        <v>0.24305555555555552</v>
      </c>
      <c r="S91">
        <v>0.31944444444444448</v>
      </c>
      <c r="T91">
        <v>-6.5277777777777768E-2</v>
      </c>
      <c r="U91" t="str">
        <v>ii</v>
      </c>
      <c r="V91">
        <v>47</v>
      </c>
      <c r="W91" t="str">
        <v>SG,SF</v>
      </c>
      <c r="AD91">
        <f>P91 - sorted!Z$103</f>
        <v>0.17777777777777778</v>
      </c>
      <c r="AE91">
        <f>Q91 - sorted!AA$103</f>
        <v>0.3527777777777778</v>
      </c>
      <c r="AF91">
        <f>R91 - sorted!AB$103</f>
        <v>0.24305555555555552</v>
      </c>
      <c r="AG91">
        <f>S91 - sorted!AC$103</f>
        <v>0.31944444444444448</v>
      </c>
      <c r="AH91">
        <f>T91 - sorted!AD$103</f>
        <v>-6.5277777777777768E-2</v>
      </c>
    </row>
    <row r="92" spans="1:34" x14ac:dyDescent="0.3">
      <c r="A92">
        <f t="shared" si="10"/>
        <v>8.8313482071798806</v>
      </c>
      <c r="B92">
        <f t="shared" si="11"/>
        <v>3.353792205076616</v>
      </c>
      <c r="C92">
        <f t="shared" si="12"/>
        <v>8.7023585133359553</v>
      </c>
      <c r="D92">
        <f t="shared" si="13"/>
        <v>7.4861735925947066</v>
      </c>
      <c r="E92">
        <f t="shared" si="14"/>
        <v>0.56185339357300113</v>
      </c>
      <c r="F92" t="str">
        <v>Chuma Okeke</v>
      </c>
      <c r="G92">
        <v>-0.49111111111111111</v>
      </c>
      <c r="H92">
        <v>-6.611111111111112E-2</v>
      </c>
      <c r="I92">
        <v>-0.255</v>
      </c>
      <c r="J92">
        <v>-0.43444444444444447</v>
      </c>
      <c r="K92">
        <v>8.5000000000000006E-2</v>
      </c>
      <c r="L92">
        <v>3.7777777777777778E-2</v>
      </c>
      <c r="M92">
        <v>1.3694444444444445</v>
      </c>
      <c r="N92">
        <v>0.21722222222222223</v>
      </c>
      <c r="O92">
        <v>0.59500000000000008</v>
      </c>
      <c r="P92">
        <v>1.1238888888888892</v>
      </c>
      <c r="Q92">
        <v>0.46277777777777751</v>
      </c>
      <c r="R92">
        <v>1.0199999999999998</v>
      </c>
      <c r="S92">
        <v>1.0577777777777775</v>
      </c>
      <c r="T92">
        <v>-6.611111111111112E-2</v>
      </c>
      <c r="U92" t="e">
        <v>#N/A</v>
      </c>
      <c r="V92" t="e">
        <v>#N/A</v>
      </c>
      <c r="W92" t="str">
        <v>PF</v>
      </c>
      <c r="AD92">
        <f>P92 - sorted!Z$103</f>
        <v>1.1238888888888892</v>
      </c>
      <c r="AE92">
        <f>Q92 - sorted!AA$103</f>
        <v>0.46277777777777751</v>
      </c>
      <c r="AF92">
        <f>R92 - sorted!AB$103</f>
        <v>1.0199999999999998</v>
      </c>
      <c r="AG92">
        <f>S92 - sorted!AC$103</f>
        <v>1.0577777777777775</v>
      </c>
      <c r="AH92">
        <f>T92 - sorted!AD$103</f>
        <v>-6.611111111111112E-2</v>
      </c>
    </row>
    <row r="93" spans="1:34" x14ac:dyDescent="0.3">
      <c r="A93">
        <f t="shared" si="10"/>
        <v>3.2917242405588176</v>
      </c>
      <c r="B93">
        <f t="shared" si="11"/>
        <v>5.2865579533027951</v>
      </c>
      <c r="C93">
        <f t="shared" si="12"/>
        <v>-1.7163818831073181</v>
      </c>
      <c r="D93">
        <f t="shared" si="13"/>
        <v>5.3485297221361048</v>
      </c>
      <c r="E93">
        <f t="shared" si="14"/>
        <v>0.48913578452314166</v>
      </c>
      <c r="F93" t="str">
        <v>Joe Ingles</v>
      </c>
      <c r="G93">
        <v>0.49333333333333329</v>
      </c>
      <c r="H93">
        <v>0.38027777777777777</v>
      </c>
      <c r="I93">
        <v>1.0894444444444444</v>
      </c>
      <c r="J93">
        <v>-0.23638888888888887</v>
      </c>
      <c r="K93">
        <v>-0.58583333333333332</v>
      </c>
      <c r="L93">
        <v>1.068888888888889</v>
      </c>
      <c r="M93">
        <v>-0.54472222222222222</v>
      </c>
      <c r="N93">
        <v>-0.8222222222222223</v>
      </c>
      <c r="O93">
        <v>-0.13361111111111112</v>
      </c>
      <c r="P93">
        <v>0.3288888888888889</v>
      </c>
      <c r="Q93">
        <v>0.84277777777777774</v>
      </c>
      <c r="R93">
        <v>-0.3597222222222225</v>
      </c>
      <c r="S93">
        <v>0.70916666666666661</v>
      </c>
      <c r="T93">
        <v>-7.7083333333333393E-2</v>
      </c>
      <c r="U93" t="str">
        <v>cock</v>
      </c>
      <c r="V93">
        <v>1</v>
      </c>
      <c r="W93" t="str">
        <v>SG,SF</v>
      </c>
      <c r="AD93">
        <f>P93 - sorted!Z$103</f>
        <v>0.3288888888888889</v>
      </c>
      <c r="AE93">
        <f>Q93 - sorted!AA$103</f>
        <v>0.84277777777777774</v>
      </c>
      <c r="AF93">
        <f>R93 - sorted!AB$103</f>
        <v>-0.3597222222222225</v>
      </c>
      <c r="AG93">
        <f>S93 - sorted!AC$103</f>
        <v>0.70916666666666661</v>
      </c>
      <c r="AH93">
        <f>T93 - sorted!AD$103</f>
        <v>-7.7083333333333393E-2</v>
      </c>
    </row>
    <row r="94" spans="1:34" x14ac:dyDescent="0.3">
      <c r="A94">
        <f t="shared" si="10"/>
        <v>2.0161784005856251</v>
      </c>
      <c r="B94">
        <f t="shared" si="11"/>
        <v>10.324747030915768</v>
      </c>
      <c r="C94">
        <f>1900 * AF94/(AM$7 * 1) + 1</f>
        <v>17.5185384783553</v>
      </c>
      <c r="D94">
        <f t="shared" si="13"/>
        <v>11.411432795361121</v>
      </c>
      <c r="E94">
        <f t="shared" si="14"/>
        <v>-0.17360698150088871</v>
      </c>
      <c r="F94" t="str">
        <v>Norman Powell</v>
      </c>
      <c r="G94">
        <v>0.125</v>
      </c>
      <c r="H94">
        <v>1.5520833333333333</v>
      </c>
      <c r="I94">
        <v>0.875</v>
      </c>
      <c r="J94">
        <v>0.75</v>
      </c>
      <c r="K94">
        <v>-0.82291666666666663</v>
      </c>
      <c r="L94">
        <v>-0.48958333333333331</v>
      </c>
      <c r="M94">
        <v>0.4375</v>
      </c>
      <c r="N94">
        <v>-0.59374999999999989</v>
      </c>
      <c r="O94">
        <v>-0.13541666666666666</v>
      </c>
      <c r="P94">
        <v>0.14583333333333345</v>
      </c>
      <c r="Q94">
        <v>1.833333333333333</v>
      </c>
      <c r="R94">
        <v>2.1875</v>
      </c>
      <c r="S94">
        <v>1.6979166666666663</v>
      </c>
      <c r="T94">
        <v>-0.17708333333333318</v>
      </c>
      <c r="U94" t="str">
        <v>rain</v>
      </c>
      <c r="V94">
        <v>2</v>
      </c>
      <c r="W94" t="str">
        <v>SG,SF</v>
      </c>
      <c r="AD94">
        <f>P94 - sorted!Z$103</f>
        <v>0.14583333333333345</v>
      </c>
      <c r="AE94">
        <f>Q94 - sorted!AA$103</f>
        <v>1.833333333333333</v>
      </c>
      <c r="AF94">
        <f>R94 - sorted!AB$103</f>
        <v>2.1875</v>
      </c>
      <c r="AG94">
        <f>S94 - sorted!AC$103</f>
        <v>1.6979166666666663</v>
      </c>
      <c r="AH94">
        <f>T94 - sorted!AD$103</f>
        <v>-0.17708333333333318</v>
      </c>
    </row>
    <row r="95" spans="1:34" x14ac:dyDescent="0.3">
      <c r="A95">
        <f t="shared" si="10"/>
        <v>2.1216673964559414</v>
      </c>
      <c r="B95">
        <f t="shared" si="11"/>
        <v>3.5099110758214951</v>
      </c>
      <c r="C95">
        <f t="shared" si="12"/>
        <v>3.1122753330417505</v>
      </c>
      <c r="D95">
        <f t="shared" si="13"/>
        <v>3.6375629748248182</v>
      </c>
      <c r="E95">
        <f t="shared" si="14"/>
        <v>-0.21548864240935273</v>
      </c>
      <c r="F95" t="str">
        <v>Jamal Murray</v>
      </c>
      <c r="G95">
        <v>2.6388888888888892E-2</v>
      </c>
      <c r="H95">
        <v>0.26916666666666667</v>
      </c>
      <c r="I95">
        <v>0.1398611111111111</v>
      </c>
      <c r="J95">
        <v>0.15041666666666664</v>
      </c>
      <c r="K95">
        <v>-0.18208333333333332</v>
      </c>
      <c r="L95">
        <v>0.15041666666666664</v>
      </c>
      <c r="M95">
        <v>0.11875000000000001</v>
      </c>
      <c r="N95">
        <v>-0.17944444444444446</v>
      </c>
      <c r="O95">
        <v>-6.3333333333333325E-2</v>
      </c>
      <c r="P95">
        <v>0.16097222222222218</v>
      </c>
      <c r="Q95">
        <v>0.49347222222222226</v>
      </c>
      <c r="R95">
        <v>0.27972222222222221</v>
      </c>
      <c r="S95">
        <v>0.43013888888888896</v>
      </c>
      <c r="T95">
        <v>-0.18340277777777778</v>
      </c>
      <c r="U95" t="str">
        <v>death</v>
      </c>
      <c r="V95">
        <v>25</v>
      </c>
      <c r="W95" t="str">
        <v>PG,SG</v>
      </c>
      <c r="AD95">
        <f>P95 - sorted!Z$103</f>
        <v>0.16097222222222218</v>
      </c>
      <c r="AE95">
        <f>Q95 - sorted!AA$103</f>
        <v>0.49347222222222226</v>
      </c>
      <c r="AF95">
        <f>R95 - sorted!AB$103</f>
        <v>0.27972222222222221</v>
      </c>
      <c r="AG95">
        <f>S95 - sorted!AC$103</f>
        <v>0.43013888888888896</v>
      </c>
      <c r="AH95">
        <f>T95 - sorted!AD$103</f>
        <v>-0.18340277777777778</v>
      </c>
    </row>
    <row r="96" spans="1:34" x14ac:dyDescent="0.3">
      <c r="A96">
        <f t="shared" si="10"/>
        <v>15.223594241339923</v>
      </c>
      <c r="B96">
        <f t="shared" si="11"/>
        <v>19.156412741560391</v>
      </c>
      <c r="C96">
        <f t="shared" si="12"/>
        <v>10.605923423698801</v>
      </c>
      <c r="D96">
        <f t="shared" si="13"/>
        <v>18.898296247632668</v>
      </c>
      <c r="E96">
        <f t="shared" si="14"/>
        <v>-0.37242981130810038</v>
      </c>
      <c r="F96" t="str">
        <v>Malcolm Brogdon</v>
      </c>
      <c r="G96">
        <v>-0.60152777777777777</v>
      </c>
      <c r="H96">
        <v>0.87763888888888886</v>
      </c>
      <c r="I96">
        <v>0.92694444444444435</v>
      </c>
      <c r="J96">
        <v>1.0847222222222224</v>
      </c>
      <c r="K96">
        <v>0.11833333333333333</v>
      </c>
      <c r="L96">
        <v>1.6468055555555554</v>
      </c>
      <c r="M96">
        <v>5.9166666666666666E-2</v>
      </c>
      <c r="N96">
        <v>-0.54236111111111118</v>
      </c>
      <c r="O96">
        <v>-0.65083333333333337</v>
      </c>
      <c r="P96">
        <v>2.0412499999999998</v>
      </c>
      <c r="Q96">
        <v>3.5697222222222225</v>
      </c>
      <c r="R96">
        <v>1.2720833333333328</v>
      </c>
      <c r="S96">
        <v>2.9188888888888891</v>
      </c>
      <c r="T96">
        <v>-0.20708333333333351</v>
      </c>
      <c r="U96" t="str">
        <v>ja</v>
      </c>
      <c r="V96">
        <v>21</v>
      </c>
      <c r="W96" t="str">
        <v>PG,SG</v>
      </c>
      <c r="AD96">
        <f>P96 - sorted!Z$103</f>
        <v>2.0412499999999998</v>
      </c>
      <c r="AE96">
        <f>Q96 - sorted!AA$103</f>
        <v>3.5697222222222225</v>
      </c>
      <c r="AF96">
        <f>R96 - sorted!AB$103</f>
        <v>1.2720833333333328</v>
      </c>
      <c r="AG96">
        <f>S96 - sorted!AC$103</f>
        <v>2.9188888888888891</v>
      </c>
      <c r="AH96">
        <f>T96 - sorted!AD$103</f>
        <v>-0.20708333333333351</v>
      </c>
    </row>
    <row r="97" spans="1:34" x14ac:dyDescent="0.3">
      <c r="A97">
        <f t="shared" si="10"/>
        <v>11.444378380114344</v>
      </c>
      <c r="B97">
        <f t="shared" si="11"/>
        <v>11.081323096833255</v>
      </c>
      <c r="C97">
        <f t="shared" si="12"/>
        <v>10.30806533304148</v>
      </c>
      <c r="D97">
        <f t="shared" si="13"/>
        <v>9.4654103873938293</v>
      </c>
      <c r="E97">
        <f t="shared" si="14"/>
        <v>-0.40510671157733946</v>
      </c>
      <c r="F97" t="str">
        <v>Nickeil Alexander-Walker</v>
      </c>
      <c r="G97">
        <v>-0.68041666666666656</v>
      </c>
      <c r="H97">
        <v>-0.11833333333333333</v>
      </c>
      <c r="I97">
        <v>0.83819444444444446</v>
      </c>
      <c r="J97">
        <v>0.36486111111111108</v>
      </c>
      <c r="K97">
        <v>-0.26625000000000004</v>
      </c>
      <c r="L97">
        <v>0.14791666666666667</v>
      </c>
      <c r="M97">
        <v>1.3805555555555555</v>
      </c>
      <c r="N97">
        <v>0.31555555555555553</v>
      </c>
      <c r="O97">
        <v>-0.60152777777777777</v>
      </c>
      <c r="P97">
        <v>1.4988888888888892</v>
      </c>
      <c r="Q97">
        <v>1.9820833333333334</v>
      </c>
      <c r="R97">
        <v>1.2326388888888891</v>
      </c>
      <c r="S97">
        <v>1.3805555555555555</v>
      </c>
      <c r="T97">
        <v>-0.21201388888888884</v>
      </c>
      <c r="U97" t="e">
        <v>#N/A</v>
      </c>
      <c r="V97" t="e">
        <v>#N/A</v>
      </c>
      <c r="W97" t="str">
        <v>SG,SF</v>
      </c>
      <c r="AD97">
        <f>P97 - sorted!Z$103</f>
        <v>1.4988888888888892</v>
      </c>
      <c r="AE97">
        <f>Q97 - sorted!AA$103</f>
        <v>1.9820833333333334</v>
      </c>
      <c r="AF97">
        <f>R97 - sorted!AB$103</f>
        <v>1.2326388888888891</v>
      </c>
      <c r="AG97">
        <f>S97 - sorted!AC$103</f>
        <v>1.3805555555555555</v>
      </c>
      <c r="AH97">
        <f>T97 - sorted!AD$103</f>
        <v>-0.21201388888888884</v>
      </c>
    </row>
    <row r="98" spans="1:34" x14ac:dyDescent="0.3">
      <c r="A98">
        <f t="shared" si="10"/>
        <v>23.830141399823692</v>
      </c>
      <c r="B98">
        <f t="shared" si="11"/>
        <v>22.016001831041226</v>
      </c>
      <c r="C98">
        <f t="shared" si="12"/>
        <v>12.893347704415818</v>
      </c>
      <c r="D98">
        <f t="shared" si="13"/>
        <v>20.91159908020802</v>
      </c>
      <c r="E98">
        <f t="shared" si="14"/>
        <v>-0.44974980067757042</v>
      </c>
      <c r="F98" t="str">
        <v>Lonzo Ball</v>
      </c>
      <c r="G98">
        <v>-1.0694444444444444</v>
      </c>
      <c r="H98">
        <v>-2.9166666666666667E-2</v>
      </c>
      <c r="I98">
        <v>1.4486111111111111</v>
      </c>
      <c r="J98">
        <v>0.22361111111111112</v>
      </c>
      <c r="K98">
        <v>0</v>
      </c>
      <c r="L98">
        <v>1.6722222222222221</v>
      </c>
      <c r="M98">
        <v>1.7111111111111112</v>
      </c>
      <c r="N98">
        <v>0.17499999999999999</v>
      </c>
      <c r="O98">
        <v>-0.8847222222222223</v>
      </c>
      <c r="P98">
        <v>3.2763888888888886</v>
      </c>
      <c r="Q98">
        <v>4.1319444444444446</v>
      </c>
      <c r="R98">
        <v>1.5750000000000002</v>
      </c>
      <c r="S98">
        <v>3.2472222222222222</v>
      </c>
      <c r="T98">
        <v>-0.21875000000000011</v>
      </c>
      <c r="U98" t="str">
        <v>ja</v>
      </c>
      <c r="V98">
        <v>7</v>
      </c>
      <c r="W98" t="str">
        <v>PG,SG</v>
      </c>
      <c r="AD98">
        <f>P98 - sorted!Z$103</f>
        <v>3.2763888888888886</v>
      </c>
      <c r="AE98">
        <f>Q98 - sorted!AA$103</f>
        <v>4.1319444444444446</v>
      </c>
      <c r="AF98">
        <f>R98 - sorted!AB$103</f>
        <v>1.5750000000000002</v>
      </c>
      <c r="AG98">
        <f>S98 - sorted!AC$103</f>
        <v>3.2472222222222222</v>
      </c>
      <c r="AH98">
        <f>T98 - sorted!AD$103</f>
        <v>-0.21875000000000011</v>
      </c>
    </row>
    <row r="99" spans="1:34" x14ac:dyDescent="0.3">
      <c r="A99">
        <f t="shared" ref="A99:A130" si="15">1900 * AD99/(AK$7 * 1) + 1</f>
        <v>19.535094026681787</v>
      </c>
      <c r="B99">
        <f t="shared" ref="B99:B130" si="16">1900 * AE99/(AL$7 * 1) + 1</f>
        <v>29.533725914602257</v>
      </c>
      <c r="C99">
        <f t="shared" si="12"/>
        <v>20.482436239614479</v>
      </c>
      <c r="D99">
        <f t="shared" ref="D99:D130" si="17">1900 * AG99/(AN$7 * 1) + 1</f>
        <v>26.079417010862521</v>
      </c>
      <c r="E99">
        <f t="shared" ref="E99:E130" si="18">1900 * AH99/(AO$7 * 1) + 1</f>
        <v>-0.78940546826488589</v>
      </c>
      <c r="F99" t="str">
        <v>Donovan Mitchell</v>
      </c>
      <c r="G99">
        <v>-0.94999999999999984</v>
      </c>
      <c r="H99">
        <v>1.43</v>
      </c>
      <c r="I99">
        <v>1.8899999999999997</v>
      </c>
      <c r="J99">
        <v>2.12</v>
      </c>
      <c r="K99">
        <v>-0.2</v>
      </c>
      <c r="L99">
        <v>1.51</v>
      </c>
      <c r="M99">
        <v>0.36</v>
      </c>
      <c r="N99">
        <v>-0.55000000000000004</v>
      </c>
      <c r="O99">
        <v>-1.52</v>
      </c>
      <c r="P99">
        <v>2.66</v>
      </c>
      <c r="Q99">
        <v>5.61</v>
      </c>
      <c r="R99">
        <v>2.58</v>
      </c>
      <c r="S99">
        <v>4.09</v>
      </c>
      <c r="T99">
        <v>-0.27</v>
      </c>
      <c r="U99" t="str">
        <v>choi</v>
      </c>
      <c r="V99">
        <v>25</v>
      </c>
      <c r="W99" t="str">
        <v>PG,SG</v>
      </c>
      <c r="AD99">
        <f>P99 - sorted!Z$103</f>
        <v>2.66</v>
      </c>
      <c r="AE99">
        <f>Q99 - sorted!AA$103</f>
        <v>5.61</v>
      </c>
      <c r="AF99">
        <f>R99 - sorted!AB$103</f>
        <v>2.58</v>
      </c>
      <c r="AG99">
        <f>S99 - sorted!AC$103</f>
        <v>4.09</v>
      </c>
      <c r="AH99">
        <f>T99 - sorted!AD$103</f>
        <v>-0.27</v>
      </c>
    </row>
    <row r="100" spans="1:34" x14ac:dyDescent="0.3">
      <c r="A100">
        <f t="shared" si="15"/>
        <v>28.245194603129995</v>
      </c>
      <c r="B100">
        <f t="shared" si="16"/>
        <v>12.288595269245004</v>
      </c>
      <c r="C100">
        <f t="shared" si="12"/>
        <v>-11.409355382596814</v>
      </c>
      <c r="D100">
        <f t="shared" si="17"/>
        <v>4.3009990605169524</v>
      </c>
      <c r="E100">
        <f t="shared" si="18"/>
        <v>-0.84647498422806677</v>
      </c>
      <c r="F100" t="str">
        <v>Ben Simmons</v>
      </c>
      <c r="G100">
        <v>1.8227777777777778</v>
      </c>
      <c r="H100">
        <v>-3.3716666666666666</v>
      </c>
      <c r="I100">
        <v>-1.5677777777777777</v>
      </c>
      <c r="J100">
        <v>0.16055555555555556</v>
      </c>
      <c r="K100">
        <v>0.93499999999999994</v>
      </c>
      <c r="L100">
        <v>2.1816666666666666</v>
      </c>
      <c r="M100">
        <v>1.9266666666666667</v>
      </c>
      <c r="N100">
        <v>0.13222222222222224</v>
      </c>
      <c r="O100">
        <v>-1.6811111111111112</v>
      </c>
      <c r="P100">
        <v>3.91</v>
      </c>
      <c r="Q100">
        <v>2.219444444444445</v>
      </c>
      <c r="R100">
        <v>-1.6433333333333324</v>
      </c>
      <c r="S100">
        <v>0.53833333333333377</v>
      </c>
      <c r="T100">
        <v>-0.27861111111111114</v>
      </c>
      <c r="U100" t="str">
        <v>car</v>
      </c>
      <c r="V100">
        <v>25</v>
      </c>
      <c r="W100" t="str">
        <v>PG</v>
      </c>
      <c r="AD100">
        <f>P100 - sorted!Z$103</f>
        <v>3.91</v>
      </c>
      <c r="AE100">
        <f>Q100 - sorted!AA$103</f>
        <v>2.219444444444445</v>
      </c>
      <c r="AF100">
        <f>R100 - sorted!AB$103</f>
        <v>-1.6433333333333324</v>
      </c>
      <c r="AG100">
        <f>S100 - sorted!AC$103</f>
        <v>0.53833333333333377</v>
      </c>
      <c r="AH100">
        <f>T100 - sorted!AD$103</f>
        <v>-0.27861111111111114</v>
      </c>
    </row>
    <row r="101" spans="1:34" x14ac:dyDescent="0.3">
      <c r="A101">
        <f t="shared" si="15"/>
        <v>17.549191095251597</v>
      </c>
      <c r="B101">
        <f t="shared" si="16"/>
        <v>28.179518334430625</v>
      </c>
      <c r="C101">
        <f t="shared" si="12"/>
        <v>20.271628224747857</v>
      </c>
      <c r="D101">
        <f t="shared" si="17"/>
        <v>25.655294840548425</v>
      </c>
      <c r="E101">
        <f t="shared" si="18"/>
        <v>-1.1055889962221852</v>
      </c>
      <c r="F101" t="str">
        <v>Khris Middleton</v>
      </c>
      <c r="G101">
        <v>0.38541666666666669</v>
      </c>
      <c r="H101">
        <v>1.6458333333333333</v>
      </c>
      <c r="I101">
        <v>0.60416666666666663</v>
      </c>
      <c r="J101">
        <v>1.1562500000000002</v>
      </c>
      <c r="K101">
        <v>0.47916666666666669</v>
      </c>
      <c r="L101">
        <v>1.46875</v>
      </c>
      <c r="M101">
        <v>0.64583333333333337</v>
      </c>
      <c r="N101">
        <v>-1.0416666666666667</v>
      </c>
      <c r="O101">
        <v>-1.3229166666666667</v>
      </c>
      <c r="P101">
        <v>2.375</v>
      </c>
      <c r="Q101">
        <v>5.34375</v>
      </c>
      <c r="R101">
        <v>2.5520833333333339</v>
      </c>
      <c r="S101">
        <v>4.020833333333333</v>
      </c>
      <c r="T101">
        <v>-0.31770833333333348</v>
      </c>
      <c r="U101" t="str">
        <v>weed</v>
      </c>
      <c r="V101">
        <v>26</v>
      </c>
      <c r="W101" t="str">
        <v>SF,PF</v>
      </c>
      <c r="AD101">
        <f>P101 - sorted!Z$103</f>
        <v>2.375</v>
      </c>
      <c r="AE101">
        <f>Q101 - sorted!AA$103</f>
        <v>5.34375</v>
      </c>
      <c r="AF101">
        <f>R101 - sorted!AB$103</f>
        <v>2.5520833333333339</v>
      </c>
      <c r="AG101">
        <f>S101 - sorted!AC$103</f>
        <v>4.020833333333333</v>
      </c>
      <c r="AH101">
        <f>T101 - sorted!AD$103</f>
        <v>-0.31770833333333348</v>
      </c>
    </row>
    <row r="102" spans="1:34" x14ac:dyDescent="0.3">
      <c r="A102">
        <f t="shared" si="15"/>
        <v>13.96643639147257</v>
      </c>
      <c r="B102">
        <f t="shared" si="16"/>
        <v>16.774363727299178</v>
      </c>
      <c r="C102">
        <f t="shared" si="12"/>
        <v>12.952080285672192</v>
      </c>
      <c r="D102">
        <f t="shared" si="17"/>
        <v>13.459653316657112</v>
      </c>
      <c r="E102">
        <f t="shared" si="18"/>
        <v>-1.2326146930434567</v>
      </c>
      <c r="F102" t="str">
        <v>Anthony Edwards</v>
      </c>
      <c r="G102">
        <v>-1.0694444444444444</v>
      </c>
      <c r="H102">
        <v>0.1711111111111111</v>
      </c>
      <c r="I102">
        <v>1.0694444444444444</v>
      </c>
      <c r="J102">
        <v>1.4009722222222223</v>
      </c>
      <c r="K102">
        <v>3.2083333333333332E-2</v>
      </c>
      <c r="L102">
        <v>0.4491666666666666</v>
      </c>
      <c r="M102">
        <v>1.0480555555555555</v>
      </c>
      <c r="N102">
        <v>0</v>
      </c>
      <c r="O102">
        <v>-1.0694444444444444</v>
      </c>
      <c r="P102">
        <v>1.860833333333334</v>
      </c>
      <c r="Q102">
        <v>3.1013888888888888</v>
      </c>
      <c r="R102">
        <v>1.5827777777777778</v>
      </c>
      <c r="S102">
        <v>2.0319444444444441</v>
      </c>
      <c r="T102">
        <v>-0.33687499999999992</v>
      </c>
      <c r="U102" t="str">
        <v>_______</v>
      </c>
      <c r="V102">
        <v>-11.963704483405023</v>
      </c>
      <c r="W102" t="str">
        <v>SG,SF</v>
      </c>
      <c r="AD102">
        <f>P102 - sorted!Z$103</f>
        <v>1.860833333333334</v>
      </c>
      <c r="AE102">
        <f>Q102 - sorted!AA$103</f>
        <v>3.1013888888888888</v>
      </c>
      <c r="AF102">
        <f>R102 - sorted!AB$103</f>
        <v>1.5827777777777778</v>
      </c>
      <c r="AG102">
        <f>S102 - sorted!AC$103</f>
        <v>2.0319444444444441</v>
      </c>
      <c r="AH102">
        <f>T102 - sorted!AD$103</f>
        <v>-0.33687499999999992</v>
      </c>
    </row>
    <row r="103" spans="1:34" x14ac:dyDescent="0.3">
      <c r="A103">
        <f t="shared" si="15"/>
        <v>5.9357236599873193</v>
      </c>
      <c r="B103">
        <f t="shared" si="16"/>
        <v>0.23141479017906474</v>
      </c>
      <c r="C103">
        <f t="shared" si="12"/>
        <v>1.3565906719137037</v>
      </c>
      <c r="D103">
        <f t="shared" si="17"/>
        <v>1.1737367926587878</v>
      </c>
      <c r="E103">
        <f t="shared" si="18"/>
        <v>-2.1296186173357055</v>
      </c>
      <c r="F103" t="str">
        <v>Larry Nance Jr.</v>
      </c>
      <c r="G103">
        <v>0.21722222222222223</v>
      </c>
      <c r="H103">
        <v>-0.68</v>
      </c>
      <c r="I103">
        <v>-0.61388888888888893</v>
      </c>
      <c r="J103">
        <v>-0.77444444444444438</v>
      </c>
      <c r="K103">
        <v>0.36833333333333335</v>
      </c>
      <c r="L103">
        <v>-1.8888888888888889E-2</v>
      </c>
      <c r="M103">
        <v>1.5866666666666667</v>
      </c>
      <c r="N103">
        <v>-0.2361111111111111</v>
      </c>
      <c r="O103">
        <v>0.17944444444444443</v>
      </c>
      <c r="P103">
        <v>0.70833333333333348</v>
      </c>
      <c r="Q103">
        <v>-0.15111111111111092</v>
      </c>
      <c r="R103">
        <v>4.7222222222222499E-2</v>
      </c>
      <c r="S103">
        <v>2.8333333333333516E-2</v>
      </c>
      <c r="T103">
        <v>-0.47222222222222221</v>
      </c>
      <c r="U103" t="str">
        <v>_______</v>
      </c>
      <c r="V103">
        <v>2.4376521164635681</v>
      </c>
      <c r="W103" t="str">
        <v>PF,C</v>
      </c>
      <c r="AD103">
        <f>P103 - sorted!Z$103</f>
        <v>0.70833333333333348</v>
      </c>
      <c r="AE103">
        <f>Q103 - sorted!AA$103</f>
        <v>-0.15111111111111092</v>
      </c>
      <c r="AF103">
        <f>R103 - sorted!AB$103</f>
        <v>4.7222222222222499E-2</v>
      </c>
      <c r="AG103">
        <f>S103 - sorted!AC$103</f>
        <v>2.8333333333333516E-2</v>
      </c>
      <c r="AH103">
        <f>T103 - sorted!AD$103</f>
        <v>-0.47222222222222221</v>
      </c>
    </row>
    <row r="104" spans="1:34" x14ac:dyDescent="0.3">
      <c r="A104">
        <f t="shared" si="15"/>
        <v>-12.39903805343616</v>
      </c>
      <c r="B104">
        <f t="shared" si="16"/>
        <v>-2.948889083546907</v>
      </c>
      <c r="C104">
        <f t="shared" si="12"/>
        <v>6.4537396880919058</v>
      </c>
      <c r="D104">
        <f t="shared" si="17"/>
        <v>1.5535731138637803</v>
      </c>
      <c r="E104">
        <f t="shared" si="18"/>
        <v>-2.2009555122896813</v>
      </c>
      <c r="F104" t="str">
        <v>Danilo Gallinari</v>
      </c>
      <c r="G104">
        <v>-0.4694444444444445</v>
      </c>
      <c r="H104">
        <v>2.0131944444444443</v>
      </c>
      <c r="I104">
        <v>0.23472222222222225</v>
      </c>
      <c r="J104">
        <v>-9.9305555555555564E-2</v>
      </c>
      <c r="K104">
        <v>-0.34305555555555556</v>
      </c>
      <c r="L104">
        <v>-0.63194444444444442</v>
      </c>
      <c r="M104">
        <v>-0.7583333333333333</v>
      </c>
      <c r="N104">
        <v>-0.72222222222222221</v>
      </c>
      <c r="O104">
        <v>0.8666666666666667</v>
      </c>
      <c r="P104">
        <v>-1.9229166666666666</v>
      </c>
      <c r="Q104">
        <v>-0.77638888888888913</v>
      </c>
      <c r="R104">
        <v>0.72222222222222188</v>
      </c>
      <c r="S104">
        <v>9.0277777777777568E-2</v>
      </c>
      <c r="T104">
        <v>-0.48298611111111112</v>
      </c>
      <c r="U104" t="str">
        <v>_______</v>
      </c>
      <c r="V104">
        <v>3.8422053368295117</v>
      </c>
      <c r="W104" t="str">
        <v>SF,PF</v>
      </c>
      <c r="AD104">
        <f>P104 - sorted!Z$103</f>
        <v>-1.9229166666666666</v>
      </c>
      <c r="AE104">
        <f>Q104 - sorted!AA$103</f>
        <v>-0.77638888888888913</v>
      </c>
      <c r="AF104">
        <f>R104 - sorted!AB$103</f>
        <v>0.72222222222222188</v>
      </c>
      <c r="AG104">
        <f>S104 - sorted!AC$103</f>
        <v>9.0277777777777568E-2</v>
      </c>
      <c r="AH104">
        <f>T104 - sorted!AD$103</f>
        <v>-0.48298611111111112</v>
      </c>
    </row>
    <row r="105" spans="1:34" x14ac:dyDescent="0.3">
      <c r="A105">
        <f t="shared" si="15"/>
        <v>3.1678472545826653</v>
      </c>
      <c r="B105">
        <f t="shared" si="16"/>
        <v>2.4834824821911461</v>
      </c>
      <c r="C105">
        <f t="shared" si="12"/>
        <v>3.4961347033959118</v>
      </c>
      <c r="D105">
        <f t="shared" si="17"/>
        <v>3.3250070782278831</v>
      </c>
      <c r="E105">
        <f t="shared" si="18"/>
        <v>-2.4793995216261671</v>
      </c>
      <c r="F105" t="str">
        <v>De'Anthony Melton</v>
      </c>
      <c r="G105">
        <v>-0.4375</v>
      </c>
      <c r="H105">
        <v>6.8055555555555564E-2</v>
      </c>
      <c r="I105">
        <v>0.29166666666666669</v>
      </c>
      <c r="J105">
        <v>-0.44722222222222224</v>
      </c>
      <c r="K105">
        <v>-0.5541666666666667</v>
      </c>
      <c r="L105">
        <v>4.8611111111111112E-2</v>
      </c>
      <c r="M105">
        <v>1.0111111111111111</v>
      </c>
      <c r="N105">
        <v>0.31111111111111112</v>
      </c>
      <c r="O105">
        <v>8.7499999999999994E-2</v>
      </c>
      <c r="P105">
        <v>0.31111111111111112</v>
      </c>
      <c r="Q105">
        <v>0.29166666666666674</v>
      </c>
      <c r="R105">
        <v>0.33055555555555549</v>
      </c>
      <c r="S105">
        <v>0.37916666666666676</v>
      </c>
      <c r="T105">
        <v>-0.52500000000000002</v>
      </c>
      <c r="U105" t="str">
        <v>_______</v>
      </c>
      <c r="V105">
        <v>-9.9938755338050616</v>
      </c>
      <c r="W105" t="str">
        <v>PG,SG</v>
      </c>
      <c r="AD105">
        <f>P105 - sorted!Z$103</f>
        <v>0.31111111111111112</v>
      </c>
      <c r="AE105">
        <f>Q105 - sorted!AA$103</f>
        <v>0.29166666666666674</v>
      </c>
      <c r="AF105">
        <f>R105 - sorted!AB$103</f>
        <v>0.33055555555555549</v>
      </c>
      <c r="AG105">
        <f>S105 - sorted!AC$103</f>
        <v>0.37916666666666676</v>
      </c>
      <c r="AH105">
        <f>T105 - sorted!AD$103</f>
        <v>-0.52500000000000002</v>
      </c>
    </row>
    <row r="106" spans="1:34" x14ac:dyDescent="0.3">
      <c r="A106">
        <f t="shared" si="15"/>
        <v>6.5163970317505324</v>
      </c>
      <c r="B106">
        <f t="shared" si="16"/>
        <v>7.251819032091257</v>
      </c>
      <c r="C106">
        <f t="shared" si="12"/>
        <v>-0.25855531263659337</v>
      </c>
      <c r="D106">
        <f t="shared" si="17"/>
        <v>8.2816155746697433</v>
      </c>
      <c r="E106">
        <f t="shared" si="18"/>
        <v>-3.3837672544297925</v>
      </c>
      <c r="F106" t="str">
        <v>Reggie Jackson</v>
      </c>
      <c r="G106">
        <v>-0.5625</v>
      </c>
      <c r="H106">
        <v>0.39583333333333331</v>
      </c>
      <c r="I106">
        <v>1.0416666666666667</v>
      </c>
      <c r="J106">
        <v>0.32291666666666669</v>
      </c>
      <c r="K106">
        <v>-0.3125</v>
      </c>
      <c r="L106">
        <v>1.3541666666666667</v>
      </c>
      <c r="M106">
        <v>-6.25E-2</v>
      </c>
      <c r="N106">
        <v>-0.94791666666666663</v>
      </c>
      <c r="O106">
        <v>-4.1666666666666664E-2</v>
      </c>
      <c r="P106">
        <v>0.79166666666666674</v>
      </c>
      <c r="Q106">
        <v>1.229166666666667</v>
      </c>
      <c r="R106">
        <v>-0.16666666666666652</v>
      </c>
      <c r="S106">
        <v>1.1875000000000002</v>
      </c>
      <c r="T106">
        <v>-0.66145833333333315</v>
      </c>
      <c r="U106" t="e">
        <v>#N/A</v>
      </c>
      <c r="V106" t="e">
        <v>#N/A</v>
      </c>
      <c r="W106" t="str">
        <v>PG,SG</v>
      </c>
      <c r="AD106">
        <f>P106 - sorted!Z$103</f>
        <v>0.79166666666666674</v>
      </c>
      <c r="AE106">
        <f>Q106 - sorted!AA$103</f>
        <v>1.229166666666667</v>
      </c>
      <c r="AF106">
        <f>R106 - sorted!AB$103</f>
        <v>-0.16666666666666652</v>
      </c>
      <c r="AG106">
        <f>S106 - sorted!AC$103</f>
        <v>1.1875000000000002</v>
      </c>
      <c r="AH106">
        <f>T106 - sorted!AD$103</f>
        <v>-0.66145833333333315</v>
      </c>
    </row>
    <row r="107" spans="1:34" x14ac:dyDescent="0.3">
      <c r="A107">
        <f t="shared" si="15"/>
        <v>-6.8778020769209354</v>
      </c>
      <c r="B107">
        <f t="shared" si="16"/>
        <v>2.5159778127534267</v>
      </c>
      <c r="C107">
        <f t="shared" si="12"/>
        <v>5.7342655677013221</v>
      </c>
      <c r="D107">
        <f t="shared" si="17"/>
        <v>4.2771528340735863</v>
      </c>
      <c r="E107">
        <f t="shared" si="18"/>
        <v>-3.6658931680219684</v>
      </c>
      <c r="F107" t="str">
        <v>Jordan Poole</v>
      </c>
      <c r="G107">
        <v>-0.50361111111111112</v>
      </c>
      <c r="H107">
        <v>1.665</v>
      </c>
      <c r="I107">
        <v>1.0175000000000001</v>
      </c>
      <c r="J107">
        <v>0.48305555555555557</v>
      </c>
      <c r="K107">
        <v>-1.0586111111111112</v>
      </c>
      <c r="L107">
        <v>-9.2499999999999999E-2</v>
      </c>
      <c r="M107">
        <v>-0.5755555555555556</v>
      </c>
      <c r="N107">
        <v>-0.63722222222222225</v>
      </c>
      <c r="O107">
        <v>0.23638888888888887</v>
      </c>
      <c r="P107">
        <v>-1.1305555555555555</v>
      </c>
      <c r="Q107">
        <v>0.29805555555555541</v>
      </c>
      <c r="R107">
        <v>0.62694444444444442</v>
      </c>
      <c r="S107">
        <v>0.53444444444444428</v>
      </c>
      <c r="T107">
        <v>-0.70402777777777781</v>
      </c>
      <c r="U107" t="e">
        <v>#N/A</v>
      </c>
      <c r="V107" t="e">
        <v>#N/A</v>
      </c>
      <c r="W107" t="str">
        <v>PG,SG</v>
      </c>
      <c r="AD107">
        <f>P107 - sorted!Z$103</f>
        <v>-1.1305555555555555</v>
      </c>
      <c r="AE107">
        <f>Q107 - sorted!AA$103</f>
        <v>0.29805555555555541</v>
      </c>
      <c r="AF107">
        <f>R107 - sorted!AB$103</f>
        <v>0.62694444444444442</v>
      </c>
      <c r="AG107">
        <f>S107 - sorted!AC$103</f>
        <v>0.53444444444444428</v>
      </c>
      <c r="AH107">
        <f>T107 - sorted!AD$103</f>
        <v>-0.70402777777777781</v>
      </c>
    </row>
    <row r="108" spans="1:34" x14ac:dyDescent="0.3">
      <c r="A108">
        <f t="shared" si="15"/>
        <v>22.113283797310459</v>
      </c>
      <c r="B108">
        <f t="shared" si="16"/>
        <v>33.399257411054606</v>
      </c>
      <c r="C108">
        <f t="shared" si="12"/>
        <v>38.45460610406505</v>
      </c>
      <c r="D108">
        <f t="shared" si="17"/>
        <v>36.626262306384163</v>
      </c>
      <c r="E108">
        <f t="shared" si="18"/>
        <v>-3.9374336068790381</v>
      </c>
      <c r="F108" t="str">
        <v>Jimmy Butler</v>
      </c>
      <c r="G108">
        <v>0.84</v>
      </c>
      <c r="H108">
        <v>2.78</v>
      </c>
      <c r="I108">
        <v>-1.25</v>
      </c>
      <c r="J108">
        <v>1.1499999999999999</v>
      </c>
      <c r="K108">
        <v>0.24000000000000002</v>
      </c>
      <c r="L108">
        <v>0.85</v>
      </c>
      <c r="M108">
        <v>2.35</v>
      </c>
      <c r="N108">
        <v>-0.59</v>
      </c>
      <c r="O108">
        <v>-0.56000000000000005</v>
      </c>
      <c r="P108">
        <v>3.03</v>
      </c>
      <c r="Q108">
        <v>6.3699999999999992</v>
      </c>
      <c r="R108">
        <v>4.96</v>
      </c>
      <c r="S108">
        <v>5.8099999999999987</v>
      </c>
      <c r="T108">
        <v>-0.74500000000000011</v>
      </c>
      <c r="U108" t="str">
        <v>weed</v>
      </c>
      <c r="V108">
        <v>31</v>
      </c>
      <c r="W108" t="str">
        <v>SF,PF</v>
      </c>
      <c r="AD108">
        <f>P108 - sorted!Z$103</f>
        <v>3.03</v>
      </c>
      <c r="AE108">
        <f>Q108 - sorted!AA$103</f>
        <v>6.3699999999999992</v>
      </c>
      <c r="AF108">
        <f>R108 - sorted!AB$103</f>
        <v>4.96</v>
      </c>
      <c r="AG108">
        <f>S108 - sorted!AC$103</f>
        <v>5.8099999999999987</v>
      </c>
      <c r="AH108">
        <f>T108 - sorted!AD$103</f>
        <v>-0.74500000000000011</v>
      </c>
    </row>
    <row r="109" spans="1:34" x14ac:dyDescent="0.3">
      <c r="A109">
        <f t="shared" si="15"/>
        <v>31.449543826309998</v>
      </c>
      <c r="B109">
        <f t="shared" si="16"/>
        <v>23.071393654085782</v>
      </c>
      <c r="C109">
        <f t="shared" si="12"/>
        <v>2.071869607928833</v>
      </c>
      <c r="D109">
        <f t="shared" si="17"/>
        <v>16.666970773289421</v>
      </c>
      <c r="E109">
        <f t="shared" si="18"/>
        <v>-4.4427749659723608</v>
      </c>
      <c r="F109" t="str">
        <v>De'Aaron Fox</v>
      </c>
      <c r="G109">
        <v>0.47652777777777772</v>
      </c>
      <c r="H109">
        <v>-1.8148611111111113</v>
      </c>
      <c r="I109">
        <v>0.16222222222222221</v>
      </c>
      <c r="J109">
        <v>2.0480555555555555</v>
      </c>
      <c r="K109">
        <v>-0.58805555555555555</v>
      </c>
      <c r="L109">
        <v>2.4130555555555553</v>
      </c>
      <c r="M109">
        <v>1.7540277777777777</v>
      </c>
      <c r="N109">
        <v>-0.11152777777777777</v>
      </c>
      <c r="O109">
        <v>-1.7844444444444443</v>
      </c>
      <c r="P109">
        <v>4.3698611111111108</v>
      </c>
      <c r="Q109">
        <v>4.3394444444444442</v>
      </c>
      <c r="R109">
        <v>0.14194444444444443</v>
      </c>
      <c r="S109">
        <v>2.5549999999999997</v>
      </c>
      <c r="T109">
        <v>-0.82124999999999992</v>
      </c>
      <c r="U109" t="str">
        <v>ja</v>
      </c>
      <c r="V109">
        <v>18</v>
      </c>
      <c r="W109" t="str">
        <v>PG</v>
      </c>
      <c r="AD109">
        <f>P109 - sorted!Z$103</f>
        <v>4.3698611111111108</v>
      </c>
      <c r="AE109">
        <f>Q109 - sorted!AA$103</f>
        <v>4.3394444444444442</v>
      </c>
      <c r="AF109">
        <f>R109 - sorted!AB$103</f>
        <v>0.14194444444444443</v>
      </c>
      <c r="AG109">
        <f>S109 - sorted!AC$103</f>
        <v>2.5549999999999997</v>
      </c>
      <c r="AH109">
        <f>T109 - sorted!AD$103</f>
        <v>-0.82124999999999992</v>
      </c>
    </row>
    <row r="110" spans="1:34" x14ac:dyDescent="0.3">
      <c r="A110">
        <f t="shared" si="15"/>
        <v>26.572855292451944</v>
      </c>
      <c r="B110">
        <f t="shared" si="16"/>
        <v>31.466491662828435</v>
      </c>
      <c r="C110">
        <f t="shared" si="12"/>
        <v>16.857796939221089</v>
      </c>
      <c r="D110">
        <f t="shared" si="17"/>
        <v>33.131086830542692</v>
      </c>
      <c r="E110">
        <f t="shared" si="18"/>
        <v>-4.5339020963006655</v>
      </c>
      <c r="F110" t="str">
        <v>Chris Paul</v>
      </c>
      <c r="G110">
        <v>0.62</v>
      </c>
      <c r="H110">
        <v>1.57</v>
      </c>
      <c r="I110">
        <v>-0.17</v>
      </c>
      <c r="J110">
        <v>0.43</v>
      </c>
      <c r="K110">
        <v>-0.18</v>
      </c>
      <c r="L110">
        <v>3.14</v>
      </c>
      <c r="M110">
        <v>1.1499999999999999</v>
      </c>
      <c r="N110">
        <v>-0.56999999999999995</v>
      </c>
      <c r="O110">
        <v>-0.75</v>
      </c>
      <c r="P110">
        <v>3.6700000000000004</v>
      </c>
      <c r="Q110">
        <v>5.99</v>
      </c>
      <c r="R110">
        <v>2.1</v>
      </c>
      <c r="S110">
        <v>5.24</v>
      </c>
      <c r="T110">
        <v>-0.83499999999999996</v>
      </c>
      <c r="U110" t="str">
        <v>cock</v>
      </c>
      <c r="V110">
        <v>17</v>
      </c>
      <c r="W110" t="str">
        <v>PG</v>
      </c>
      <c r="AD110">
        <f>P110 - sorted!Z$103</f>
        <v>3.6700000000000004</v>
      </c>
      <c r="AE110">
        <f>Q110 - sorted!AA$103</f>
        <v>5.99</v>
      </c>
      <c r="AF110">
        <f>R110 - sorted!AB$103</f>
        <v>2.1</v>
      </c>
      <c r="AG110">
        <f>S110 - sorted!AC$103</f>
        <v>5.24</v>
      </c>
      <c r="AH110">
        <f>T110 - sorted!AD$103</f>
        <v>-0.83499999999999996</v>
      </c>
    </row>
    <row r="111" spans="1:34" x14ac:dyDescent="0.3">
      <c r="A111">
        <f t="shared" si="15"/>
        <v>-2.222737213285837</v>
      </c>
      <c r="B111">
        <f t="shared" si="16"/>
        <v>5.443383244277288</v>
      </c>
      <c r="C111">
        <f t="shared" si="12"/>
        <v>7.1312619647279414</v>
      </c>
      <c r="D111">
        <f t="shared" si="17"/>
        <v>5.2224853823640442</v>
      </c>
      <c r="E111">
        <f t="shared" si="18"/>
        <v>-4.5513911415151878</v>
      </c>
      <c r="F111" t="str">
        <v>Jordan Clarkson</v>
      </c>
      <c r="G111">
        <v>-1.2641666666666667</v>
      </c>
      <c r="H111">
        <v>1.1511111111111112</v>
      </c>
      <c r="I111">
        <v>1.6033333333333333</v>
      </c>
      <c r="J111">
        <v>0.83250000000000002</v>
      </c>
      <c r="K111">
        <v>-0.38027777777777777</v>
      </c>
      <c r="L111">
        <v>-0.12333333333333332</v>
      </c>
      <c r="M111">
        <v>8.2222222222222224E-2</v>
      </c>
      <c r="N111">
        <v>-1.0277777777777777</v>
      </c>
      <c r="O111">
        <v>-0.185</v>
      </c>
      <c r="P111">
        <v>-0.46249999999999991</v>
      </c>
      <c r="Q111">
        <v>0.87361111111111112</v>
      </c>
      <c r="R111">
        <v>0.81194444444444436</v>
      </c>
      <c r="S111">
        <v>0.68861111111111106</v>
      </c>
      <c r="T111">
        <v>-0.83763888888888882</v>
      </c>
      <c r="U111" t="str">
        <v>_______</v>
      </c>
      <c r="V111">
        <v>1.248350161401772</v>
      </c>
      <c r="W111" t="str">
        <v>PG,SG</v>
      </c>
      <c r="AD111">
        <f>P111 - sorted!Z$103</f>
        <v>-0.46249999999999991</v>
      </c>
      <c r="AE111">
        <f>Q111 - sorted!AA$103</f>
        <v>0.87361111111111112</v>
      </c>
      <c r="AF111">
        <f>R111 - sorted!AB$103</f>
        <v>0.81194444444444436</v>
      </c>
      <c r="AG111">
        <f>S111 - sorted!AC$103</f>
        <v>0.68861111111111106</v>
      </c>
      <c r="AH111">
        <f>T111 - sorted!AD$103</f>
        <v>-0.83763888888888882</v>
      </c>
    </row>
    <row r="112" spans="1:34" x14ac:dyDescent="0.3">
      <c r="A112">
        <f t="shared" si="15"/>
        <v>15.675551682362293</v>
      </c>
      <c r="B112">
        <f t="shared" si="16"/>
        <v>18.101020918515829</v>
      </c>
      <c r="C112">
        <f t="shared" si="12"/>
        <v>11.341129485497349</v>
      </c>
      <c r="D112">
        <f t="shared" si="17"/>
        <v>19.30027549339221</v>
      </c>
      <c r="E112">
        <f t="shared" si="18"/>
        <v>-4.8523868144177698</v>
      </c>
      <c r="F112" t="str">
        <v>Mike Conley</v>
      </c>
      <c r="G112">
        <v>-0.40611111111111109</v>
      </c>
      <c r="H112">
        <v>0.87833333333333341</v>
      </c>
      <c r="I112">
        <v>1.0294444444444446</v>
      </c>
      <c r="J112">
        <v>0.42500000000000004</v>
      </c>
      <c r="K112">
        <v>-0.60444444444444445</v>
      </c>
      <c r="L112">
        <v>1.615</v>
      </c>
      <c r="M112">
        <v>1.1616666666666666</v>
      </c>
      <c r="N112">
        <v>-0.73666666666666669</v>
      </c>
      <c r="O112">
        <v>-0.37777777777777782</v>
      </c>
      <c r="P112">
        <v>2.1061111111111113</v>
      </c>
      <c r="Q112">
        <v>3.3622222222222216</v>
      </c>
      <c r="R112">
        <v>1.3694444444444445</v>
      </c>
      <c r="S112">
        <v>2.9844444444444438</v>
      </c>
      <c r="T112">
        <v>-0.88305555555555548</v>
      </c>
      <c r="U112" t="str">
        <v>car</v>
      </c>
      <c r="V112">
        <v>1</v>
      </c>
      <c r="W112" t="str">
        <v>PG</v>
      </c>
      <c r="AD112">
        <f>P112 - sorted!Z$103</f>
        <v>2.1061111111111113</v>
      </c>
      <c r="AE112">
        <f>Q112 - sorted!AA$103</f>
        <v>3.3622222222222216</v>
      </c>
      <c r="AF112">
        <f>R112 - sorted!AB$103</f>
        <v>1.3694444444444445</v>
      </c>
      <c r="AG112">
        <f>S112 - sorted!AC$103</f>
        <v>2.9844444444444438</v>
      </c>
      <c r="AH112">
        <f>T112 - sorted!AD$103</f>
        <v>-0.88305555555555548</v>
      </c>
    </row>
    <row r="113" spans="1:34" x14ac:dyDescent="0.3">
      <c r="A113">
        <f t="shared" si="15"/>
        <v>7.546124477677294</v>
      </c>
      <c r="B113">
        <f t="shared" si="16"/>
        <v>28.273472224969399</v>
      </c>
      <c r="C113">
        <f t="shared" si="12"/>
        <v>18.77499619880416</v>
      </c>
      <c r="D113">
        <f t="shared" si="17"/>
        <v>21.194347193750751</v>
      </c>
      <c r="E113">
        <f t="shared" si="18"/>
        <v>-4.9112972825087979</v>
      </c>
      <c r="F113" t="str">
        <v>Devin Booker</v>
      </c>
      <c r="G113">
        <v>0.86555555555555541</v>
      </c>
      <c r="H113">
        <v>2.3538888888888887</v>
      </c>
      <c r="I113">
        <v>0.32722222222222219</v>
      </c>
      <c r="J113">
        <v>2.1427777777777774</v>
      </c>
      <c r="K113">
        <v>-0.2638888888888889</v>
      </c>
      <c r="L113">
        <v>0.93944444444444442</v>
      </c>
      <c r="M113">
        <v>-0.17944444444444446</v>
      </c>
      <c r="N113">
        <v>-0.82333333333333336</v>
      </c>
      <c r="O113">
        <v>-2.068888888888889</v>
      </c>
      <c r="P113">
        <v>0.93944444444444386</v>
      </c>
      <c r="Q113">
        <v>5.362222222222222</v>
      </c>
      <c r="R113">
        <v>2.3538888888888878</v>
      </c>
      <c r="S113">
        <v>3.293333333333333</v>
      </c>
      <c r="T113">
        <v>-0.89194444444444487</v>
      </c>
      <c r="U113" t="str">
        <v>choi</v>
      </c>
      <c r="V113">
        <v>36</v>
      </c>
      <c r="W113" t="str">
        <v>SG,SF</v>
      </c>
      <c r="AD113">
        <f>P113 - sorted!Z$103</f>
        <v>0.93944444444444386</v>
      </c>
      <c r="AE113">
        <f>Q113 - sorted!AA$103</f>
        <v>5.362222222222222</v>
      </c>
      <c r="AF113">
        <f>R113 - sorted!AB$103</f>
        <v>2.3538888888888878</v>
      </c>
      <c r="AG113">
        <f>S113 - sorted!AC$103</f>
        <v>3.293333333333333</v>
      </c>
      <c r="AH113">
        <f>T113 - sorted!AD$103</f>
        <v>-0.89194444444444487</v>
      </c>
    </row>
    <row r="114" spans="1:34" x14ac:dyDescent="0.3">
      <c r="A114">
        <f t="shared" si="15"/>
        <v>15.280693789563308</v>
      </c>
      <c r="B114">
        <f t="shared" si="16"/>
        <v>17.620655162377748</v>
      </c>
      <c r="C114">
        <f t="shared" si="12"/>
        <v>11.412447619880092</v>
      </c>
      <c r="D114">
        <f t="shared" si="17"/>
        <v>16.752135867730004</v>
      </c>
      <c r="E114">
        <f t="shared" si="18"/>
        <v>-5.0401639314579123</v>
      </c>
      <c r="F114" t="str">
        <v>Caris LeVert</v>
      </c>
      <c r="G114">
        <v>-0.76500000000000012</v>
      </c>
      <c r="H114">
        <v>0.51944444444444449</v>
      </c>
      <c r="I114">
        <v>0.12277777777777778</v>
      </c>
      <c r="J114">
        <v>0.95388888888888901</v>
      </c>
      <c r="K114">
        <v>-0.15111111111111111</v>
      </c>
      <c r="L114">
        <v>1.1900000000000002</v>
      </c>
      <c r="M114">
        <v>1.2938888888888891</v>
      </c>
      <c r="N114">
        <v>0.10388888888888889</v>
      </c>
      <c r="O114">
        <v>-0.69888888888888889</v>
      </c>
      <c r="P114">
        <v>2.0494444444444446</v>
      </c>
      <c r="Q114">
        <v>3.2677777777777779</v>
      </c>
      <c r="R114">
        <v>1.3788888888888891</v>
      </c>
      <c r="S114">
        <v>2.568888888888889</v>
      </c>
      <c r="T114">
        <v>-0.91138888888888892</v>
      </c>
      <c r="U114" t="str">
        <v>_______</v>
      </c>
      <c r="V114">
        <v>-12.365103590115957</v>
      </c>
      <c r="W114" t="str">
        <v>SG,SF</v>
      </c>
      <c r="AD114">
        <f>P114 - sorted!Z$103</f>
        <v>2.0494444444444446</v>
      </c>
      <c r="AE114">
        <f>Q114 - sorted!AA$103</f>
        <v>3.2677777777777779</v>
      </c>
      <c r="AF114">
        <f>R114 - sorted!AB$103</f>
        <v>1.3788888888888891</v>
      </c>
      <c r="AG114">
        <f>S114 - sorted!AC$103</f>
        <v>2.568888888888889</v>
      </c>
      <c r="AH114">
        <f>T114 - sorted!AD$103</f>
        <v>-0.91138888888888892</v>
      </c>
    </row>
    <row r="115" spans="1:34" x14ac:dyDescent="0.3">
      <c r="A115">
        <f t="shared" si="15"/>
        <v>25.707651968524754</v>
      </c>
      <c r="B115">
        <f t="shared" si="16"/>
        <v>21.387287826684027</v>
      </c>
      <c r="C115">
        <f t="shared" si="12"/>
        <v>12.253582087158883</v>
      </c>
      <c r="D115">
        <f t="shared" si="17"/>
        <v>23.814025498743046</v>
      </c>
      <c r="E115">
        <f t="shared" si="18"/>
        <v>-5.3347162719130363</v>
      </c>
      <c r="F115" t="str">
        <v>Dejounte Murray</v>
      </c>
      <c r="G115">
        <v>-0.22611111111111112</v>
      </c>
      <c r="H115">
        <v>0.17472222222222222</v>
      </c>
      <c r="I115">
        <v>-0.78111111111111109</v>
      </c>
      <c r="J115">
        <v>0.51388888888888884</v>
      </c>
      <c r="K115">
        <v>1.1100000000000001</v>
      </c>
      <c r="L115">
        <v>2.2302777777777774</v>
      </c>
      <c r="M115">
        <v>2.0144444444444445</v>
      </c>
      <c r="N115">
        <v>-1.0277777777777777</v>
      </c>
      <c r="O115">
        <v>-0.2877777777777778</v>
      </c>
      <c r="P115">
        <v>3.5458333333333338</v>
      </c>
      <c r="Q115">
        <v>4.0083333333333337</v>
      </c>
      <c r="R115">
        <v>1.490277777777778</v>
      </c>
      <c r="S115">
        <v>3.7205555555555558</v>
      </c>
      <c r="T115">
        <v>-0.9558333333333332</v>
      </c>
      <c r="U115" t="str">
        <v>rain</v>
      </c>
      <c r="V115">
        <v>15</v>
      </c>
      <c r="W115" t="str">
        <v>PG,SG</v>
      </c>
      <c r="AD115">
        <f>P115 - sorted!Z$103</f>
        <v>3.5458333333333338</v>
      </c>
      <c r="AE115">
        <f>Q115 - sorted!AA$103</f>
        <v>4.0083333333333337</v>
      </c>
      <c r="AF115">
        <f>R115 - sorted!AB$103</f>
        <v>1.490277777777778</v>
      </c>
      <c r="AG115">
        <f>S115 - sorted!AC$103</f>
        <v>3.7205555555555558</v>
      </c>
      <c r="AH115">
        <f>T115 - sorted!AD$103</f>
        <v>-0.9558333333333332</v>
      </c>
    </row>
    <row r="116" spans="1:34" x14ac:dyDescent="0.3">
      <c r="A116">
        <f t="shared" si="15"/>
        <v>6.5763999468327325</v>
      </c>
      <c r="B116">
        <f t="shared" si="16"/>
        <v>14.252443507574231</v>
      </c>
      <c r="C116">
        <f t="shared" si="12"/>
        <v>10.416091330709452</v>
      </c>
      <c r="D116">
        <f t="shared" si="17"/>
        <v>14.523365346219981</v>
      </c>
      <c r="E116">
        <f t="shared" si="18"/>
        <v>-5.4755491096931443</v>
      </c>
      <c r="F116" t="str">
        <v>Kemba Walker</v>
      </c>
      <c r="G116">
        <v>-1.1818055555555556</v>
      </c>
      <c r="H116">
        <v>1.4051388888888889</v>
      </c>
      <c r="I116">
        <v>1.2004166666666667</v>
      </c>
      <c r="J116">
        <v>0.74444444444444446</v>
      </c>
      <c r="K116">
        <v>-0.41875000000000001</v>
      </c>
      <c r="L116">
        <v>0.95847222222222228</v>
      </c>
      <c r="M116">
        <v>0.4466666666666666</v>
      </c>
      <c r="N116">
        <v>-0.54902777777777778</v>
      </c>
      <c r="O116">
        <v>-0.40013888888888888</v>
      </c>
      <c r="P116">
        <v>0.80027777777777809</v>
      </c>
      <c r="Q116">
        <v>2.6055555555555556</v>
      </c>
      <c r="R116">
        <v>1.2469444444444444</v>
      </c>
      <c r="S116">
        <v>2.2054166666666668</v>
      </c>
      <c r="T116">
        <v>-0.9770833333333333</v>
      </c>
      <c r="U116" t="str">
        <v>ii</v>
      </c>
      <c r="V116">
        <v>6</v>
      </c>
      <c r="W116" t="str">
        <v>PG</v>
      </c>
      <c r="AD116">
        <f>P116 - sorted!Z$103</f>
        <v>0.80027777777777809</v>
      </c>
      <c r="AE116">
        <f>Q116 - sorted!AA$103</f>
        <v>2.6055555555555556</v>
      </c>
      <c r="AF116">
        <f>R116 - sorted!AB$103</f>
        <v>1.2469444444444444</v>
      </c>
      <c r="AG116">
        <f>S116 - sorted!AC$103</f>
        <v>2.2054166666666668</v>
      </c>
      <c r="AH116">
        <f>T116 - sorted!AD$103</f>
        <v>-0.9770833333333333</v>
      </c>
    </row>
    <row r="117" spans="1:34" x14ac:dyDescent="0.3">
      <c r="A117">
        <f t="shared" si="15"/>
        <v>10.058504599506138</v>
      </c>
      <c r="B117">
        <f t="shared" si="16"/>
        <v>18.903514299358282</v>
      </c>
      <c r="C117">
        <f t="shared" si="12"/>
        <v>4.171559387844221</v>
      </c>
      <c r="D117">
        <f t="shared" si="17"/>
        <v>15.5938905833381</v>
      </c>
      <c r="E117">
        <f t="shared" si="18"/>
        <v>-5.7268390751439204</v>
      </c>
      <c r="F117" t="str">
        <v>Kyle Lowry</v>
      </c>
      <c r="G117">
        <v>-0.56999999999999995</v>
      </c>
      <c r="H117">
        <v>1.08</v>
      </c>
      <c r="I117">
        <v>1.1100000000000001</v>
      </c>
      <c r="J117">
        <v>0.43</v>
      </c>
      <c r="K117">
        <v>-0.04</v>
      </c>
      <c r="L117">
        <v>1.96</v>
      </c>
      <c r="M117">
        <v>0.14000000000000001</v>
      </c>
      <c r="N117">
        <v>-0.59</v>
      </c>
      <c r="O117">
        <v>-1.1399999999999999</v>
      </c>
      <c r="P117">
        <v>1.3000000000000003</v>
      </c>
      <c r="Q117">
        <v>3.5200000000000005</v>
      </c>
      <c r="R117">
        <v>0.42000000000000037</v>
      </c>
      <c r="S117">
        <v>2.3800000000000008</v>
      </c>
      <c r="T117">
        <v>-1.0149999999999997</v>
      </c>
      <c r="U117" t="str">
        <v>cock</v>
      </c>
      <c r="V117">
        <v>23</v>
      </c>
      <c r="W117" t="str">
        <v>PG</v>
      </c>
      <c r="AD117">
        <f>P117 - sorted!Z$103</f>
        <v>1.3000000000000003</v>
      </c>
      <c r="AE117">
        <f>Q117 - sorted!AA$103</f>
        <v>3.5200000000000005</v>
      </c>
      <c r="AF117">
        <f>R117 - sorted!AB$103</f>
        <v>0.42000000000000037</v>
      </c>
      <c r="AG117">
        <f>S117 - sorted!AC$103</f>
        <v>2.3800000000000008</v>
      </c>
      <c r="AH117">
        <f>T117 - sorted!AD$103</f>
        <v>-1.0149999999999997</v>
      </c>
    </row>
    <row r="118" spans="1:34" x14ac:dyDescent="0.3">
      <c r="A118">
        <f t="shared" si="15"/>
        <v>31.308246639180947</v>
      </c>
      <c r="B118">
        <f t="shared" si="16"/>
        <v>33.024148269129135</v>
      </c>
      <c r="C118">
        <f t="shared" si="12"/>
        <v>15.776488166447484</v>
      </c>
      <c r="D118">
        <f t="shared" si="17"/>
        <v>27.11161795548237</v>
      </c>
      <c r="E118">
        <f t="shared" si="18"/>
        <v>-6.1898385352968219</v>
      </c>
      <c r="F118" t="str">
        <v>LaMelo Ball</v>
      </c>
      <c r="G118">
        <v>-0.54749999999999999</v>
      </c>
      <c r="H118">
        <v>-9.1249999999999998E-2</v>
      </c>
      <c r="I118">
        <v>0.44611111111111107</v>
      </c>
      <c r="J118">
        <v>0.87194444444444441</v>
      </c>
      <c r="K118">
        <v>0.8009722222222222</v>
      </c>
      <c r="L118">
        <v>2.3015277777777778</v>
      </c>
      <c r="M118">
        <v>2.6969444444444446</v>
      </c>
      <c r="N118">
        <v>-0.1825</v>
      </c>
      <c r="O118">
        <v>-2.0379166666666664</v>
      </c>
      <c r="P118">
        <v>4.3495833333333325</v>
      </c>
      <c r="Q118">
        <v>6.2962499999999997</v>
      </c>
      <c r="R118">
        <v>1.9568055555555559</v>
      </c>
      <c r="S118">
        <v>4.2583333333333329</v>
      </c>
      <c r="T118">
        <v>-1.0848611111111111</v>
      </c>
      <c r="U118" t="str">
        <v>ja</v>
      </c>
      <c r="V118">
        <v>3</v>
      </c>
      <c r="W118" t="str">
        <v>PG,SG</v>
      </c>
      <c r="AD118">
        <f>P118 - sorted!Z$103</f>
        <v>4.3495833333333325</v>
      </c>
      <c r="AE118">
        <f>Q118 - sorted!AA$103</f>
        <v>6.2962499999999997</v>
      </c>
      <c r="AF118">
        <f>R118 - sorted!AB$103</f>
        <v>1.9568055555555559</v>
      </c>
      <c r="AG118">
        <f>S118 - sorted!AC$103</f>
        <v>4.2583333333333329</v>
      </c>
      <c r="AH118">
        <f>T118 - sorted!AD$103</f>
        <v>-1.0848611111111111</v>
      </c>
    </row>
    <row r="119" spans="1:34" x14ac:dyDescent="0.3">
      <c r="A119">
        <f t="shared" si="15"/>
        <v>-3.0453578232837213</v>
      </c>
      <c r="B119">
        <f t="shared" si="16"/>
        <v>12.811346239159974</v>
      </c>
      <c r="C119">
        <f t="shared" si="12"/>
        <v>11.68093941990923</v>
      </c>
      <c r="D119">
        <f t="shared" si="17"/>
        <v>13.815643411418744</v>
      </c>
      <c r="E119">
        <f t="shared" si="18"/>
        <v>-8.9337776818490955</v>
      </c>
      <c r="F119" t="str">
        <v>DeMar DeRozan</v>
      </c>
      <c r="G119">
        <v>1.1716666666666669</v>
      </c>
      <c r="H119">
        <v>2.6705555555555551</v>
      </c>
      <c r="I119">
        <v>-1.5727777777777776</v>
      </c>
      <c r="J119">
        <v>1.0766666666666667</v>
      </c>
      <c r="K119">
        <v>-0.51722222222222225</v>
      </c>
      <c r="L119">
        <v>0.67555555555555558</v>
      </c>
      <c r="M119">
        <v>-0.29555555555555557</v>
      </c>
      <c r="N119">
        <v>-0.8866666666666666</v>
      </c>
      <c r="O119">
        <v>-0.23222222222222222</v>
      </c>
      <c r="P119">
        <v>-0.58055555555555527</v>
      </c>
      <c r="Q119">
        <v>2.322222222222222</v>
      </c>
      <c r="R119">
        <v>1.4144444444444444</v>
      </c>
      <c r="S119">
        <v>2.09</v>
      </c>
      <c r="T119">
        <v>-1.4988888888888883</v>
      </c>
      <c r="U119" t="str">
        <v>rob</v>
      </c>
      <c r="V119">
        <v>16</v>
      </c>
      <c r="W119" t="str">
        <v>SF,PF</v>
      </c>
      <c r="AD119">
        <f>P119 - sorted!Z$103</f>
        <v>-0.58055555555555527</v>
      </c>
      <c r="AE119">
        <f>Q119 - sorted!AA$103</f>
        <v>2.322222222222222</v>
      </c>
      <c r="AF119">
        <f>R119 - sorted!AB$103</f>
        <v>1.4144444444444444</v>
      </c>
      <c r="AG119">
        <f>S119 - sorted!AC$103</f>
        <v>2.09</v>
      </c>
      <c r="AH119">
        <f>T119 - sorted!AD$103</f>
        <v>-1.4988888888888883</v>
      </c>
    </row>
    <row r="120" spans="1:34" x14ac:dyDescent="0.3">
      <c r="A120">
        <f t="shared" si="15"/>
        <v>8.7229558444507411</v>
      </c>
      <c r="B120">
        <f t="shared" si="16"/>
        <v>12.12611861643359</v>
      </c>
      <c r="C120">
        <f t="shared" si="12"/>
        <v>-7.4428085556038202</v>
      </c>
      <c r="D120">
        <f t="shared" si="17"/>
        <v>4.9942429292632848</v>
      </c>
      <c r="E120">
        <f t="shared" si="18"/>
        <v>-10.05031514738681</v>
      </c>
      <c r="F120" t="str">
        <v>D'Angelo Russell</v>
      </c>
      <c r="G120">
        <v>-0.9916666666666667</v>
      </c>
      <c r="H120">
        <v>-0.45694444444444443</v>
      </c>
      <c r="I120">
        <v>1.4291666666666665</v>
      </c>
      <c r="J120">
        <v>1.0402777777777779</v>
      </c>
      <c r="K120">
        <v>-0.82638888888888884</v>
      </c>
      <c r="L120">
        <v>1.7694444444444446</v>
      </c>
      <c r="M120">
        <v>0.4861111111111111</v>
      </c>
      <c r="N120">
        <v>-0.26250000000000001</v>
      </c>
      <c r="O120">
        <v>-1.5361111111111112</v>
      </c>
      <c r="P120">
        <v>1.1083333333333329</v>
      </c>
      <c r="Q120">
        <v>2.1875</v>
      </c>
      <c r="R120">
        <v>-1.1180555555555556</v>
      </c>
      <c r="S120">
        <v>0.6513888888888888</v>
      </c>
      <c r="T120">
        <v>-1.6673611111111113</v>
      </c>
      <c r="U120" t="str">
        <v>ii</v>
      </c>
      <c r="V120">
        <v>17</v>
      </c>
      <c r="W120" t="str">
        <v>PG,SG</v>
      </c>
      <c r="AD120">
        <f>P120 - sorted!Z$103</f>
        <v>1.1083333333333329</v>
      </c>
      <c r="AE120">
        <f>Q120 - sorted!AA$103</f>
        <v>2.1875</v>
      </c>
      <c r="AF120">
        <f>R120 - sorted!AB$103</f>
        <v>-1.1180555555555556</v>
      </c>
      <c r="AG120">
        <f>S120 - sorted!AC$103</f>
        <v>0.6513888888888888</v>
      </c>
      <c r="AH120">
        <f>T120 - sorted!AD$103</f>
        <v>-1.6673611111111113</v>
      </c>
    </row>
    <row r="121" spans="1:34" x14ac:dyDescent="0.3">
      <c r="A121">
        <f t="shared" si="15"/>
        <v>4.2498353039681209</v>
      </c>
      <c r="B121">
        <f t="shared" si="16"/>
        <v>17.140995826469275</v>
      </c>
      <c r="C121">
        <f t="shared" si="12"/>
        <v>6.9718449584606379</v>
      </c>
      <c r="D121">
        <f t="shared" si="17"/>
        <v>10.885112511718328</v>
      </c>
      <c r="E121">
        <f t="shared" si="18"/>
        <v>-11.330237114270721</v>
      </c>
      <c r="F121" t="str">
        <v>Collin Sexton</v>
      </c>
      <c r="G121">
        <v>0.38527777777777783</v>
      </c>
      <c r="H121">
        <v>1.1456944444444443</v>
      </c>
      <c r="I121">
        <v>-4.0555555555555553E-2</v>
      </c>
      <c r="J121">
        <v>1.7134722222222221</v>
      </c>
      <c r="K121">
        <v>-0.70972222222222214</v>
      </c>
      <c r="L121">
        <v>0.82125000000000004</v>
      </c>
      <c r="M121">
        <v>0.64888888888888885</v>
      </c>
      <c r="N121">
        <v>-0.79083333333333339</v>
      </c>
      <c r="O121">
        <v>-1.5613888888888889</v>
      </c>
      <c r="P121">
        <v>0.46638888888888896</v>
      </c>
      <c r="Q121">
        <v>3.1734722222222222</v>
      </c>
      <c r="R121">
        <v>0.79083333333333306</v>
      </c>
      <c r="S121">
        <v>1.6120833333333333</v>
      </c>
      <c r="T121">
        <v>-1.8604861111111113</v>
      </c>
      <c r="U121" t="str">
        <v>rob</v>
      </c>
      <c r="V121">
        <v>1</v>
      </c>
      <c r="W121" t="str">
        <v>PG,SG</v>
      </c>
      <c r="AD121">
        <f>P121 - sorted!Z$103</f>
        <v>0.46638888888888896</v>
      </c>
      <c r="AE121">
        <f>Q121 - sorted!AA$103</f>
        <v>3.1734722222222222</v>
      </c>
      <c r="AF121">
        <f>R121 - sorted!AB$103</f>
        <v>0.79083333333333306</v>
      </c>
      <c r="AG121">
        <f>S121 - sorted!AC$103</f>
        <v>1.6120833333333333</v>
      </c>
      <c r="AH121">
        <f>T121 - sorted!AD$103</f>
        <v>-1.8604861111111113</v>
      </c>
    </row>
    <row r="122" spans="1:34" x14ac:dyDescent="0.3">
      <c r="A122">
        <f t="shared" si="15"/>
        <v>10.145605605270619</v>
      </c>
      <c r="B122">
        <f t="shared" si="16"/>
        <v>11.087680878899789</v>
      </c>
      <c r="C122">
        <f t="shared" si="12"/>
        <v>0.41267418743625728</v>
      </c>
      <c r="D122">
        <f t="shared" si="17"/>
        <v>10.240412746803123</v>
      </c>
      <c r="E122">
        <f t="shared" si="18"/>
        <v>-11.33898163687798</v>
      </c>
      <c r="F122" t="str">
        <v>Marcus Smart</v>
      </c>
      <c r="G122">
        <v>-0.97222222222222221</v>
      </c>
      <c r="H122">
        <v>0.19444444444444445</v>
      </c>
      <c r="I122">
        <v>0.31111111111111112</v>
      </c>
      <c r="J122">
        <v>2.9166666666666667E-2</v>
      </c>
      <c r="K122">
        <v>-0.60277777777777775</v>
      </c>
      <c r="L122">
        <v>1.5847222222222221</v>
      </c>
      <c r="M122">
        <v>1.5750000000000002</v>
      </c>
      <c r="N122">
        <v>-0.13611111111111113</v>
      </c>
      <c r="O122">
        <v>-0.47638888888888886</v>
      </c>
      <c r="P122">
        <v>1.3125</v>
      </c>
      <c r="Q122">
        <v>1.9833333333333334</v>
      </c>
      <c r="R122">
        <v>-7.7777777777777612E-2</v>
      </c>
      <c r="S122">
        <v>1.5069444444444446</v>
      </c>
      <c r="T122">
        <v>-1.8618055555555553</v>
      </c>
      <c r="U122" t="str">
        <v>other</v>
      </c>
      <c r="V122">
        <v>7</v>
      </c>
      <c r="W122" t="str">
        <v>PG,SG</v>
      </c>
      <c r="AD122">
        <f>P122 - sorted!Z$103</f>
        <v>1.3125</v>
      </c>
      <c r="AE122">
        <f>Q122 - sorted!AA$103</f>
        <v>1.9833333333333334</v>
      </c>
      <c r="AF122">
        <f>R122 - sorted!AB$103</f>
        <v>-7.7777777777777612E-2</v>
      </c>
      <c r="AG122">
        <f>S122 - sorted!AC$103</f>
        <v>1.5069444444444446</v>
      </c>
      <c r="AH122">
        <f>T122 - sorted!AD$103</f>
        <v>-1.8618055555555553</v>
      </c>
    </row>
    <row r="123" spans="1:34" x14ac:dyDescent="0.3">
      <c r="A123">
        <f t="shared" si="15"/>
        <v>18.280839543673245</v>
      </c>
      <c r="B123">
        <f t="shared" si="16"/>
        <v>23.83715318298826</v>
      </c>
      <c r="C123">
        <f t="shared" si="12"/>
        <v>-0.66129301268029939</v>
      </c>
      <c r="D123">
        <f t="shared" si="17"/>
        <v>16.820267943282474</v>
      </c>
      <c r="E123">
        <f t="shared" si="18"/>
        <v>-11.724661107661408</v>
      </c>
      <c r="F123" t="str">
        <v>Draymond Green</v>
      </c>
      <c r="G123">
        <v>-0.09</v>
      </c>
      <c r="H123">
        <v>0.1</v>
      </c>
      <c r="I123">
        <v>-1.21</v>
      </c>
      <c r="J123">
        <v>-0.94</v>
      </c>
      <c r="K123">
        <v>1.1000000000000001</v>
      </c>
      <c r="L123">
        <v>2.8</v>
      </c>
      <c r="M123">
        <v>2.0699999999999998</v>
      </c>
      <c r="N123">
        <v>0.66</v>
      </c>
      <c r="O123">
        <v>-1.9099999999999997</v>
      </c>
      <c r="P123">
        <v>2.48</v>
      </c>
      <c r="Q123">
        <v>4.49</v>
      </c>
      <c r="R123">
        <v>-0.21999999999999931</v>
      </c>
      <c r="S123">
        <v>2.5800000000000005</v>
      </c>
      <c r="T123">
        <v>-1.9199999999999995</v>
      </c>
      <c r="U123" t="str">
        <v>ja</v>
      </c>
      <c r="V123">
        <v>4</v>
      </c>
      <c r="W123" t="str">
        <v>PF,C</v>
      </c>
      <c r="AD123">
        <f>P123 - sorted!Z$103</f>
        <v>2.48</v>
      </c>
      <c r="AE123">
        <f>Q123 - sorted!AA$103</f>
        <v>4.49</v>
      </c>
      <c r="AF123">
        <f>R123 - sorted!AB$103</f>
        <v>-0.21999999999999931</v>
      </c>
      <c r="AG123">
        <f>S123 - sorted!AC$103</f>
        <v>2.5800000000000005</v>
      </c>
      <c r="AH123">
        <f>T123 - sorted!AD$103</f>
        <v>-1.9199999999999995</v>
      </c>
    </row>
    <row r="124" spans="1:34" x14ac:dyDescent="0.3">
      <c r="A124">
        <f t="shared" si="15"/>
        <v>17.622743055674938</v>
      </c>
      <c r="B124">
        <f t="shared" si="16"/>
        <v>20.112905732458866</v>
      </c>
      <c r="C124">
        <f t="shared" si="12"/>
        <v>-16.137328173734964</v>
      </c>
      <c r="D124">
        <f t="shared" si="17"/>
        <v>5.1424301935898944</v>
      </c>
      <c r="E124">
        <f t="shared" si="18"/>
        <v>-12.501542905611803</v>
      </c>
      <c r="F124" t="str">
        <v>Russell Westbrook</v>
      </c>
      <c r="G124">
        <v>0.16888888888888889</v>
      </c>
      <c r="H124">
        <v>-1.71</v>
      </c>
      <c r="I124">
        <v>-0.60166666666666657</v>
      </c>
      <c r="J124">
        <v>1.0133333333333332</v>
      </c>
      <c r="K124">
        <v>1.4777777777777776</v>
      </c>
      <c r="L124">
        <v>2.9449999999999998</v>
      </c>
      <c r="M124">
        <v>0.97111111111111115</v>
      </c>
      <c r="N124">
        <v>-0.5066666666666666</v>
      </c>
      <c r="O124">
        <v>-3.0822222222222222</v>
      </c>
      <c r="P124">
        <v>2.3855555555555554</v>
      </c>
      <c r="Q124">
        <v>3.7577777777777772</v>
      </c>
      <c r="R124">
        <v>-2.2694444444444448</v>
      </c>
      <c r="S124">
        <v>0.67555555555555502</v>
      </c>
      <c r="T124">
        <v>-2.0372222222222223</v>
      </c>
      <c r="U124" t="str">
        <v>other</v>
      </c>
      <c r="V124">
        <v>26</v>
      </c>
      <c r="W124" t="str">
        <v>PG</v>
      </c>
      <c r="AD124">
        <f>P124 - sorted!Z$103</f>
        <v>2.3855555555555554</v>
      </c>
      <c r="AE124">
        <f>Q124 - sorted!AA$103</f>
        <v>3.7577777777777772</v>
      </c>
      <c r="AF124">
        <f>R124 - sorted!AB$103</f>
        <v>-2.2694444444444448</v>
      </c>
      <c r="AG124">
        <f>S124 - sorted!AC$103</f>
        <v>0.67555555555555502</v>
      </c>
      <c r="AH124">
        <f>T124 - sorted!AD$103</f>
        <v>-2.0372222222222223</v>
      </c>
    </row>
    <row r="125" spans="1:34" x14ac:dyDescent="0.3">
      <c r="A125">
        <f t="shared" si="15"/>
        <v>-2.8614779222253746</v>
      </c>
      <c r="B125">
        <f t="shared" si="16"/>
        <v>0.75275291963480828</v>
      </c>
      <c r="C125">
        <f t="shared" si="12"/>
        <v>-9.3516174464359914</v>
      </c>
      <c r="D125">
        <f t="shared" si="17"/>
        <v>1.0596155661084063</v>
      </c>
      <c r="E125">
        <f t="shared" si="18"/>
        <v>-12.982031410979229</v>
      </c>
      <c r="F125" t="str">
        <v>Devonte' Graham</v>
      </c>
      <c r="G125">
        <v>-2.0319444444444441</v>
      </c>
      <c r="H125">
        <v>0.56388888888888877</v>
      </c>
      <c r="I125">
        <v>1.6138888888888887</v>
      </c>
      <c r="J125">
        <v>0.23333333333333334</v>
      </c>
      <c r="K125">
        <v>-0.89444444444444449</v>
      </c>
      <c r="L125">
        <v>1.3805555555555555</v>
      </c>
      <c r="M125">
        <v>5.8333333333333334E-2</v>
      </c>
      <c r="N125">
        <v>-0.97222222222222221</v>
      </c>
      <c r="O125">
        <v>5.8333333333333334E-2</v>
      </c>
      <c r="P125">
        <v>-0.55416666666666692</v>
      </c>
      <c r="Q125">
        <v>-4.8611111111111271E-2</v>
      </c>
      <c r="R125">
        <v>-1.3708333333333336</v>
      </c>
      <c r="S125">
        <v>9.7222222222220628E-3</v>
      </c>
      <c r="T125">
        <v>-2.1097222222222225</v>
      </c>
      <c r="U125" t="str">
        <v>_______</v>
      </c>
      <c r="V125">
        <v>-1.2114117453056172</v>
      </c>
      <c r="W125" t="str">
        <v>PG,SG</v>
      </c>
      <c r="AD125">
        <f>P125 - sorted!Z$103</f>
        <v>-0.55416666666666692</v>
      </c>
      <c r="AE125">
        <f>Q125 - sorted!AA$103</f>
        <v>-4.8611111111111271E-2</v>
      </c>
      <c r="AF125">
        <f>R125 - sorted!AB$103</f>
        <v>-1.3708333333333336</v>
      </c>
      <c r="AG125">
        <f>S125 - sorted!AC$103</f>
        <v>9.7222222222220628E-3</v>
      </c>
      <c r="AH125">
        <f>T125 - sorted!AD$103</f>
        <v>-2.1097222222222225</v>
      </c>
    </row>
    <row r="126" spans="1:34" x14ac:dyDescent="0.3">
      <c r="A126">
        <f t="shared" si="15"/>
        <v>12.547657786464445</v>
      </c>
      <c r="B126">
        <f t="shared" si="16"/>
        <v>10.288013178975801</v>
      </c>
      <c r="C126">
        <f t="shared" si="12"/>
        <v>-2.028923119078736</v>
      </c>
      <c r="D126">
        <f t="shared" si="17"/>
        <v>9.996840576703061</v>
      </c>
      <c r="E126">
        <f t="shared" si="18"/>
        <v>-14.285425517493159</v>
      </c>
      <c r="F126" t="str">
        <v>T.J. McConnell</v>
      </c>
      <c r="G126">
        <v>1.4883333333333333</v>
      </c>
      <c r="H126">
        <v>-0.19</v>
      </c>
      <c r="I126">
        <v>-1.667777777777778</v>
      </c>
      <c r="J126">
        <v>-0.89722222222222214</v>
      </c>
      <c r="K126">
        <v>-0.66500000000000004</v>
      </c>
      <c r="L126">
        <v>1.8683333333333334</v>
      </c>
      <c r="M126">
        <v>2.5438888888888891</v>
      </c>
      <c r="N126">
        <v>-0.65444444444444438</v>
      </c>
      <c r="O126">
        <v>-0.35888888888888892</v>
      </c>
      <c r="P126">
        <v>1.6572222222222219</v>
      </c>
      <c r="Q126">
        <v>1.8261111111111112</v>
      </c>
      <c r="R126">
        <v>-0.40111111111111097</v>
      </c>
      <c r="S126">
        <v>1.4672222222222224</v>
      </c>
      <c r="T126">
        <v>-2.3063888888888893</v>
      </c>
      <c r="U126" t="e">
        <v>#N/A</v>
      </c>
      <c r="V126" t="e">
        <v>#N/A</v>
      </c>
      <c r="W126" t="str">
        <v>PG,SG</v>
      </c>
      <c r="AD126">
        <f>P126 - sorted!Z$103</f>
        <v>1.6572222222222219</v>
      </c>
      <c r="AE126">
        <f>Q126 - sorted!AA$103</f>
        <v>1.8261111111111112</v>
      </c>
      <c r="AF126">
        <f>R126 - sorted!AB$103</f>
        <v>-0.40111111111111097</v>
      </c>
      <c r="AG126">
        <f>S126 - sorted!AC$103</f>
        <v>1.4672222222222224</v>
      </c>
      <c r="AH126">
        <f>T126 - sorted!AD$103</f>
        <v>-2.3063888888888893</v>
      </c>
    </row>
    <row r="127" spans="1:34" x14ac:dyDescent="0.3">
      <c r="A127">
        <f t="shared" si="15"/>
        <v>11.455991847549603</v>
      </c>
      <c r="B127">
        <f t="shared" si="16"/>
        <v>18.32707539199258</v>
      </c>
      <c r="C127">
        <f t="shared" si="12"/>
        <v>-10.79056568721716</v>
      </c>
      <c r="D127">
        <f t="shared" si="17"/>
        <v>8.5848033108782182</v>
      </c>
      <c r="E127">
        <f t="shared" si="18"/>
        <v>-14.454793113254853</v>
      </c>
      <c r="F127" t="str">
        <v>Ja Morant</v>
      </c>
      <c r="G127">
        <v>0.11152777777777777</v>
      </c>
      <c r="H127">
        <v>-0.26361111111111113</v>
      </c>
      <c r="I127">
        <v>-0.24333333333333332</v>
      </c>
      <c r="J127">
        <v>1.2775000000000001</v>
      </c>
      <c r="K127">
        <v>-0.16222222222222221</v>
      </c>
      <c r="L127">
        <v>2.7983333333333333</v>
      </c>
      <c r="M127">
        <v>0.39541666666666669</v>
      </c>
      <c r="N127">
        <v>-0.50694444444444442</v>
      </c>
      <c r="O127">
        <v>-2.1697222222222221</v>
      </c>
      <c r="P127">
        <v>1.5005555555555554</v>
      </c>
      <c r="Q127">
        <v>3.4066666666666672</v>
      </c>
      <c r="R127">
        <v>-1.5613888888888887</v>
      </c>
      <c r="S127">
        <v>1.2369444444444451</v>
      </c>
      <c r="T127">
        <v>-2.3319444444444444</v>
      </c>
      <c r="U127" t="str">
        <v>other</v>
      </c>
      <c r="V127">
        <v>14</v>
      </c>
      <c r="W127" t="str">
        <v>PG</v>
      </c>
      <c r="AD127">
        <f>P127 - sorted!Z$103</f>
        <v>1.5005555555555554</v>
      </c>
      <c r="AE127">
        <f>Q127 - sorted!AA$103</f>
        <v>3.4066666666666672</v>
      </c>
      <c r="AF127">
        <f>R127 - sorted!AB$103</f>
        <v>-1.5613888888888887</v>
      </c>
      <c r="AG127">
        <f>S127 - sorted!AC$103</f>
        <v>1.2369444444444451</v>
      </c>
      <c r="AH127">
        <f>T127 - sorted!AD$103</f>
        <v>-2.3319444444444444</v>
      </c>
    </row>
    <row r="128" spans="1:34" x14ac:dyDescent="0.3">
      <c r="A128">
        <f t="shared" si="15"/>
        <v>4.6582422421082477</v>
      </c>
      <c r="B128">
        <f t="shared" si="16"/>
        <v>12.076669200360554</v>
      </c>
      <c r="C128">
        <f t="shared" si="12"/>
        <v>-12.875572321818453</v>
      </c>
      <c r="D128">
        <f t="shared" si="17"/>
        <v>1.6557712271924814</v>
      </c>
      <c r="E128">
        <f t="shared" si="18"/>
        <v>-16.429214270368114</v>
      </c>
      <c r="F128" t="str">
        <v>Kevin Porter Jr.</v>
      </c>
      <c r="G128">
        <v>-0.7583333333333333</v>
      </c>
      <c r="H128">
        <v>-0.41805555555555551</v>
      </c>
      <c r="I128">
        <v>0.4861111111111111</v>
      </c>
      <c r="J128">
        <v>0.72916666666666663</v>
      </c>
      <c r="K128">
        <v>-0.29166666666666669</v>
      </c>
      <c r="L128">
        <v>1.9444444444444444</v>
      </c>
      <c r="M128">
        <v>0.84583333333333333</v>
      </c>
      <c r="N128">
        <v>-0.35972222222222222</v>
      </c>
      <c r="O128">
        <v>-2.0708333333333333</v>
      </c>
      <c r="P128">
        <v>0.52499999999999991</v>
      </c>
      <c r="Q128">
        <v>2.177777777777778</v>
      </c>
      <c r="R128">
        <v>-1.8374999999999999</v>
      </c>
      <c r="S128">
        <v>0.10694444444444473</v>
      </c>
      <c r="T128">
        <v>-2.629861111111111</v>
      </c>
      <c r="U128" t="str">
        <v>_______</v>
      </c>
      <c r="V128">
        <v>-4.6493207611168677</v>
      </c>
      <c r="W128" t="str">
        <v>SG,SF</v>
      </c>
      <c r="AD128">
        <f>P128 - sorted!Z$103</f>
        <v>0.52499999999999991</v>
      </c>
      <c r="AE128">
        <f>Q128 - sorted!AA$103</f>
        <v>2.177777777777778</v>
      </c>
      <c r="AF128">
        <f>R128 - sorted!AB$103</f>
        <v>-1.8374999999999999</v>
      </c>
      <c r="AG128">
        <f>S128 - sorted!AC$103</f>
        <v>0.10694444444444473</v>
      </c>
      <c r="AH128">
        <f>T128 - sorted!AD$103</f>
        <v>-2.629861111111111</v>
      </c>
    </row>
    <row r="129" spans="1:34" x14ac:dyDescent="0.3">
      <c r="A129">
        <f t="shared" si="15"/>
        <v>5.0647136023424997</v>
      </c>
      <c r="B129">
        <f t="shared" si="16"/>
        <v>18.356745041636401</v>
      </c>
      <c r="C129">
        <f t="shared" si="12"/>
        <v>-1.9366290628187199</v>
      </c>
      <c r="D129">
        <f t="shared" si="17"/>
        <v>10.478875011236756</v>
      </c>
      <c r="E129">
        <f t="shared" si="18"/>
        <v>-18.168914031181199</v>
      </c>
      <c r="F129" t="str">
        <v>Darius Garland</v>
      </c>
      <c r="G129">
        <v>-0.19444444444444445</v>
      </c>
      <c r="H129">
        <v>0.96249999999999991</v>
      </c>
      <c r="I129">
        <v>0.60277777777777775</v>
      </c>
      <c r="J129">
        <v>1.0208333333333333</v>
      </c>
      <c r="K129">
        <v>-0.97222222222222221</v>
      </c>
      <c r="L129">
        <v>1.9347222222222225</v>
      </c>
      <c r="M129">
        <v>1.0305555555555557</v>
      </c>
      <c r="N129">
        <v>-0.97222222222222221</v>
      </c>
      <c r="O129">
        <v>-1.8666666666666667</v>
      </c>
      <c r="P129">
        <v>0.5833333333333337</v>
      </c>
      <c r="Q129">
        <v>3.4125000000000005</v>
      </c>
      <c r="R129">
        <v>-0.38888888888888884</v>
      </c>
      <c r="S129">
        <v>1.5458333333333338</v>
      </c>
      <c r="T129">
        <v>-2.8923611111111112</v>
      </c>
      <c r="U129" t="str">
        <v>_______</v>
      </c>
      <c r="V129">
        <v>-10.382266336131845</v>
      </c>
      <c r="W129" t="str">
        <v>PG</v>
      </c>
      <c r="AD129">
        <f>P129 - sorted!Z$103</f>
        <v>0.5833333333333337</v>
      </c>
      <c r="AE129">
        <f>Q129 - sorted!AA$103</f>
        <v>3.4125000000000005</v>
      </c>
      <c r="AF129">
        <f>R129 - sorted!AB$103</f>
        <v>-0.38888888888888884</v>
      </c>
      <c r="AG129">
        <f>S129 - sorted!AC$103</f>
        <v>1.5458333333333338</v>
      </c>
      <c r="AH129">
        <f>T129 - sorted!AD$103</f>
        <v>-2.8923611111111112</v>
      </c>
    </row>
    <row r="130" spans="1:34" x14ac:dyDescent="0.3">
      <c r="A130">
        <f t="shared" si="15"/>
        <v>8.699728909580223</v>
      </c>
      <c r="B130">
        <f t="shared" si="16"/>
        <v>42.876591211567188</v>
      </c>
      <c r="C130">
        <f t="shared" si="12"/>
        <v>8.526160769566836</v>
      </c>
      <c r="D130">
        <f t="shared" si="17"/>
        <v>31.357949564289775</v>
      </c>
      <c r="E130">
        <f t="shared" si="18"/>
        <v>-22.836648151331012</v>
      </c>
      <c r="F130" t="str">
        <v>Trae Young</v>
      </c>
      <c r="G130">
        <v>-0.89916666666666656</v>
      </c>
      <c r="H130">
        <v>3.8458333333333332</v>
      </c>
      <c r="I130">
        <v>0.90999999999999992</v>
      </c>
      <c r="J130">
        <v>1.9716666666666667</v>
      </c>
      <c r="K130">
        <v>-0.46583333333333332</v>
      </c>
      <c r="L130">
        <v>3.9541666666666666</v>
      </c>
      <c r="M130">
        <v>-0.23833333333333334</v>
      </c>
      <c r="N130">
        <v>-0.84500000000000008</v>
      </c>
      <c r="O130">
        <v>-3.2824999999999998</v>
      </c>
      <c r="P130">
        <v>1.1050000000000009</v>
      </c>
      <c r="Q130">
        <v>8.2333333333333325</v>
      </c>
      <c r="R130">
        <v>0.99666666666666703</v>
      </c>
      <c r="S130">
        <v>4.9508333333333328</v>
      </c>
      <c r="T130">
        <v>-3.5966666666666667</v>
      </c>
      <c r="U130" t="str">
        <v>choi</v>
      </c>
      <c r="V130">
        <v>41</v>
      </c>
      <c r="W130" t="str">
        <v>PG</v>
      </c>
      <c r="AD130">
        <f>P130 - sorted!Z$103</f>
        <v>1.1050000000000009</v>
      </c>
      <c r="AE130">
        <f>Q130 - sorted!AA$103</f>
        <v>8.2333333333333325</v>
      </c>
      <c r="AF130">
        <f>R130 - sorted!AB$103</f>
        <v>0.99666666666666703</v>
      </c>
      <c r="AG130">
        <f>S130 - sorted!AC$103</f>
        <v>4.9508333333333328</v>
      </c>
      <c r="AH130">
        <f>T130 - sorted!AD$103</f>
        <v>-3.5966666666666667</v>
      </c>
    </row>
    <row r="131" spans="1:34" x14ac:dyDescent="0.3">
      <c r="AD131">
        <f>P131 - sorted!Z$103</f>
        <v>0</v>
      </c>
      <c r="AE131">
        <f>Q131 - sorted!AA$103</f>
        <v>0</v>
      </c>
      <c r="AF131">
        <f>R131 - sorted!AB$103</f>
        <v>0</v>
      </c>
      <c r="AG131">
        <f>S131 - sorted!AC$103</f>
        <v>0</v>
      </c>
      <c r="AH131">
        <f>T131 - sorted!AD$103</f>
        <v>0</v>
      </c>
    </row>
    <row r="132" spans="1:34" x14ac:dyDescent="0.3">
      <c r="AD132">
        <f>P132 - sorted!Z$103</f>
        <v>0</v>
      </c>
      <c r="AE132">
        <f>Q132 - sorted!AA$103</f>
        <v>0</v>
      </c>
      <c r="AF132">
        <f>R132 - sorted!AB$103</f>
        <v>0</v>
      </c>
      <c r="AG132">
        <f>S132 - sorted!AC$103</f>
        <v>0</v>
      </c>
      <c r="AH132">
        <f>T132 - sorted!AD$103</f>
        <v>0</v>
      </c>
    </row>
    <row r="133" spans="1:34" x14ac:dyDescent="0.3">
      <c r="AD133">
        <f>P133 - sorted!Z$103</f>
        <v>0</v>
      </c>
      <c r="AE133">
        <f>Q133 - sorted!AA$103</f>
        <v>0</v>
      </c>
      <c r="AF133">
        <f>R133 - sorted!AB$103</f>
        <v>0</v>
      </c>
      <c r="AG133">
        <f>S133 - sorted!AC$103</f>
        <v>0</v>
      </c>
      <c r="AH133">
        <f>T133 - sorted!AD$103</f>
        <v>0</v>
      </c>
    </row>
    <row r="134" spans="1:34" x14ac:dyDescent="0.3">
      <c r="AD134">
        <f>P134 - sorted!Z$103</f>
        <v>0</v>
      </c>
      <c r="AE134">
        <f>Q134 - sorted!AA$103</f>
        <v>0</v>
      </c>
      <c r="AF134">
        <f>R134 - sorted!AB$103</f>
        <v>0</v>
      </c>
      <c r="AG134">
        <f>S134 - sorted!AC$103</f>
        <v>0</v>
      </c>
      <c r="AH134">
        <f>T134 - sorted!AD$103</f>
        <v>0</v>
      </c>
    </row>
    <row r="135" spans="1:34" x14ac:dyDescent="0.3">
      <c r="AD135">
        <f>P135 - sorted!Z$103</f>
        <v>0</v>
      </c>
      <c r="AE135">
        <f>Q135 - sorted!AA$103</f>
        <v>0</v>
      </c>
      <c r="AF135">
        <f>R135 - sorted!AB$103</f>
        <v>0</v>
      </c>
      <c r="AG135">
        <f>S135 - sorted!AC$103</f>
        <v>0</v>
      </c>
      <c r="AH135">
        <f>T135 - sorted!AD$103</f>
        <v>0</v>
      </c>
    </row>
    <row r="136" spans="1:34" x14ac:dyDescent="0.3">
      <c r="AD136">
        <f>P136 - sorted!Z$103</f>
        <v>0</v>
      </c>
      <c r="AE136">
        <f>Q136 - sorted!AA$103</f>
        <v>0</v>
      </c>
      <c r="AF136">
        <f>R136 - sorted!AB$103</f>
        <v>0</v>
      </c>
      <c r="AG136">
        <f>S136 - sorted!AC$103</f>
        <v>0</v>
      </c>
      <c r="AH136">
        <f>T136 - sorted!AD$103</f>
        <v>0</v>
      </c>
    </row>
    <row r="137" spans="1:34" x14ac:dyDescent="0.3">
      <c r="AD137">
        <f>P137 - sorted!Z$103</f>
        <v>0</v>
      </c>
      <c r="AE137">
        <f>Q137 - sorted!AA$103</f>
        <v>0</v>
      </c>
      <c r="AF137">
        <f>R137 - sorted!AB$103</f>
        <v>0</v>
      </c>
      <c r="AG137">
        <f>S137 - sorted!AC$103</f>
        <v>0</v>
      </c>
      <c r="AH137">
        <f>T137 - sorted!AD$103</f>
        <v>0</v>
      </c>
    </row>
    <row r="138" spans="1:34" x14ac:dyDescent="0.3">
      <c r="AD138">
        <f>P138 - sorted!Z$103</f>
        <v>0</v>
      </c>
      <c r="AE138">
        <f>Q138 - sorted!AA$103</f>
        <v>0</v>
      </c>
      <c r="AF138">
        <f>R138 - sorted!AB$103</f>
        <v>0</v>
      </c>
      <c r="AG138">
        <f>S138 - sorted!AC$103</f>
        <v>0</v>
      </c>
      <c r="AH138">
        <f>T138 - sorted!AD$103</f>
        <v>0</v>
      </c>
    </row>
    <row r="139" spans="1:34" x14ac:dyDescent="0.3">
      <c r="AD139">
        <f>P139 - sorted!Z$103</f>
        <v>0</v>
      </c>
      <c r="AE139">
        <f>Q139 - sorted!AA$103</f>
        <v>0</v>
      </c>
      <c r="AF139">
        <f>R139 - sorted!AB$103</f>
        <v>0</v>
      </c>
      <c r="AG139">
        <f>S139 - sorted!AC$103</f>
        <v>0</v>
      </c>
      <c r="AH139">
        <f>T139 - sorted!AD$103</f>
        <v>0</v>
      </c>
    </row>
    <row r="140" spans="1:34" x14ac:dyDescent="0.3">
      <c r="AD140">
        <f>P140 - sorted!Z$103</f>
        <v>0</v>
      </c>
      <c r="AE140">
        <f>Q140 - sorted!AA$103</f>
        <v>0</v>
      </c>
      <c r="AF140">
        <f>R140 - sorted!AB$103</f>
        <v>0</v>
      </c>
      <c r="AG140">
        <f>S140 - sorted!AC$103</f>
        <v>0</v>
      </c>
      <c r="AH140">
        <f>T140 - sorted!AD$103</f>
        <v>0</v>
      </c>
    </row>
    <row r="141" spans="1:34" x14ac:dyDescent="0.3">
      <c r="AD141">
        <f>P141 - sorted!Z$103</f>
        <v>0</v>
      </c>
      <c r="AE141">
        <f>Q141 - sorted!AA$103</f>
        <v>0</v>
      </c>
      <c r="AF141">
        <f>R141 - sorted!AB$103</f>
        <v>0</v>
      </c>
      <c r="AG141">
        <f>S141 - sorted!AC$103</f>
        <v>0</v>
      </c>
      <c r="AH141">
        <f>T141 - sorted!AD$103</f>
        <v>0</v>
      </c>
    </row>
    <row r="142" spans="1:34" x14ac:dyDescent="0.3">
      <c r="AD142">
        <f>P142 - sorted!Z$103</f>
        <v>0</v>
      </c>
      <c r="AE142">
        <f>Q142 - sorted!AA$103</f>
        <v>0</v>
      </c>
      <c r="AF142">
        <f>R142 - sorted!AB$103</f>
        <v>0</v>
      </c>
      <c r="AG142">
        <f>S142 - sorted!AC$103</f>
        <v>0</v>
      </c>
      <c r="AH142">
        <f>T142 - sorted!AD$103</f>
        <v>0</v>
      </c>
    </row>
    <row r="143" spans="1:34" x14ac:dyDescent="0.3">
      <c r="AD143">
        <f>P143 - sorted!Z$103</f>
        <v>0</v>
      </c>
      <c r="AE143">
        <f>Q143 - sorted!AA$103</f>
        <v>0</v>
      </c>
      <c r="AF143">
        <f>R143 - sorted!AB$103</f>
        <v>0</v>
      </c>
      <c r="AG143">
        <f>S143 - sorted!AC$103</f>
        <v>0</v>
      </c>
      <c r="AH143">
        <f>T143 - sorted!AD$103</f>
        <v>0</v>
      </c>
    </row>
    <row r="144" spans="1:34" x14ac:dyDescent="0.3">
      <c r="AD144">
        <f>P144 - sorted!Z$103</f>
        <v>0</v>
      </c>
      <c r="AE144">
        <f>Q144 - sorted!AA$103</f>
        <v>0</v>
      </c>
      <c r="AF144">
        <f>R144 - sorted!AB$103</f>
        <v>0</v>
      </c>
      <c r="AG144">
        <f>S144 - sorted!AC$103</f>
        <v>0</v>
      </c>
      <c r="AH144">
        <f>T144 - sorted!AD$103</f>
        <v>0</v>
      </c>
    </row>
    <row r="145" spans="30:34" x14ac:dyDescent="0.3">
      <c r="AD145">
        <f>P145 - sorted!Z$103</f>
        <v>0</v>
      </c>
      <c r="AE145">
        <f>Q145 - sorted!AA$103</f>
        <v>0</v>
      </c>
      <c r="AF145">
        <f>R145 - sorted!AB$103</f>
        <v>0</v>
      </c>
      <c r="AG145">
        <f>S145 - sorted!AC$103</f>
        <v>0</v>
      </c>
      <c r="AH145">
        <f>T145 - sorted!AD$103</f>
        <v>0</v>
      </c>
    </row>
    <row r="146" spans="30:34" x14ac:dyDescent="0.3">
      <c r="AD146">
        <f>P146 - sorted!Z$103</f>
        <v>0</v>
      </c>
      <c r="AE146">
        <f>Q146 - sorted!AA$103</f>
        <v>0</v>
      </c>
      <c r="AF146">
        <f>R146 - sorted!AB$103</f>
        <v>0</v>
      </c>
      <c r="AG146">
        <f>S146 - sorted!AC$103</f>
        <v>0</v>
      </c>
      <c r="AH146">
        <f>T146 - sorted!AD$103</f>
        <v>0</v>
      </c>
    </row>
    <row r="147" spans="30:34" x14ac:dyDescent="0.3">
      <c r="AD147">
        <f>P147 - sorted!Z$103</f>
        <v>0</v>
      </c>
      <c r="AE147">
        <f>Q147 - sorted!AA$103</f>
        <v>0</v>
      </c>
      <c r="AF147">
        <f>R147 - sorted!AB$103</f>
        <v>0</v>
      </c>
      <c r="AG147">
        <f>S147 - sorted!AC$103</f>
        <v>0</v>
      </c>
      <c r="AH147">
        <f>T147 - sorted!AD$103</f>
        <v>0</v>
      </c>
    </row>
    <row r="148" spans="30:34" x14ac:dyDescent="0.3">
      <c r="AD148">
        <f>P148 - sorted!Z$103</f>
        <v>0</v>
      </c>
      <c r="AE148">
        <f>Q148 - sorted!AA$103</f>
        <v>0</v>
      </c>
      <c r="AF148">
        <f>R148 - sorted!AB$103</f>
        <v>0</v>
      </c>
      <c r="AG148">
        <f>S148 - sorted!AC$103</f>
        <v>0</v>
      </c>
      <c r="AH148">
        <f>T148 - sorted!AD$103</f>
        <v>0</v>
      </c>
    </row>
    <row r="149" spans="30:34" x14ac:dyDescent="0.3">
      <c r="AD149">
        <f>P149 - sorted!Z$103</f>
        <v>0</v>
      </c>
      <c r="AE149">
        <f>Q149 - sorted!AA$103</f>
        <v>0</v>
      </c>
      <c r="AF149">
        <f>R149 - sorted!AB$103</f>
        <v>0</v>
      </c>
      <c r="AG149">
        <f>S149 - sorted!AC$103</f>
        <v>0</v>
      </c>
      <c r="AH149">
        <f>T149 - sorted!AD$103</f>
        <v>0</v>
      </c>
    </row>
    <row r="150" spans="30:34" x14ac:dyDescent="0.3">
      <c r="AD150">
        <f>P150 - sorted!Z$103</f>
        <v>0</v>
      </c>
      <c r="AE150">
        <f>Q150 - sorted!AA$103</f>
        <v>0</v>
      </c>
      <c r="AF150">
        <f>R150 - sorted!AB$103</f>
        <v>0</v>
      </c>
      <c r="AG150">
        <f>S150 - sorted!AC$103</f>
        <v>0</v>
      </c>
      <c r="AH150">
        <f>T150 - sorted!AD$103</f>
        <v>0</v>
      </c>
    </row>
    <row r="151" spans="30:34" x14ac:dyDescent="0.3">
      <c r="AD151">
        <f>P151 - sorted!Z$103</f>
        <v>0</v>
      </c>
      <c r="AE151">
        <f>Q151 - sorted!AA$103</f>
        <v>0</v>
      </c>
      <c r="AF151">
        <f>R151 - sorted!AB$103</f>
        <v>0</v>
      </c>
      <c r="AG151">
        <f>S151 - sorted!AC$103</f>
        <v>0</v>
      </c>
      <c r="AH151">
        <f>T151 - sorted!AD$103</f>
        <v>0</v>
      </c>
    </row>
    <row r="152" spans="30:34" x14ac:dyDescent="0.3">
      <c r="AD152">
        <f>P152 - sorted!Z$103</f>
        <v>0</v>
      </c>
      <c r="AE152">
        <f>Q152 - sorted!AA$103</f>
        <v>0</v>
      </c>
      <c r="AF152">
        <f>R152 - sorted!AB$103</f>
        <v>0</v>
      </c>
      <c r="AG152">
        <f>S152 - sorted!AC$103</f>
        <v>0</v>
      </c>
      <c r="AH152">
        <f>T152 - sorted!AD$103</f>
        <v>0</v>
      </c>
    </row>
    <row r="153" spans="30:34" x14ac:dyDescent="0.3">
      <c r="AD153">
        <f>P153 - sorted!Z$103</f>
        <v>0</v>
      </c>
      <c r="AE153">
        <f>Q153 - sorted!AA$103</f>
        <v>0</v>
      </c>
      <c r="AF153">
        <f>R153 - sorted!AB$103</f>
        <v>0</v>
      </c>
      <c r="AG153">
        <f>S153 - sorted!AC$103</f>
        <v>0</v>
      </c>
      <c r="AH153">
        <f>T153 - sorted!AD$103</f>
        <v>0</v>
      </c>
    </row>
    <row r="154" spans="30:34" x14ac:dyDescent="0.3">
      <c r="AD154">
        <f>P154 - sorted!Z$103</f>
        <v>0</v>
      </c>
      <c r="AE154">
        <f>Q154 - sorted!AA$103</f>
        <v>0</v>
      </c>
      <c r="AF154">
        <f>R154 - sorted!AB$103</f>
        <v>0</v>
      </c>
      <c r="AG154">
        <f>S154 - sorted!AC$103</f>
        <v>0</v>
      </c>
      <c r="AH154">
        <f>T154 - sorted!AD$103</f>
        <v>0</v>
      </c>
    </row>
    <row r="155" spans="30:34" x14ac:dyDescent="0.3">
      <c r="AD155">
        <f>P155 - sorted!Z$103</f>
        <v>0</v>
      </c>
      <c r="AE155">
        <f>Q155 - sorted!AA$103</f>
        <v>0</v>
      </c>
      <c r="AF155">
        <f>R155 - sorted!AB$103</f>
        <v>0</v>
      </c>
      <c r="AG155">
        <f>S155 - sorted!AC$103</f>
        <v>0</v>
      </c>
      <c r="AH155">
        <f>T155 - sorted!AD$103</f>
        <v>0</v>
      </c>
    </row>
    <row r="156" spans="30:34" x14ac:dyDescent="0.3">
      <c r="AD156">
        <f>P156 - sorted!Z$103</f>
        <v>0</v>
      </c>
      <c r="AE156">
        <f>Q156 - sorted!AA$103</f>
        <v>0</v>
      </c>
      <c r="AF156">
        <f>R156 - sorted!AB$103</f>
        <v>0</v>
      </c>
      <c r="AG156">
        <f>S156 - sorted!AC$103</f>
        <v>0</v>
      </c>
      <c r="AH156">
        <f>T156 - sorted!AD$103</f>
        <v>0</v>
      </c>
    </row>
    <row r="157" spans="30:34" x14ac:dyDescent="0.3">
      <c r="AD157">
        <f>P157 - sorted!Z$103</f>
        <v>0</v>
      </c>
      <c r="AE157">
        <f>Q157 - sorted!AA$103</f>
        <v>0</v>
      </c>
      <c r="AF157">
        <f>R157 - sorted!AB$103</f>
        <v>0</v>
      </c>
      <c r="AG157">
        <f>S157 - sorted!AC$103</f>
        <v>0</v>
      </c>
      <c r="AH157">
        <f>T157 - sorted!AD$103</f>
        <v>0</v>
      </c>
    </row>
    <row r="158" spans="30:34" x14ac:dyDescent="0.3">
      <c r="AD158">
        <f>P158 - sorted!Z$103</f>
        <v>0</v>
      </c>
      <c r="AE158">
        <f>Q158 - sorted!AA$103</f>
        <v>0</v>
      </c>
      <c r="AF158">
        <f>R158 - sorted!AB$103</f>
        <v>0</v>
      </c>
      <c r="AG158">
        <f>S158 - sorted!AC$103</f>
        <v>0</v>
      </c>
      <c r="AH158">
        <f>T158 - sorted!AD$103</f>
        <v>0</v>
      </c>
    </row>
    <row r="159" spans="30:34" x14ac:dyDescent="0.3">
      <c r="AD159">
        <f>P159 - sorted!Z$103</f>
        <v>0</v>
      </c>
      <c r="AE159">
        <f>Q159 - sorted!AA$103</f>
        <v>0</v>
      </c>
      <c r="AF159">
        <f>R159 - sorted!AB$103</f>
        <v>0</v>
      </c>
      <c r="AG159">
        <f>S159 - sorted!AC$103</f>
        <v>0</v>
      </c>
      <c r="AH159">
        <f>T159 - sorted!AD$103</f>
        <v>0</v>
      </c>
    </row>
    <row r="160" spans="30:34" x14ac:dyDescent="0.3">
      <c r="AD160">
        <f>P160 - sorted!Z$103</f>
        <v>0</v>
      </c>
      <c r="AE160">
        <f>Q160 - sorted!AA$103</f>
        <v>0</v>
      </c>
      <c r="AF160">
        <f>R160 - sorted!AB$103</f>
        <v>0</v>
      </c>
      <c r="AG160">
        <f>S160 - sorted!AC$103</f>
        <v>0</v>
      </c>
      <c r="AH160">
        <f>T160 - sorted!AD$103</f>
        <v>0</v>
      </c>
    </row>
    <row r="161" spans="30:34" x14ac:dyDescent="0.3">
      <c r="AD161">
        <f>P161 - sorted!Z$103</f>
        <v>0</v>
      </c>
      <c r="AE161">
        <f>Q161 - sorted!AA$103</f>
        <v>0</v>
      </c>
      <c r="AF161">
        <f>R161 - sorted!AB$103</f>
        <v>0</v>
      </c>
      <c r="AG161">
        <f>S161 - sorted!AC$103</f>
        <v>0</v>
      </c>
      <c r="AH161">
        <f>T161 - sorted!AD$103</f>
        <v>0</v>
      </c>
    </row>
    <row r="162" spans="30:34" x14ac:dyDescent="0.3">
      <c r="AD162">
        <f>P162 - sorted!Z$103</f>
        <v>0</v>
      </c>
      <c r="AE162">
        <f>Q162 - sorted!AA$103</f>
        <v>0</v>
      </c>
      <c r="AF162">
        <f>R162 - sorted!AB$103</f>
        <v>0</v>
      </c>
      <c r="AG162">
        <f>S162 - sorted!AC$103</f>
        <v>0</v>
      </c>
      <c r="AH162">
        <f>T162 - sorted!AD$103</f>
        <v>0</v>
      </c>
    </row>
    <row r="163" spans="30:34" x14ac:dyDescent="0.3">
      <c r="AD163">
        <f>P163 - sorted!Z$103</f>
        <v>0</v>
      </c>
      <c r="AE163">
        <f>Q163 - sorted!AA$103</f>
        <v>0</v>
      </c>
      <c r="AF163">
        <f>R163 - sorted!AB$103</f>
        <v>0</v>
      </c>
      <c r="AG163">
        <f>S163 - sorted!AC$103</f>
        <v>0</v>
      </c>
      <c r="AH163">
        <f>T163 - sorted!AD$103</f>
        <v>0</v>
      </c>
    </row>
    <row r="164" spans="30:34" x14ac:dyDescent="0.3">
      <c r="AD164">
        <f>P164 - sorted!Z$103</f>
        <v>0</v>
      </c>
      <c r="AE164">
        <f>Q164 - sorted!AA$103</f>
        <v>0</v>
      </c>
      <c r="AF164">
        <f>R164 - sorted!AB$103</f>
        <v>0</v>
      </c>
      <c r="AG164">
        <f>S164 - sorted!AC$103</f>
        <v>0</v>
      </c>
      <c r="AH164">
        <f>T164 - sorted!AD$103</f>
        <v>0</v>
      </c>
    </row>
    <row r="165" spans="30:34" x14ac:dyDescent="0.3">
      <c r="AD165">
        <f>P165 - sorted!Z$103</f>
        <v>0</v>
      </c>
      <c r="AE165">
        <f>Q165 - sorted!AA$103</f>
        <v>0</v>
      </c>
      <c r="AF165">
        <f>R165 - sorted!AB$103</f>
        <v>0</v>
      </c>
      <c r="AG165">
        <f>S165 - sorted!AC$103</f>
        <v>0</v>
      </c>
      <c r="AH165">
        <f>T165 - sorted!AD$103</f>
        <v>0</v>
      </c>
    </row>
    <row r="166" spans="30:34" x14ac:dyDescent="0.3">
      <c r="AD166">
        <f>P166 - sorted!Z$103</f>
        <v>0</v>
      </c>
      <c r="AE166">
        <f>Q166 - sorted!AA$103</f>
        <v>0</v>
      </c>
      <c r="AF166">
        <f>R166 - sorted!AB$103</f>
        <v>0</v>
      </c>
      <c r="AG166">
        <f>S166 - sorted!AC$103</f>
        <v>0</v>
      </c>
      <c r="AH166">
        <f>T166 - sorted!AD$103</f>
        <v>0</v>
      </c>
    </row>
    <row r="167" spans="30:34" x14ac:dyDescent="0.3">
      <c r="AD167">
        <f>P167 - sorted!Z$103</f>
        <v>0</v>
      </c>
      <c r="AE167">
        <f>Q167 - sorted!AA$103</f>
        <v>0</v>
      </c>
      <c r="AF167">
        <f>R167 - sorted!AB$103</f>
        <v>0</v>
      </c>
      <c r="AG167">
        <f>S167 - sorted!AC$103</f>
        <v>0</v>
      </c>
      <c r="AH167">
        <f>T167 - sorted!AD$103</f>
        <v>0</v>
      </c>
    </row>
    <row r="168" spans="30:34" x14ac:dyDescent="0.3">
      <c r="AD168">
        <f>P168 - sorted!Z$103</f>
        <v>0</v>
      </c>
      <c r="AE168">
        <f>Q168 - sorted!AA$103</f>
        <v>0</v>
      </c>
      <c r="AF168">
        <f>R168 - sorted!AB$103</f>
        <v>0</v>
      </c>
      <c r="AG168">
        <f>S168 - sorted!AC$103</f>
        <v>0</v>
      </c>
      <c r="AH168">
        <f>T168 - sorted!AD$103</f>
        <v>0</v>
      </c>
    </row>
    <row r="169" spans="30:34" x14ac:dyDescent="0.3">
      <c r="AD169">
        <f>P169 - sorted!Z$103</f>
        <v>0</v>
      </c>
      <c r="AE169">
        <f>Q169 - sorted!AA$103</f>
        <v>0</v>
      </c>
      <c r="AF169">
        <f>R169 - sorted!AB$103</f>
        <v>0</v>
      </c>
      <c r="AG169">
        <f>S169 - sorted!AC$103</f>
        <v>0</v>
      </c>
      <c r="AH169">
        <f>T169 - sorted!AD$103</f>
        <v>0</v>
      </c>
    </row>
    <row r="170" spans="30:34" x14ac:dyDescent="0.3">
      <c r="AD170">
        <f>P170 - sorted!Z$103</f>
        <v>0</v>
      </c>
      <c r="AE170">
        <f>Q170 - sorted!AA$103</f>
        <v>0</v>
      </c>
      <c r="AF170">
        <f>R170 - sorted!AB$103</f>
        <v>0</v>
      </c>
      <c r="AG170">
        <f>S170 - sorted!AC$103</f>
        <v>0</v>
      </c>
      <c r="AH170">
        <f>T170 - sorted!AD$103</f>
        <v>0</v>
      </c>
    </row>
    <row r="171" spans="30:34" x14ac:dyDescent="0.3">
      <c r="AD171">
        <f>P171 - sorted!Z$103</f>
        <v>0</v>
      </c>
      <c r="AE171">
        <f>Q171 - sorted!AA$103</f>
        <v>0</v>
      </c>
      <c r="AF171">
        <f>R171 - sorted!AB$103</f>
        <v>0</v>
      </c>
      <c r="AG171">
        <f>S171 - sorted!AC$103</f>
        <v>0</v>
      </c>
      <c r="AH171">
        <f>T171 - sorted!AD$103</f>
        <v>0</v>
      </c>
    </row>
    <row r="172" spans="30:34" x14ac:dyDescent="0.3">
      <c r="AD172">
        <f>P172 - sorted!Z$103</f>
        <v>0</v>
      </c>
      <c r="AE172">
        <f>Q172 - sorted!AA$103</f>
        <v>0</v>
      </c>
      <c r="AF172">
        <f>R172 - sorted!AB$103</f>
        <v>0</v>
      </c>
      <c r="AG172">
        <f>S172 - sorted!AC$103</f>
        <v>0</v>
      </c>
      <c r="AH172">
        <f>T172 - sorted!AD$103</f>
        <v>0</v>
      </c>
    </row>
    <row r="173" spans="30:34" x14ac:dyDescent="0.3">
      <c r="AD173">
        <f>P173 - sorted!Z$103</f>
        <v>0</v>
      </c>
      <c r="AE173">
        <f>Q173 - sorted!AA$103</f>
        <v>0</v>
      </c>
      <c r="AF173">
        <f>R173 - sorted!AB$103</f>
        <v>0</v>
      </c>
      <c r="AG173">
        <f>S173 - sorted!AC$103</f>
        <v>0</v>
      </c>
      <c r="AH173">
        <f>T173 - sorted!AD$103</f>
        <v>0</v>
      </c>
    </row>
    <row r="174" spans="30:34" x14ac:dyDescent="0.3">
      <c r="AD174">
        <f>P174 - sorted!Z$103</f>
        <v>0</v>
      </c>
      <c r="AE174">
        <f>Q174 - sorted!AA$103</f>
        <v>0</v>
      </c>
      <c r="AF174">
        <f>R174 - sorted!AB$103</f>
        <v>0</v>
      </c>
      <c r="AG174">
        <f>S174 - sorted!AC$103</f>
        <v>0</v>
      </c>
      <c r="AH174">
        <f>T174 - sorted!AD$103</f>
        <v>0</v>
      </c>
    </row>
    <row r="175" spans="30:34" x14ac:dyDescent="0.3">
      <c r="AD175">
        <f>P175 - sorted!Z$103</f>
        <v>0</v>
      </c>
      <c r="AE175">
        <f>Q175 - sorted!AA$103</f>
        <v>0</v>
      </c>
      <c r="AF175">
        <f>R175 - sorted!AB$103</f>
        <v>0</v>
      </c>
      <c r="AG175">
        <f>S175 - sorted!AC$103</f>
        <v>0</v>
      </c>
      <c r="AH175">
        <f>T175 - sorted!AD$103</f>
        <v>0</v>
      </c>
    </row>
    <row r="176" spans="30:34" x14ac:dyDescent="0.3">
      <c r="AD176">
        <f>P176 - sorted!Z$103</f>
        <v>0</v>
      </c>
      <c r="AE176">
        <f>Q176 - sorted!AA$103</f>
        <v>0</v>
      </c>
      <c r="AF176">
        <f>R176 - sorted!AB$103</f>
        <v>0</v>
      </c>
      <c r="AG176">
        <f>S176 - sorted!AC$103</f>
        <v>0</v>
      </c>
      <c r="AH176">
        <f>T176 - sorted!AD$103</f>
        <v>0</v>
      </c>
    </row>
    <row r="177" spans="30:34" x14ac:dyDescent="0.3">
      <c r="AD177">
        <f>P177 - sorted!Z$103</f>
        <v>0</v>
      </c>
      <c r="AE177">
        <f>Q177 - sorted!AA$103</f>
        <v>0</v>
      </c>
      <c r="AF177">
        <f>R177 - sorted!AB$103</f>
        <v>0</v>
      </c>
      <c r="AG177">
        <f>S177 - sorted!AC$103</f>
        <v>0</v>
      </c>
      <c r="AH177">
        <f>T177 - sorted!AD$103</f>
        <v>0</v>
      </c>
    </row>
    <row r="178" spans="30:34" x14ac:dyDescent="0.3">
      <c r="AD178">
        <f>P178 - sorted!Z$103</f>
        <v>0</v>
      </c>
      <c r="AE178">
        <f>Q178 - sorted!AA$103</f>
        <v>0</v>
      </c>
      <c r="AF178">
        <f>R178 - sorted!AB$103</f>
        <v>0</v>
      </c>
      <c r="AG178">
        <f>S178 - sorted!AC$103</f>
        <v>0</v>
      </c>
      <c r="AH178">
        <f>T178 - sorted!AD$103</f>
        <v>0</v>
      </c>
    </row>
    <row r="179" spans="30:34" x14ac:dyDescent="0.3">
      <c r="AD179">
        <f>P179 - sorted!Z$103</f>
        <v>0</v>
      </c>
      <c r="AE179">
        <f>Q179 - sorted!AA$103</f>
        <v>0</v>
      </c>
      <c r="AF179">
        <f>R179 - sorted!AB$103</f>
        <v>0</v>
      </c>
      <c r="AG179">
        <f>S179 - sorted!AC$103</f>
        <v>0</v>
      </c>
      <c r="AH179">
        <f>T179 - sorted!AD$103</f>
        <v>0</v>
      </c>
    </row>
    <row r="180" spans="30:34" x14ac:dyDescent="0.3">
      <c r="AD180">
        <f>P180 - sorted!Z$103</f>
        <v>0</v>
      </c>
      <c r="AE180">
        <f>Q180 - sorted!AA$103</f>
        <v>0</v>
      </c>
      <c r="AF180">
        <f>R180 - sorted!AB$103</f>
        <v>0</v>
      </c>
      <c r="AG180">
        <f>S180 - sorted!AC$103</f>
        <v>0</v>
      </c>
      <c r="AH180">
        <f>T180 - sorted!AD$103</f>
        <v>0</v>
      </c>
    </row>
    <row r="181" spans="30:34" x14ac:dyDescent="0.3">
      <c r="AD181">
        <f>P181 - sorted!Z$103</f>
        <v>0</v>
      </c>
      <c r="AE181">
        <f>Q181 - sorted!AA$103</f>
        <v>0</v>
      </c>
      <c r="AF181">
        <f>R181 - sorted!AB$103</f>
        <v>0</v>
      </c>
      <c r="AG181">
        <f>S181 - sorted!AC$103</f>
        <v>0</v>
      </c>
      <c r="AH181">
        <f>T181 - sorted!AD$103</f>
        <v>0</v>
      </c>
    </row>
    <row r="182" spans="30:34" x14ac:dyDescent="0.3">
      <c r="AD182">
        <f>P182 - sorted!Z$103</f>
        <v>0</v>
      </c>
      <c r="AE182">
        <f>Q182 - sorted!AA$103</f>
        <v>0</v>
      </c>
      <c r="AF182">
        <f>R182 - sorted!AB$103</f>
        <v>0</v>
      </c>
      <c r="AG182">
        <f>S182 - sorted!AC$103</f>
        <v>0</v>
      </c>
      <c r="AH182">
        <f>T182 - sorted!AD$103</f>
        <v>0</v>
      </c>
    </row>
    <row r="183" spans="30:34" x14ac:dyDescent="0.3">
      <c r="AD183">
        <f>P183 - sorted!Z$103</f>
        <v>0</v>
      </c>
      <c r="AE183">
        <f>Q183 - sorted!AA$103</f>
        <v>0</v>
      </c>
      <c r="AF183">
        <f>R183 - sorted!AB$103</f>
        <v>0</v>
      </c>
      <c r="AG183">
        <f>S183 - sorted!AC$103</f>
        <v>0</v>
      </c>
      <c r="AH183">
        <f>T183 - sorted!AD$103</f>
        <v>0</v>
      </c>
    </row>
    <row r="184" spans="30:34" x14ac:dyDescent="0.3">
      <c r="AD184">
        <f>P184 - sorted!Z$103</f>
        <v>0</v>
      </c>
      <c r="AE184">
        <f>Q184 - sorted!AA$103</f>
        <v>0</v>
      </c>
      <c r="AF184">
        <f>R184 - sorted!AB$103</f>
        <v>0</v>
      </c>
      <c r="AG184">
        <f>S184 - sorted!AC$103</f>
        <v>0</v>
      </c>
      <c r="AH184">
        <f>T184 - sorted!AD$103</f>
        <v>0</v>
      </c>
    </row>
    <row r="185" spans="30:34" x14ac:dyDescent="0.3">
      <c r="AD185">
        <f>P185 - sorted!Z$103</f>
        <v>0</v>
      </c>
      <c r="AE185">
        <f>Q185 - sorted!AA$103</f>
        <v>0</v>
      </c>
      <c r="AF185">
        <f>R185 - sorted!AB$103</f>
        <v>0</v>
      </c>
      <c r="AG185">
        <f>S185 - sorted!AC$103</f>
        <v>0</v>
      </c>
      <c r="AH185">
        <f>T185 - sorted!AD$103</f>
        <v>0</v>
      </c>
    </row>
    <row r="186" spans="30:34" x14ac:dyDescent="0.3">
      <c r="AD186">
        <f>P186 - sorted!Z$103</f>
        <v>0</v>
      </c>
      <c r="AE186">
        <f>Q186 - sorted!AA$103</f>
        <v>0</v>
      </c>
      <c r="AF186">
        <f>R186 - sorted!AB$103</f>
        <v>0</v>
      </c>
      <c r="AG186">
        <f>S186 - sorted!AC$103</f>
        <v>0</v>
      </c>
      <c r="AH186">
        <f>T186 - sorted!AD$103</f>
        <v>0</v>
      </c>
    </row>
    <row r="187" spans="30:34" x14ac:dyDescent="0.3">
      <c r="AD187">
        <f>P187 - sorted!Z$103</f>
        <v>0</v>
      </c>
      <c r="AE187">
        <f>Q187 - sorted!AA$103</f>
        <v>0</v>
      </c>
      <c r="AF187">
        <f>R187 - sorted!AB$103</f>
        <v>0</v>
      </c>
      <c r="AG187">
        <f>S187 - sorted!AC$103</f>
        <v>0</v>
      </c>
      <c r="AH187">
        <f>T187 - sorted!AD$103</f>
        <v>0</v>
      </c>
    </row>
    <row r="188" spans="30:34" x14ac:dyDescent="0.3">
      <c r="AD188">
        <f>P188 - sorted!Z$103</f>
        <v>0</v>
      </c>
      <c r="AE188">
        <f>Q188 - sorted!AA$103</f>
        <v>0</v>
      </c>
      <c r="AF188">
        <f>R188 - sorted!AB$103</f>
        <v>0</v>
      </c>
      <c r="AG188">
        <f>S188 - sorted!AC$103</f>
        <v>0</v>
      </c>
      <c r="AH188">
        <f>T188 - sorted!AD$103</f>
        <v>0</v>
      </c>
    </row>
    <row r="189" spans="30:34" x14ac:dyDescent="0.3">
      <c r="AD189">
        <f>P189 - sorted!Z$103</f>
        <v>0</v>
      </c>
      <c r="AE189">
        <f>Q189 - sorted!AA$103</f>
        <v>0</v>
      </c>
      <c r="AF189">
        <f>R189 - sorted!AB$103</f>
        <v>0</v>
      </c>
      <c r="AG189">
        <f>S189 - sorted!AC$103</f>
        <v>0</v>
      </c>
      <c r="AH189">
        <f>T189 - sorted!AD$103</f>
        <v>0</v>
      </c>
    </row>
    <row r="190" spans="30:34" x14ac:dyDescent="0.3">
      <c r="AD190">
        <f>P190 - sorted!Z$103</f>
        <v>0</v>
      </c>
      <c r="AE190">
        <f>Q190 - sorted!AA$103</f>
        <v>0</v>
      </c>
      <c r="AF190">
        <f>R190 - sorted!AB$103</f>
        <v>0</v>
      </c>
      <c r="AG190">
        <f>S190 - sorted!AC$103</f>
        <v>0</v>
      </c>
      <c r="AH190">
        <f>T190 - sorted!AD$103</f>
        <v>0</v>
      </c>
    </row>
    <row r="191" spans="30:34" x14ac:dyDescent="0.3">
      <c r="AD191">
        <f>P191 - sorted!Z$103</f>
        <v>0</v>
      </c>
      <c r="AE191">
        <f>Q191 - sorted!AA$103</f>
        <v>0</v>
      </c>
      <c r="AF191">
        <f>R191 - sorted!AB$103</f>
        <v>0</v>
      </c>
      <c r="AG191">
        <f>S191 - sorted!AC$103</f>
        <v>0</v>
      </c>
      <c r="AH191">
        <f>T191 - sorted!AD$103</f>
        <v>0</v>
      </c>
    </row>
    <row r="192" spans="30:34" x14ac:dyDescent="0.3">
      <c r="AD192">
        <f>P192 - sorted!Z$103</f>
        <v>0</v>
      </c>
      <c r="AE192">
        <f>Q192 - sorted!AA$103</f>
        <v>0</v>
      </c>
      <c r="AF192">
        <f>R192 - sorted!AB$103</f>
        <v>0</v>
      </c>
      <c r="AG192">
        <f>S192 - sorted!AC$103</f>
        <v>0</v>
      </c>
      <c r="AH192">
        <f>T192 - sorted!AD$103</f>
        <v>0</v>
      </c>
    </row>
    <row r="193" spans="18:34" x14ac:dyDescent="0.3">
      <c r="AD193">
        <f>P193 - sorted!Z$103</f>
        <v>0</v>
      </c>
      <c r="AE193">
        <f>Q193 - sorted!AA$103</f>
        <v>0</v>
      </c>
      <c r="AF193">
        <f>R193 - sorted!AB$103</f>
        <v>0</v>
      </c>
      <c r="AG193">
        <f>S193 - sorted!AC$103</f>
        <v>0</v>
      </c>
      <c r="AH193">
        <f>T193 - sorted!AD$103</f>
        <v>0</v>
      </c>
    </row>
    <row r="194" spans="18:34" x14ac:dyDescent="0.3">
      <c r="AD194">
        <f>P194 - sorted!Z$103</f>
        <v>0</v>
      </c>
      <c r="AE194">
        <f>Q194 - sorted!AA$103</f>
        <v>0</v>
      </c>
      <c r="AF194">
        <f>R194 - sorted!AB$103</f>
        <v>0</v>
      </c>
      <c r="AG194">
        <f>S194 - sorted!AC$103</f>
        <v>0</v>
      </c>
      <c r="AH194">
        <f>T194 - sorted!AD$103</f>
        <v>0</v>
      </c>
    </row>
    <row r="195" spans="18:34" x14ac:dyDescent="0.3">
      <c r="AD195">
        <f>P195 - sorted!Z$103</f>
        <v>0</v>
      </c>
      <c r="AE195">
        <f>Q195 - sorted!AA$103</f>
        <v>0</v>
      </c>
      <c r="AF195">
        <f>R195 - sorted!AB$103</f>
        <v>0</v>
      </c>
      <c r="AG195">
        <f>S195 - sorted!AC$103</f>
        <v>0</v>
      </c>
      <c r="AH195">
        <f>T195 - sorted!AD$103</f>
        <v>0</v>
      </c>
    </row>
    <row r="196" spans="18:34" x14ac:dyDescent="0.3">
      <c r="AD196">
        <f>P196 - sorted!Z$103</f>
        <v>0</v>
      </c>
      <c r="AE196">
        <f>Q196 - sorted!AA$103</f>
        <v>0</v>
      </c>
      <c r="AF196">
        <f>R196 - sorted!AB$103</f>
        <v>0</v>
      </c>
      <c r="AG196">
        <f>S196 - sorted!AC$103</f>
        <v>0</v>
      </c>
      <c r="AH196">
        <f>T196 - sorted!AD$103</f>
        <v>0</v>
      </c>
    </row>
    <row r="197" spans="18:34" x14ac:dyDescent="0.3">
      <c r="AD197">
        <f>P197 - sorted!Z$103</f>
        <v>0</v>
      </c>
      <c r="AE197">
        <f>Q197 - sorted!AA$103</f>
        <v>0</v>
      </c>
      <c r="AF197">
        <f>R197 - sorted!AB$103</f>
        <v>0</v>
      </c>
      <c r="AG197">
        <f>S197 - sorted!AC$103</f>
        <v>0</v>
      </c>
      <c r="AH197">
        <f>T197 - sorted!AD$103</f>
        <v>0</v>
      </c>
    </row>
    <row r="198" spans="18:34" x14ac:dyDescent="0.3">
      <c r="AD198">
        <f>P198 - sorted!Z$103</f>
        <v>0</v>
      </c>
      <c r="AE198">
        <f>Q198 - sorted!AA$103</f>
        <v>0</v>
      </c>
      <c r="AF198">
        <f>R198 - sorted!AB$103</f>
        <v>0</v>
      </c>
      <c r="AG198">
        <f>S198 - sorted!AC$103</f>
        <v>0</v>
      </c>
      <c r="AH198">
        <f>T198 - sorted!AD$103</f>
        <v>0</v>
      </c>
    </row>
    <row r="199" spans="18:34" x14ac:dyDescent="0.3">
      <c r="AD199">
        <f>P199 - sorted!Z$103</f>
        <v>0</v>
      </c>
      <c r="AE199">
        <f>Q199 - sorted!AA$103</f>
        <v>0</v>
      </c>
      <c r="AF199">
        <f>R199 - sorted!AB$103</f>
        <v>0</v>
      </c>
      <c r="AG199">
        <f>S199 - sorted!AC$103</f>
        <v>0</v>
      </c>
      <c r="AH199">
        <f>T199 - sorted!AD$103</f>
        <v>0</v>
      </c>
    </row>
    <row r="200" spans="18:34" x14ac:dyDescent="0.3">
      <c r="AD200">
        <f>P200 - sorted!Z$103</f>
        <v>0</v>
      </c>
      <c r="AE200">
        <f>Q200 - sorted!AA$103</f>
        <v>0</v>
      </c>
      <c r="AF200">
        <f>R200 - sorted!AB$103</f>
        <v>0</v>
      </c>
      <c r="AG200">
        <f>S200 - sorted!AC$103</f>
        <v>0</v>
      </c>
      <c r="AH200">
        <f>T200 - sorted!AD$103</f>
        <v>0</v>
      </c>
    </row>
    <row r="201" spans="18:34" x14ac:dyDescent="0.3">
      <c r="AD201">
        <f>P201 - sorted!Z$103</f>
        <v>0</v>
      </c>
      <c r="AE201">
        <f>Q201 - sorted!AA$103</f>
        <v>0</v>
      </c>
      <c r="AF201">
        <f>R201 - sorted!AB$103</f>
        <v>0</v>
      </c>
      <c r="AG201">
        <f>S201 - sorted!AC$103</f>
        <v>0</v>
      </c>
      <c r="AH201">
        <f>T201 - sorted!AD$103</f>
        <v>0</v>
      </c>
    </row>
    <row r="202" spans="18:34" x14ac:dyDescent="0.3">
      <c r="AD202">
        <f>P202 - sorted!Z$103</f>
        <v>0</v>
      </c>
      <c r="AE202">
        <f>Q202 - sorted!AA$103</f>
        <v>0</v>
      </c>
      <c r="AF202">
        <f>R202 - sorted!AB$103</f>
        <v>0</v>
      </c>
      <c r="AG202">
        <f>S202 - sorted!AC$103</f>
        <v>0</v>
      </c>
      <c r="AH202">
        <f>T202 - sorted!AD$103</f>
        <v>0</v>
      </c>
    </row>
    <row r="204" spans="18:34" x14ac:dyDescent="0.3">
      <c r="R204">
        <f>SUM(B$3:B$102)</f>
        <v>2040.5534661214983</v>
      </c>
      <c r="S204">
        <f>SUM(AC$3:AC$132)</f>
        <v>0</v>
      </c>
    </row>
    <row r="205" spans="18:34" x14ac:dyDescent="0.3">
      <c r="R205">
        <f>AVERAGE(B$3:B$102)</f>
        <v>20.405534661214983</v>
      </c>
      <c r="S205" t="e">
        <f>AVERAGE(AC$3:AC$132)</f>
        <v>#DIV/0!</v>
      </c>
    </row>
  </sheetData>
  <conditionalFormatting sqref="BA3:BA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">
    <cfRule type="colorScale" priority="27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 A3:A202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1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B3:AB202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7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:D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V130"/>
  <sheetViews>
    <sheetView topLeftCell="E1" workbookViewId="0">
      <selection activeCell="A16" sqref="A16"/>
    </sheetView>
    <sheetView tabSelected="1" workbookViewId="1">
      <selection activeCell="AB15" sqref="AB15"/>
    </sheetView>
    <sheetView workbookViewId="2">
      <selection activeCell="A3" sqref="A3"/>
    </sheetView>
  </sheetViews>
  <sheetFormatPr defaultRowHeight="14.4" x14ac:dyDescent="0.3"/>
  <cols>
    <col min="1" max="1" width="4.5546875" customWidth="1"/>
    <col min="2" max="7" width="5.44140625" customWidth="1"/>
    <col min="8" max="8" width="15" customWidth="1"/>
    <col min="9" max="9" width="4.109375" customWidth="1"/>
    <col min="10" max="10" width="4.44140625" customWidth="1"/>
    <col min="11" max="34" width="5.77734375" customWidth="1"/>
  </cols>
  <sheetData>
    <row r="1" spans="1:48" x14ac:dyDescent="0.3">
      <c r="I1">
        <v>1</v>
      </c>
      <c r="J1">
        <v>0</v>
      </c>
      <c r="K1">
        <v>1</v>
      </c>
      <c r="L1">
        <v>0.5</v>
      </c>
      <c r="M1">
        <v>1</v>
      </c>
      <c r="N1">
        <v>0</v>
      </c>
      <c r="O1">
        <v>0</v>
      </c>
      <c r="P1">
        <v>1</v>
      </c>
      <c r="Q1">
        <v>1</v>
      </c>
      <c r="R1">
        <v>1</v>
      </c>
      <c r="AL1" t="str">
        <f>GMs!C1</f>
        <v>_______</v>
      </c>
      <c r="AM1" t="str">
        <f>GMs!D1</f>
        <v>rob</v>
      </c>
      <c r="AN1" t="str">
        <f>GMs!E1</f>
        <v>rain</v>
      </c>
      <c r="AO1" t="str">
        <f>GMs!F1</f>
        <v>death</v>
      </c>
      <c r="AP1" t="str">
        <f>GMs!G1</f>
        <v>choi</v>
      </c>
      <c r="AQ1" t="str">
        <f>GMs!H1</f>
        <v>weed</v>
      </c>
      <c r="AR1" t="str">
        <f>GMs!I1</f>
        <v>car</v>
      </c>
      <c r="AS1" t="str">
        <f>GMs!J1</f>
        <v>cock</v>
      </c>
      <c r="AT1" t="str">
        <f>GMs!K1</f>
        <v>ja</v>
      </c>
      <c r="AU1" t="str">
        <f>GMs!L1</f>
        <v>other</v>
      </c>
      <c r="AV1" t="str">
        <f>GMs!M1</f>
        <v>ii</v>
      </c>
    </row>
    <row r="2" spans="1:48" x14ac:dyDescent="0.3">
      <c r="A2" t="s">
        <v>2575</v>
      </c>
      <c r="B2" t="s">
        <v>2574</v>
      </c>
      <c r="C2" t="str">
        <f>AVs!A2</f>
        <v>pFT</v>
      </c>
      <c r="D2" t="str">
        <f>AVs!B2</f>
        <v>pTO</v>
      </c>
      <c r="E2" t="str">
        <f>AVs!C2</f>
        <v>pAst</v>
      </c>
      <c r="F2" t="str">
        <f>AVs!D2</f>
        <v>AV</v>
      </c>
      <c r="G2" t="str">
        <f>AVs!E2</f>
        <v>pAV</v>
      </c>
      <c r="H2" t="str">
        <f>AVs!F2</f>
        <v>PLAYER</v>
      </c>
      <c r="I2" t="str">
        <f>AVs!G2</f>
        <v>zFG%</v>
      </c>
      <c r="J2" t="str">
        <f>AVs!H2</f>
        <v>zFT%</v>
      </c>
      <c r="K2" t="str">
        <f>AVs!I2</f>
        <v>z3PM</v>
      </c>
      <c r="L2" t="str">
        <f>AVs!J2</f>
        <v>zPTS</v>
      </c>
      <c r="M2" t="str">
        <f>AVs!K2</f>
        <v>zREB</v>
      </c>
      <c r="N2" t="str">
        <f>AVs!L2</f>
        <v>zAST</v>
      </c>
      <c r="O2" t="str">
        <f>AVs!M2</f>
        <v>zSTL</v>
      </c>
      <c r="P2" t="str">
        <f>AVs!N2</f>
        <v>zBLK</v>
      </c>
      <c r="Q2" t="str">
        <f>AVs!O2</f>
        <v>zTO</v>
      </c>
      <c r="R2" t="str">
        <f>AVs!P2</f>
        <v>PFT</v>
      </c>
      <c r="S2" t="str">
        <f>AVs!Q2</f>
        <v>PTO</v>
      </c>
      <c r="T2" t="str">
        <f>AVs!R2</f>
        <v>PAst</v>
      </c>
      <c r="U2" t="str">
        <f>AVs!S2</f>
        <v>Normal</v>
      </c>
      <c r="V2" t="str">
        <f>AVs!T2</f>
        <v>Punt</v>
      </c>
      <c r="W2" t="str">
        <f>AVs!U2</f>
        <v>GM</v>
      </c>
      <c r="X2" t="str">
        <f>AVs!V2</f>
        <v>$pent</v>
      </c>
      <c r="AK2" t="str">
        <f>GMs!B2</f>
        <v>NumPlayers</v>
      </c>
      <c r="AL2">
        <f>GMs!C2</f>
        <v>21</v>
      </c>
      <c r="AM2">
        <f>GMs!D2</f>
        <v>10</v>
      </c>
      <c r="AN2">
        <f>GMs!E2</f>
        <v>8</v>
      </c>
      <c r="AO2">
        <f>GMs!F2</f>
        <v>6</v>
      </c>
      <c r="AP2">
        <f>GMs!G2</f>
        <v>6</v>
      </c>
      <c r="AQ2">
        <f>GMs!H2</f>
        <v>11</v>
      </c>
      <c r="AR2">
        <f>GMs!I2</f>
        <v>7</v>
      </c>
      <c r="AS2">
        <f>GMs!J2</f>
        <v>6</v>
      </c>
      <c r="AT2">
        <f>GMs!K2</f>
        <v>9</v>
      </c>
      <c r="AU2">
        <f>GMs!L2</f>
        <v>8</v>
      </c>
      <c r="AV2">
        <f>GMs!M2</f>
        <v>7</v>
      </c>
    </row>
    <row r="3" spans="1:48" x14ac:dyDescent="0.3">
      <c r="A3">
        <f>F3/1.2</f>
        <v>27.979707186268779</v>
      </c>
      <c r="B3" t="e">
        <f>GMs!$C$9*$U3</f>
        <v>#N/A</v>
      </c>
      <c r="C3" cm="1">
        <f t="array" ref="C3:Y130">_xlfn._xlws.SORT(AVs!A3:W130, 21, 1,FALSE)</f>
        <v>59.212505519262194</v>
      </c>
      <c r="D3">
        <v>26.16622068002836</v>
      </c>
      <c r="E3">
        <v>49.139740708349734</v>
      </c>
      <c r="F3">
        <v>33.575648623522532</v>
      </c>
      <c r="G3">
        <v>65.168687606180995</v>
      </c>
      <c r="H3" t="str">
        <v>Clint Capela</v>
      </c>
      <c r="I3">
        <v>2.9166666666666665</v>
      </c>
      <c r="J3">
        <v>-3.0416666666666665</v>
      </c>
      <c r="K3">
        <v>-1.84375</v>
      </c>
      <c r="L3">
        <v>0.28125</v>
      </c>
      <c r="M3">
        <v>4.416666666666667</v>
      </c>
      <c r="N3">
        <v>-1.0625</v>
      </c>
      <c r="O3">
        <v>-0.40625</v>
      </c>
      <c r="P3">
        <v>3.6875</v>
      </c>
      <c r="Q3">
        <v>0.36458333333333331</v>
      </c>
      <c r="R3">
        <v>8.3541666666666661</v>
      </c>
      <c r="S3">
        <v>4.947916666666667</v>
      </c>
      <c r="T3">
        <v>6.375</v>
      </c>
      <c r="U3">
        <v>5.3125</v>
      </c>
      <c r="V3">
        <v>9.6822916666666679</v>
      </c>
      <c r="W3" t="str">
        <v>_______</v>
      </c>
      <c r="X3">
        <v>7</v>
      </c>
      <c r="Y3" t="str">
        <v>C</v>
      </c>
      <c r="AJ3" t="str">
        <f>GMs!A3</f>
        <v>strat/$</v>
      </c>
      <c r="AK3" t="str">
        <f>GMs!B3</f>
        <v>$pent</v>
      </c>
      <c r="AL3" t="e">
        <f>GMs!C3</f>
        <v>#N/A</v>
      </c>
      <c r="AM3" t="e">
        <f>GMs!D3</f>
        <v>#N/A</v>
      </c>
      <c r="AN3" t="e">
        <f>GMs!E3</f>
        <v>#N/A</v>
      </c>
      <c r="AO3" t="e">
        <f>GMs!F3</f>
        <v>#N/A</v>
      </c>
      <c r="AP3" t="e">
        <f>GMs!G3</f>
        <v>#N/A</v>
      </c>
      <c r="AQ3" t="e">
        <f>GMs!H3</f>
        <v>#N/A</v>
      </c>
      <c r="AR3" t="e">
        <f>GMs!I3</f>
        <v>#N/A</v>
      </c>
      <c r="AS3" t="e">
        <f>GMs!J3</f>
        <v>#N/A</v>
      </c>
      <c r="AT3" t="e">
        <f>GMs!K3</f>
        <v>#N/A</v>
      </c>
      <c r="AU3" t="e">
        <f>GMs!L3</f>
        <v>#N/A</v>
      </c>
      <c r="AV3" t="e">
        <f>GMs!M3</f>
        <v>#N/A</v>
      </c>
    </row>
    <row r="4" spans="1:48" x14ac:dyDescent="0.3">
      <c r="A4">
        <f t="shared" ref="A4:A67" si="0">F4/1.2</f>
        <v>29.755399405354908</v>
      </c>
      <c r="B4" t="e">
        <f>GMs!C$9*U4</f>
        <v>#N/A</v>
      </c>
      <c r="C4">
        <v>40.021250582487973</v>
      </c>
      <c r="D4">
        <v>28.109582731698758</v>
      </c>
      <c r="E4">
        <v>47.440691036290332</v>
      </c>
      <c r="F4">
        <v>35.706479286425889</v>
      </c>
      <c r="G4">
        <v>44.641611142682493</v>
      </c>
      <c r="H4" t="str">
        <v>Richaun Holmes</v>
      </c>
      <c r="I4">
        <v>3.5900000000000003</v>
      </c>
      <c r="J4">
        <v>6.0000000000000005E-2</v>
      </c>
      <c r="K4">
        <v>-1.77</v>
      </c>
      <c r="L4">
        <v>0.28999999999999998</v>
      </c>
      <c r="M4">
        <v>1.66</v>
      </c>
      <c r="N4">
        <v>-0.49</v>
      </c>
      <c r="O4">
        <v>-0.64</v>
      </c>
      <c r="P4">
        <v>2.63</v>
      </c>
      <c r="Q4">
        <v>0.33</v>
      </c>
      <c r="R4">
        <v>5.6</v>
      </c>
      <c r="S4">
        <v>5.33</v>
      </c>
      <c r="T4">
        <v>6.15</v>
      </c>
      <c r="U4">
        <v>5.66</v>
      </c>
      <c r="V4">
        <v>6.585</v>
      </c>
      <c r="W4" t="str">
        <v>_______</v>
      </c>
      <c r="X4">
        <v>16.085201764848456</v>
      </c>
      <c r="Y4" t="str">
        <v>PF,C</v>
      </c>
      <c r="AJ4" t="str">
        <f>GMs!A4</f>
        <v>strat/$</v>
      </c>
      <c r="AK4" t="str">
        <f>GMs!B4</f>
        <v>punt/$</v>
      </c>
      <c r="AL4" t="e">
        <f>GMs!C4</f>
        <v>#N/A</v>
      </c>
      <c r="AM4" t="e">
        <f>GMs!D4</f>
        <v>#N/A</v>
      </c>
      <c r="AN4" t="e">
        <f>GMs!E4</f>
        <v>#N/A</v>
      </c>
      <c r="AO4" t="e">
        <f>GMs!F4</f>
        <v>#N/A</v>
      </c>
      <c r="AP4" t="e">
        <f>GMs!G4</f>
        <v>#N/A</v>
      </c>
      <c r="AQ4" t="e">
        <f>GMs!H4</f>
        <v>#N/A</v>
      </c>
      <c r="AR4" t="e">
        <f>GMs!I4</f>
        <v>#N/A</v>
      </c>
      <c r="AS4" t="e">
        <f>GMs!J4</f>
        <v>#N/A</v>
      </c>
      <c r="AT4" t="e">
        <f>GMs!K4</f>
        <v>#N/A</v>
      </c>
      <c r="AU4" t="e">
        <f>GMs!L4</f>
        <v>#N/A</v>
      </c>
      <c r="AV4" t="e">
        <f>GMs!M4</f>
        <v>#N/A</v>
      </c>
    </row>
    <row r="5" spans="1:48" x14ac:dyDescent="0.3">
      <c r="A5">
        <f t="shared" si="0"/>
        <v>22.743473296413672</v>
      </c>
      <c r="B5" t="e">
        <f>GMs!C$9*U5</f>
        <v>#N/A</v>
      </c>
      <c r="C5">
        <v>38.050832274304803</v>
      </c>
      <c r="D5">
        <v>20.598922850433873</v>
      </c>
      <c r="E5">
        <v>35.731931444394547</v>
      </c>
      <c r="F5">
        <v>27.292167955696407</v>
      </c>
      <c r="G5">
        <v>38.899681455935394</v>
      </c>
      <c r="H5" t="str">
        <v>Robert Williams</v>
      </c>
      <c r="I5">
        <v>2.7672222222222222</v>
      </c>
      <c r="J5">
        <v>-1.0294444444444446</v>
      </c>
      <c r="K5">
        <v>-1.6716666666666666</v>
      </c>
      <c r="L5">
        <v>-0.55722222222222217</v>
      </c>
      <c r="M5">
        <v>1.2561111111111112</v>
      </c>
      <c r="N5">
        <v>-0.3116666666666667</v>
      </c>
      <c r="O5">
        <v>0.18888888888888891</v>
      </c>
      <c r="P5">
        <v>3.2111111111111108</v>
      </c>
      <c r="Q5">
        <v>0.43444444444444447</v>
      </c>
      <c r="R5">
        <v>5.3172222222222221</v>
      </c>
      <c r="S5">
        <v>3.8533333333333331</v>
      </c>
      <c r="T5">
        <v>4.599444444444444</v>
      </c>
      <c r="U5">
        <v>4.2877777777777775</v>
      </c>
      <c r="V5">
        <v>5.7186111111111106</v>
      </c>
      <c r="W5" t="str">
        <v>_______</v>
      </c>
      <c r="X5">
        <v>-0.11499751864148755</v>
      </c>
      <c r="Y5" t="str">
        <v>C</v>
      </c>
      <c r="AJ5" t="str">
        <f>GMs!A5</f>
        <v>strat/$</v>
      </c>
      <c r="AK5" t="str">
        <f>GMs!B5</f>
        <v>z/$</v>
      </c>
      <c r="AL5" t="e">
        <f>GMs!C5</f>
        <v>#N/A</v>
      </c>
      <c r="AM5" t="e">
        <f>GMs!D5</f>
        <v>#N/A</v>
      </c>
      <c r="AN5" t="e">
        <f>GMs!E5</f>
        <v>#N/A</v>
      </c>
      <c r="AO5" t="e">
        <f>GMs!F5</f>
        <v>#N/A</v>
      </c>
      <c r="AP5" t="e">
        <f>GMs!G5</f>
        <v>#N/A</v>
      </c>
      <c r="AQ5" t="e">
        <f>GMs!H5</f>
        <v>#N/A</v>
      </c>
      <c r="AR5" t="e">
        <f>GMs!I5</f>
        <v>#N/A</v>
      </c>
      <c r="AS5" t="e">
        <f>GMs!J5</f>
        <v>#N/A</v>
      </c>
      <c r="AT5" t="e">
        <f>GMs!K5</f>
        <v>#N/A</v>
      </c>
      <c r="AU5" t="e">
        <f>GMs!L5</f>
        <v>#N/A</v>
      </c>
      <c r="AV5" t="e">
        <f>GMs!M5</f>
        <v>#N/A</v>
      </c>
    </row>
    <row r="6" spans="1:48" x14ac:dyDescent="0.3">
      <c r="A6">
        <f t="shared" si="0"/>
        <v>11.914731538293699</v>
      </c>
      <c r="B6" t="e">
        <f>GMs!C$9*U6</f>
        <v>#N/A</v>
      </c>
      <c r="C6">
        <v>29.002005564328051</v>
      </c>
      <c r="D6">
        <v>13.023272308044424</v>
      </c>
      <c r="E6">
        <v>21.178836845940065</v>
      </c>
      <c r="F6">
        <v>14.297677845952439</v>
      </c>
      <c r="G6">
        <v>37.237301684491783</v>
      </c>
      <c r="H6" t="str">
        <v>Jarrett Allen</v>
      </c>
      <c r="I6">
        <v>2.6002777777777779</v>
      </c>
      <c r="J6">
        <v>-1.8500000000000003</v>
      </c>
      <c r="K6">
        <v>-1.6958333333333333</v>
      </c>
      <c r="L6">
        <v>6.1666666666666661E-2</v>
      </c>
      <c r="M6">
        <v>2.4975000000000005</v>
      </c>
      <c r="N6">
        <v>-0.50361111111111112</v>
      </c>
      <c r="O6">
        <v>-0.97638888888888886</v>
      </c>
      <c r="P6">
        <v>2.2302777777777774</v>
      </c>
      <c r="Q6">
        <v>-0.19527777777777777</v>
      </c>
      <c r="R6">
        <v>4.0186111111111114</v>
      </c>
      <c r="S6">
        <v>2.3638888888888889</v>
      </c>
      <c r="T6">
        <v>2.6722222222222225</v>
      </c>
      <c r="U6">
        <v>2.1686111111111113</v>
      </c>
      <c r="V6">
        <v>5.4677777777777772</v>
      </c>
      <c r="W6" t="str">
        <v>_______</v>
      </c>
      <c r="X6">
        <v>12.648924371251946</v>
      </c>
      <c r="Y6" t="str">
        <v>C</v>
      </c>
      <c r="AJ6" t="str">
        <f>GMs!A6</f>
        <v>strat/$</v>
      </c>
      <c r="AK6" t="str">
        <f>GMs!B6</f>
        <v>pAst/$</v>
      </c>
      <c r="AL6" t="e">
        <f>GMs!C6</f>
        <v>#N/A</v>
      </c>
      <c r="AM6" t="e">
        <f>GMs!D6</f>
        <v>#N/A</v>
      </c>
      <c r="AN6" t="e">
        <f>GMs!E6</f>
        <v>#N/A</v>
      </c>
      <c r="AO6" t="e">
        <f>GMs!F6</f>
        <v>#N/A</v>
      </c>
      <c r="AP6" t="e">
        <f>GMs!G6</f>
        <v>#N/A</v>
      </c>
      <c r="AQ6" t="e">
        <f>GMs!H6</f>
        <v>#N/A</v>
      </c>
      <c r="AR6" t="e">
        <f>GMs!I6</f>
        <v>#N/A</v>
      </c>
      <c r="AS6" t="e">
        <f>GMs!J6</f>
        <v>#N/A</v>
      </c>
      <c r="AT6" t="e">
        <f>GMs!K6</f>
        <v>#N/A</v>
      </c>
      <c r="AU6" t="e">
        <f>GMs!L6</f>
        <v>#N/A</v>
      </c>
      <c r="AV6" t="e">
        <f>GMs!M6</f>
        <v>#N/A</v>
      </c>
    </row>
    <row r="7" spans="1:48" x14ac:dyDescent="0.3">
      <c r="A7">
        <f t="shared" si="0"/>
        <v>14.783375802700633</v>
      </c>
      <c r="B7" t="e">
        <f>GMs!C$9*U7</f>
        <v>#N/A</v>
      </c>
      <c r="C7">
        <v>20.02285965896289</v>
      </c>
      <c r="D7">
        <v>9.8500326366146052</v>
      </c>
      <c r="E7">
        <v>28.637874665499613</v>
      </c>
      <c r="F7">
        <v>17.740050963240758</v>
      </c>
      <c r="G7">
        <v>31.983224311623495</v>
      </c>
      <c r="H7" t="str">
        <v>Chris Boucher</v>
      </c>
      <c r="I7">
        <v>0.92000000000000015</v>
      </c>
      <c r="J7">
        <v>0</v>
      </c>
      <c r="K7">
        <v>-0.3</v>
      </c>
      <c r="L7">
        <v>-0.13</v>
      </c>
      <c r="M7">
        <v>0.55000000000000004</v>
      </c>
      <c r="N7">
        <v>-0.93000000000000016</v>
      </c>
      <c r="O7">
        <v>-0.94999999999999984</v>
      </c>
      <c r="P7">
        <v>2.58</v>
      </c>
      <c r="Q7">
        <v>0.99</v>
      </c>
      <c r="R7">
        <v>2.7300000000000004</v>
      </c>
      <c r="S7">
        <v>1.7400000000000002</v>
      </c>
      <c r="T7">
        <v>3.66</v>
      </c>
      <c r="U7">
        <v>2.7300000000000004</v>
      </c>
      <c r="V7">
        <v>4.6750000000000007</v>
      </c>
      <c r="W7" t="str">
        <v>_______</v>
      </c>
      <c r="X7">
        <v>3.5588169803499445</v>
      </c>
      <c r="Y7" t="str">
        <v>PF,C</v>
      </c>
      <c r="AJ7" t="str">
        <f>GMs!A7</f>
        <v>strat/$</v>
      </c>
      <c r="AK7" t="str">
        <f>GMs!B7</f>
        <v>pFT/$</v>
      </c>
      <c r="AL7" t="e">
        <f>GMs!C7</f>
        <v>#N/A</v>
      </c>
      <c r="AM7" t="e">
        <f>GMs!D7</f>
        <v>#N/A</v>
      </c>
      <c r="AN7" t="e">
        <f>GMs!E7</f>
        <v>#N/A</v>
      </c>
      <c r="AO7" t="e">
        <f>GMs!F7</f>
        <v>#N/A</v>
      </c>
      <c r="AP7" t="e">
        <f>GMs!G7</f>
        <v>#N/A</v>
      </c>
      <c r="AQ7" t="e">
        <f>GMs!H7</f>
        <v>#N/A</v>
      </c>
      <c r="AR7" t="e">
        <f>GMs!I7</f>
        <v>#N/A</v>
      </c>
      <c r="AS7" t="e">
        <f>GMs!J7</f>
        <v>#N/A</v>
      </c>
      <c r="AT7" t="e">
        <f>GMs!K7</f>
        <v>#N/A</v>
      </c>
      <c r="AU7" t="e">
        <f>GMs!L7</f>
        <v>#N/A</v>
      </c>
      <c r="AV7" t="e">
        <f>GMs!M7</f>
        <v>#N/A</v>
      </c>
    </row>
    <row r="8" spans="1:48" x14ac:dyDescent="0.3">
      <c r="A8">
        <f t="shared" si="0"/>
        <v>12.915421397970535</v>
      </c>
      <c r="B8" t="e">
        <f>GMs!C$9*U8</f>
        <v>#N/A</v>
      </c>
      <c r="C8">
        <v>19.147978445506315</v>
      </c>
      <c r="D8">
        <v>9.2283828345535532</v>
      </c>
      <c r="E8">
        <v>24.962893152600756</v>
      </c>
      <c r="F8">
        <v>15.498505677564642</v>
      </c>
      <c r="G8">
        <v>25.683486130139496</v>
      </c>
      <c r="H8" t="str">
        <v>Derrick Favors</v>
      </c>
      <c r="I8">
        <v>1.8399999999999999</v>
      </c>
      <c r="J8">
        <v>-0.24000000000000002</v>
      </c>
      <c r="K8">
        <v>-1.5733333333333333</v>
      </c>
      <c r="L8">
        <v>-0.51555555555555554</v>
      </c>
      <c r="M8">
        <v>1.6888888888888889</v>
      </c>
      <c r="N8">
        <v>-0.80888888888888888</v>
      </c>
      <c r="O8">
        <v>-5.333333333333333E-2</v>
      </c>
      <c r="P8">
        <v>1.28</v>
      </c>
      <c r="Q8">
        <v>0.74666666666666659</v>
      </c>
      <c r="R8">
        <v>2.6044444444444448</v>
      </c>
      <c r="S8">
        <v>1.6177777777777778</v>
      </c>
      <c r="T8">
        <v>3.1733333333333333</v>
      </c>
      <c r="U8">
        <v>2.3644444444444446</v>
      </c>
      <c r="V8">
        <v>3.7244444444444444</v>
      </c>
      <c r="W8" t="str">
        <v>_______</v>
      </c>
      <c r="X8">
        <v>-4.7422372210036574</v>
      </c>
      <c r="Y8" t="str">
        <v>C</v>
      </c>
      <c r="AJ8" t="str">
        <f>GMs!A8</f>
        <v>strat/$</v>
      </c>
      <c r="AK8" t="str">
        <f>GMs!B8</f>
        <v>pTO/$</v>
      </c>
      <c r="AL8" t="e">
        <f>GMs!C8</f>
        <v>#N/A</v>
      </c>
      <c r="AM8" t="e">
        <f>GMs!D8</f>
        <v>#N/A</v>
      </c>
      <c r="AN8" t="e">
        <f>GMs!E8</f>
        <v>#N/A</v>
      </c>
      <c r="AO8" t="e">
        <f>GMs!F8</f>
        <v>#N/A</v>
      </c>
      <c r="AP8" t="e">
        <f>GMs!G8</f>
        <v>#N/A</v>
      </c>
      <c r="AQ8" t="e">
        <f>GMs!H8</f>
        <v>#N/A</v>
      </c>
      <c r="AR8" t="e">
        <f>GMs!I8</f>
        <v>#N/A</v>
      </c>
      <c r="AS8" t="e">
        <f>GMs!J8</f>
        <v>#N/A</v>
      </c>
      <c r="AT8" t="e">
        <f>GMs!K8</f>
        <v>#N/A</v>
      </c>
      <c r="AU8" t="e">
        <f>GMs!L8</f>
        <v>#N/A</v>
      </c>
      <c r="AV8" t="e">
        <f>GMs!M8</f>
        <v>#N/A</v>
      </c>
    </row>
    <row r="9" spans="1:48" x14ac:dyDescent="0.3">
      <c r="A9">
        <f t="shared" si="0"/>
        <v>3.5359056635811292</v>
      </c>
      <c r="B9" t="e">
        <f>GMs!C$9*U9</f>
        <v>#N/A</v>
      </c>
      <c r="C9">
        <v>8.1732517191815717</v>
      </c>
      <c r="D9">
        <v>0.27945136579287255</v>
      </c>
      <c r="E9">
        <v>11.769038291793793</v>
      </c>
      <c r="F9">
        <v>4.2430867962973551</v>
      </c>
      <c r="G9">
        <v>24.628620560884578</v>
      </c>
      <c r="H9" t="str">
        <v>Mo Bamba</v>
      </c>
      <c r="I9">
        <v>0.26444444444444448</v>
      </c>
      <c r="J9">
        <v>-0.50055555555555553</v>
      </c>
      <c r="K9">
        <v>-0.68944444444444442</v>
      </c>
      <c r="L9">
        <v>-0.53833333333333333</v>
      </c>
      <c r="M9">
        <v>0.83111111111111113</v>
      </c>
      <c r="N9">
        <v>-0.89722222222222214</v>
      </c>
      <c r="O9">
        <v>-1.3694444444444445</v>
      </c>
      <c r="P9">
        <v>2.7577777777777777</v>
      </c>
      <c r="Q9">
        <v>0.67055555555555557</v>
      </c>
      <c r="R9">
        <v>1.0294444444444446</v>
      </c>
      <c r="S9">
        <v>-0.14166666666666661</v>
      </c>
      <c r="T9">
        <v>1.4261111111111111</v>
      </c>
      <c r="U9">
        <v>0.52888888888888896</v>
      </c>
      <c r="V9">
        <v>3.5652777777777778</v>
      </c>
      <c r="W9" t="str">
        <v>_______</v>
      </c>
      <c r="X9">
        <v>-0.5219716129456291</v>
      </c>
      <c r="Y9" t="str">
        <v>C</v>
      </c>
    </row>
    <row r="10" spans="1:48" x14ac:dyDescent="0.3">
      <c r="A10">
        <f t="shared" si="0"/>
        <v>9.1298329500866764</v>
      </c>
      <c r="B10" t="e">
        <f>GMs!C$9*U10</f>
        <v>#N/A</v>
      </c>
      <c r="C10">
        <v>14.142573980907409</v>
      </c>
      <c r="D10">
        <v>5.6976945269386272</v>
      </c>
      <c r="E10">
        <v>21.336156260019639</v>
      </c>
      <c r="F10">
        <v>10.95579954010401</v>
      </c>
      <c r="G10">
        <v>21.650880494096047</v>
      </c>
      <c r="H10" t="str">
        <v>Nerlens Noel</v>
      </c>
      <c r="I10">
        <v>1.0013888888888891</v>
      </c>
      <c r="J10">
        <v>-0.26250000000000001</v>
      </c>
      <c r="K10">
        <v>-1.7208333333333334</v>
      </c>
      <c r="L10">
        <v>-1.2930555555555556</v>
      </c>
      <c r="M10">
        <v>0.51527777777777783</v>
      </c>
      <c r="N10">
        <v>-1.0694444444444444</v>
      </c>
      <c r="O10">
        <v>0.4861111111111111</v>
      </c>
      <c r="P10">
        <v>3.2666666666666666</v>
      </c>
      <c r="Q10">
        <v>0.7</v>
      </c>
      <c r="R10">
        <v>1.8861111111111113</v>
      </c>
      <c r="S10">
        <v>0.92361111111111116</v>
      </c>
      <c r="T10">
        <v>2.6930555555555555</v>
      </c>
      <c r="U10">
        <v>1.6236111111111111</v>
      </c>
      <c r="V10">
        <v>3.1159722222222221</v>
      </c>
      <c r="W10" t="str">
        <v>_______</v>
      </c>
      <c r="X10">
        <v>7.6780138559545987</v>
      </c>
      <c r="Y10" t="str">
        <v>PF,C</v>
      </c>
    </row>
    <row r="11" spans="1:48" x14ac:dyDescent="0.3">
      <c r="A11">
        <f t="shared" si="0"/>
        <v>7.6422826338578478</v>
      </c>
      <c r="B11" t="e">
        <f>GMs!C$9*U11</f>
        <v>#N/A</v>
      </c>
      <c r="C11">
        <v>10.435942291152225</v>
      </c>
      <c r="D11">
        <v>3.479535005948057</v>
      </c>
      <c r="E11">
        <v>14.661617918670231</v>
      </c>
      <c r="F11">
        <v>9.1707391606294166</v>
      </c>
      <c r="G11">
        <v>15.969702227567822</v>
      </c>
      <c r="H11" t="str">
        <v>Joe Harris</v>
      </c>
      <c r="I11">
        <v>1.0183333333333333</v>
      </c>
      <c r="J11">
        <v>-2.1666666666666667E-2</v>
      </c>
      <c r="K11">
        <v>1.7225000000000001</v>
      </c>
      <c r="L11">
        <v>0.1841666666666667</v>
      </c>
      <c r="M11">
        <v>-0.57416666666666671</v>
      </c>
      <c r="N11">
        <v>-0.47666666666666668</v>
      </c>
      <c r="O11">
        <v>-0.52</v>
      </c>
      <c r="P11">
        <v>-0.84500000000000008</v>
      </c>
      <c r="Q11">
        <v>0.84500000000000008</v>
      </c>
      <c r="R11">
        <v>1.3541666666666665</v>
      </c>
      <c r="S11">
        <v>0.48749999999999993</v>
      </c>
      <c r="T11">
        <v>1.8091666666666666</v>
      </c>
      <c r="U11">
        <v>1.3325</v>
      </c>
      <c r="V11">
        <v>2.2587500000000005</v>
      </c>
      <c r="W11" t="str">
        <v>_______</v>
      </c>
      <c r="X11">
        <v>-4.0732387098187637</v>
      </c>
      <c r="Y11" t="str">
        <v>SG,SF</v>
      </c>
      <c r="AJ11" t="str">
        <f>GMs!A11</f>
        <v>stat/$</v>
      </c>
      <c r="AK11" t="str">
        <f>GMs!B11</f>
        <v>zFG%</v>
      </c>
      <c r="AL11" t="e">
        <f>GMs!C11</f>
        <v>#N/A</v>
      </c>
      <c r="AM11" t="e">
        <f>GMs!D11</f>
        <v>#N/A</v>
      </c>
      <c r="AN11" t="e">
        <f>GMs!E11</f>
        <v>#N/A</v>
      </c>
      <c r="AO11" t="e">
        <f>GMs!F11</f>
        <v>#N/A</v>
      </c>
      <c r="AP11" t="e">
        <f>GMs!G11</f>
        <v>#N/A</v>
      </c>
      <c r="AQ11" t="e">
        <f>GMs!H11</f>
        <v>#N/A</v>
      </c>
      <c r="AR11" t="e">
        <f>GMs!I11</f>
        <v>#N/A</v>
      </c>
      <c r="AS11" t="e">
        <f>GMs!J11</f>
        <v>#N/A</v>
      </c>
      <c r="AT11" t="e">
        <f>GMs!K11</f>
        <v>#N/A</v>
      </c>
      <c r="AU11" t="e">
        <f>GMs!L11</f>
        <v>#N/A</v>
      </c>
      <c r="AV11" t="e">
        <f>GMs!M11</f>
        <v>#N/A</v>
      </c>
    </row>
    <row r="12" spans="1:48" x14ac:dyDescent="0.3">
      <c r="A12">
        <f t="shared" si="0"/>
        <v>21.052946171768127</v>
      </c>
      <c r="B12" t="e">
        <f>GMs!C$9*U12</f>
        <v>#N/A</v>
      </c>
      <c r="C12">
        <v>27.894855002166192</v>
      </c>
      <c r="D12">
        <v>22.164350079260341</v>
      </c>
      <c r="E12">
        <v>32.862425331583118</v>
      </c>
      <c r="F12">
        <v>25.263535406121751</v>
      </c>
      <c r="G12">
        <v>14.94981474874195</v>
      </c>
      <c r="H12" t="str">
        <v>OG Anunoby</v>
      </c>
      <c r="I12">
        <v>0.27222222222222225</v>
      </c>
      <c r="J12">
        <v>9.7222222222222224E-2</v>
      </c>
      <c r="K12">
        <v>1.0597222222222225</v>
      </c>
      <c r="L12">
        <v>0.61250000000000004</v>
      </c>
      <c r="M12">
        <v>0.31111111111111112</v>
      </c>
      <c r="N12">
        <v>-0.26250000000000001</v>
      </c>
      <c r="O12">
        <v>1.7111111111111112</v>
      </c>
      <c r="P12">
        <v>0.35972222222222222</v>
      </c>
      <c r="Q12">
        <v>-0.20416666666666666</v>
      </c>
      <c r="R12">
        <v>3.8597222222222225</v>
      </c>
      <c r="S12">
        <v>4.1611111111111114</v>
      </c>
      <c r="T12">
        <v>4.219444444444445</v>
      </c>
      <c r="U12">
        <v>3.9569444444444448</v>
      </c>
      <c r="V12">
        <v>2.1048611111111115</v>
      </c>
      <c r="W12" t="str">
        <v>_______</v>
      </c>
      <c r="X12">
        <v>8.3671276189786887</v>
      </c>
      <c r="Y12" t="str">
        <v>SF,PF</v>
      </c>
      <c r="AJ12" t="str">
        <f>GMs!A12</f>
        <v>stat/$</v>
      </c>
      <c r="AK12" t="str">
        <f>GMs!B12</f>
        <v>zFT%</v>
      </c>
      <c r="AL12" t="e">
        <f>GMs!C12</f>
        <v>#N/A</v>
      </c>
      <c r="AM12" t="e">
        <f>GMs!D12</f>
        <v>#N/A</v>
      </c>
      <c r="AN12" t="e">
        <f>GMs!E12</f>
        <v>#N/A</v>
      </c>
      <c r="AO12" t="e">
        <f>GMs!F12</f>
        <v>#N/A</v>
      </c>
      <c r="AP12" t="e">
        <f>GMs!G12</f>
        <v>#N/A</v>
      </c>
      <c r="AQ12" t="e">
        <f>GMs!H12</f>
        <v>#N/A</v>
      </c>
      <c r="AR12" t="e">
        <f>GMs!I12</f>
        <v>#N/A</v>
      </c>
      <c r="AS12" t="e">
        <f>GMs!J12</f>
        <v>#N/A</v>
      </c>
      <c r="AT12" t="e">
        <f>GMs!K12</f>
        <v>#N/A</v>
      </c>
      <c r="AU12" t="e">
        <f>GMs!L12</f>
        <v>#N/A</v>
      </c>
      <c r="AV12" t="e">
        <f>GMs!M12</f>
        <v>#N/A</v>
      </c>
    </row>
    <row r="13" spans="1:48" x14ac:dyDescent="0.3">
      <c r="A13">
        <f t="shared" si="0"/>
        <v>1.2137374218346009</v>
      </c>
      <c r="B13" t="e">
        <f>GMs!C$9*U13</f>
        <v>#N/A</v>
      </c>
      <c r="C13">
        <v>7.2248185453016553</v>
      </c>
      <c r="D13">
        <v>1.3786412430735515</v>
      </c>
      <c r="E13">
        <v>3.9513122081328174</v>
      </c>
      <c r="F13">
        <v>1.456484906201521</v>
      </c>
      <c r="G13">
        <v>13.026019775144412</v>
      </c>
      <c r="H13" t="str">
        <v>Wendell Carter Jr.</v>
      </c>
      <c r="I13">
        <v>0.82819444444444446</v>
      </c>
      <c r="J13">
        <v>-0.81888888888888889</v>
      </c>
      <c r="K13">
        <v>-1.3120833333333333</v>
      </c>
      <c r="L13">
        <v>-0.11166666666666665</v>
      </c>
      <c r="M13">
        <v>1.6284722222222223</v>
      </c>
      <c r="N13">
        <v>-0.31638888888888889</v>
      </c>
      <c r="O13">
        <v>-0.54902777777777778</v>
      </c>
      <c r="P13">
        <v>0.72583333333333344</v>
      </c>
      <c r="Q13">
        <v>0</v>
      </c>
      <c r="R13">
        <v>0.89333333333333365</v>
      </c>
      <c r="S13">
        <v>7.4444444444444868E-2</v>
      </c>
      <c r="T13">
        <v>0.39083333333333381</v>
      </c>
      <c r="U13">
        <v>7.4444444444444868E-2</v>
      </c>
      <c r="V13">
        <v>1.8145833333333337</v>
      </c>
      <c r="W13" t="str">
        <v>_______</v>
      </c>
      <c r="X13">
        <v>9.548686722770551</v>
      </c>
      <c r="Y13" t="str">
        <v>C</v>
      </c>
      <c r="AJ13" t="str">
        <f>GMs!A13</f>
        <v>stat/$</v>
      </c>
      <c r="AK13" t="str">
        <f>GMs!B13</f>
        <v>z3PM</v>
      </c>
      <c r="AL13" t="e">
        <f>GMs!C13</f>
        <v>#N/A</v>
      </c>
      <c r="AM13" t="e">
        <f>GMs!D13</f>
        <v>#N/A</v>
      </c>
      <c r="AN13" t="e">
        <f>GMs!E13</f>
        <v>#N/A</v>
      </c>
      <c r="AO13" t="e">
        <f>GMs!F13</f>
        <v>#N/A</v>
      </c>
      <c r="AP13" t="e">
        <f>GMs!G13</f>
        <v>#N/A</v>
      </c>
      <c r="AQ13" t="e">
        <f>GMs!H13</f>
        <v>#N/A</v>
      </c>
      <c r="AR13" t="e">
        <f>GMs!I13</f>
        <v>#N/A</v>
      </c>
      <c r="AS13" t="e">
        <f>GMs!J13</f>
        <v>#N/A</v>
      </c>
      <c r="AT13" t="e">
        <f>GMs!K13</f>
        <v>#N/A</v>
      </c>
      <c r="AU13" t="e">
        <f>GMs!L13</f>
        <v>#N/A</v>
      </c>
      <c r="AV13" t="e">
        <f>GMs!M13</f>
        <v>#N/A</v>
      </c>
    </row>
    <row r="14" spans="1:48" x14ac:dyDescent="0.3">
      <c r="A14">
        <f t="shared" si="0"/>
        <v>7.5003408097902113</v>
      </c>
      <c r="B14" t="e">
        <f>GMs!C$9*U14</f>
        <v>#N/A</v>
      </c>
      <c r="C14">
        <v>4.6514677194376759</v>
      </c>
      <c r="D14">
        <v>7.6905059946820646</v>
      </c>
      <c r="E14">
        <v>13.43662408103728</v>
      </c>
      <c r="F14">
        <v>9.0004089717482536</v>
      </c>
      <c r="G14">
        <v>13.013593348281461</v>
      </c>
      <c r="H14" t="str">
        <v>Miles Bridges</v>
      </c>
      <c r="I14">
        <v>0.79138888888888881</v>
      </c>
      <c r="J14">
        <v>0.78069444444444447</v>
      </c>
      <c r="K14">
        <v>0.1176388888888889</v>
      </c>
      <c r="L14">
        <v>-0.16041666666666665</v>
      </c>
      <c r="M14">
        <v>0.42777777777777781</v>
      </c>
      <c r="N14">
        <v>-0.34222222222222221</v>
      </c>
      <c r="O14">
        <v>-0.86625000000000008</v>
      </c>
      <c r="P14">
        <v>0.56680555555555556</v>
      </c>
      <c r="Q14">
        <v>-1.0694444444444444E-2</v>
      </c>
      <c r="R14">
        <v>0.52402777777777776</v>
      </c>
      <c r="S14">
        <v>1.3154166666666667</v>
      </c>
      <c r="T14">
        <v>1.6469444444444443</v>
      </c>
      <c r="U14">
        <v>1.3047222222222223</v>
      </c>
      <c r="V14">
        <v>1.8127083333333334</v>
      </c>
      <c r="W14" t="str">
        <v>_______</v>
      </c>
      <c r="X14">
        <v>-1.6667023987508895</v>
      </c>
      <c r="Y14" t="str">
        <v>SF,PF</v>
      </c>
      <c r="AJ14" t="str">
        <f>GMs!A14</f>
        <v>stat/$</v>
      </c>
      <c r="AK14" t="str">
        <f>GMs!B14</f>
        <v>zPTS</v>
      </c>
      <c r="AL14" t="e">
        <f>GMs!C14</f>
        <v>#N/A</v>
      </c>
      <c r="AM14" t="e">
        <f>GMs!D14</f>
        <v>#N/A</v>
      </c>
      <c r="AN14" t="e">
        <f>GMs!E14</f>
        <v>#N/A</v>
      </c>
      <c r="AO14" t="e">
        <f>GMs!F14</f>
        <v>#N/A</v>
      </c>
      <c r="AP14" t="e">
        <f>GMs!G14</f>
        <v>#N/A</v>
      </c>
      <c r="AQ14" t="e">
        <f>GMs!H14</f>
        <v>#N/A</v>
      </c>
      <c r="AR14" t="e">
        <f>GMs!I14</f>
        <v>#N/A</v>
      </c>
      <c r="AS14" t="e">
        <f>GMs!J14</f>
        <v>#N/A</v>
      </c>
      <c r="AT14" t="e">
        <f>GMs!K14</f>
        <v>#N/A</v>
      </c>
      <c r="AU14" t="e">
        <f>GMs!L14</f>
        <v>#N/A</v>
      </c>
      <c r="AV14" t="e">
        <f>GMs!M14</f>
        <v>#N/A</v>
      </c>
    </row>
    <row r="15" spans="1:48" x14ac:dyDescent="0.3">
      <c r="A15">
        <f t="shared" si="0"/>
        <v>17.434849076284078</v>
      </c>
      <c r="B15" t="e">
        <f>GMs!C$9*U15</f>
        <v>#N/A</v>
      </c>
      <c r="C15">
        <v>20.282227098350461</v>
      </c>
      <c r="D15">
        <v>15.555082410983982</v>
      </c>
      <c r="E15">
        <v>23.322576061797729</v>
      </c>
      <c r="F15">
        <v>20.921818891540891</v>
      </c>
      <c r="G15">
        <v>11.828480415981542</v>
      </c>
      <c r="H15" t="str">
        <v>Bogdan Bogdanovic</v>
      </c>
      <c r="I15">
        <v>0.35888888888888887</v>
      </c>
      <c r="J15">
        <v>0.48166666666666669</v>
      </c>
      <c r="K15">
        <v>1.6811111111111112</v>
      </c>
      <c r="L15">
        <v>0.47222222222222221</v>
      </c>
      <c r="M15">
        <v>-0.51</v>
      </c>
      <c r="N15">
        <v>0.29277777777777775</v>
      </c>
      <c r="O15">
        <v>0.60444444444444445</v>
      </c>
      <c r="P15">
        <v>-0.51944444444444449</v>
      </c>
      <c r="Q15">
        <v>0.38722222222222219</v>
      </c>
      <c r="R15">
        <v>2.7672222222222227</v>
      </c>
      <c r="S15">
        <v>2.8616666666666668</v>
      </c>
      <c r="T15">
        <v>2.9561111111111114</v>
      </c>
      <c r="U15">
        <v>3.2488888888888892</v>
      </c>
      <c r="V15">
        <v>1.6338888888888887</v>
      </c>
      <c r="W15" t="str">
        <v>_______</v>
      </c>
      <c r="X15">
        <v>2.897577481897621</v>
      </c>
      <c r="Y15" t="str">
        <v>SF,PF</v>
      </c>
      <c r="AJ15" t="str">
        <f>GMs!A15</f>
        <v>stat/$</v>
      </c>
      <c r="AK15" t="str">
        <f>GMs!B15</f>
        <v>zREB</v>
      </c>
      <c r="AL15" t="e">
        <f>GMs!C15</f>
        <v>#N/A</v>
      </c>
      <c r="AM15" t="e">
        <f>GMs!D15</f>
        <v>#N/A</v>
      </c>
      <c r="AN15" t="e">
        <f>GMs!E15</f>
        <v>#N/A</v>
      </c>
      <c r="AO15" t="e">
        <f>GMs!F15</f>
        <v>#N/A</v>
      </c>
      <c r="AP15" t="e">
        <f>GMs!G15</f>
        <v>#N/A</v>
      </c>
      <c r="AQ15" t="e">
        <f>GMs!H15</f>
        <v>#N/A</v>
      </c>
      <c r="AR15" t="e">
        <f>GMs!I15</f>
        <v>#N/A</v>
      </c>
      <c r="AS15" t="e">
        <f>GMs!J15</f>
        <v>#N/A</v>
      </c>
      <c r="AT15" t="e">
        <f>GMs!K15</f>
        <v>#N/A</v>
      </c>
      <c r="AU15" t="e">
        <f>GMs!L15</f>
        <v>#N/A</v>
      </c>
      <c r="AV15" t="e">
        <f>GMs!M15</f>
        <v>#N/A</v>
      </c>
    </row>
    <row r="16" spans="1:48" x14ac:dyDescent="0.3">
      <c r="A16">
        <f t="shared" si="0"/>
        <v>10.129103391522834</v>
      </c>
      <c r="B16" t="e">
        <f>GMs!C$9*U16</f>
        <v>#N/A</v>
      </c>
      <c r="C16">
        <v>15.681358416079924</v>
      </c>
      <c r="D16">
        <v>13.127822502027417</v>
      </c>
      <c r="E16">
        <v>15.668462168779508</v>
      </c>
      <c r="F16">
        <v>12.1549240698274</v>
      </c>
      <c r="G16">
        <v>11.489745224458149</v>
      </c>
      <c r="H16" t="str">
        <v>PJ Washington</v>
      </c>
      <c r="I16">
        <v>-0.30833333333333335</v>
      </c>
      <c r="J16">
        <v>-0.2877777777777778</v>
      </c>
      <c r="K16">
        <v>0.16444444444444445</v>
      </c>
      <c r="L16">
        <v>-2.0555555555555556E-2</v>
      </c>
      <c r="M16">
        <v>0.75027777777777771</v>
      </c>
      <c r="N16">
        <v>-0.12333333333333332</v>
      </c>
      <c r="O16">
        <v>0.65777777777777779</v>
      </c>
      <c r="P16">
        <v>1.5519444444444443</v>
      </c>
      <c r="Q16">
        <v>-0.56527777777777777</v>
      </c>
      <c r="R16">
        <v>2.1069444444444443</v>
      </c>
      <c r="S16">
        <v>2.3844444444444441</v>
      </c>
      <c r="T16">
        <v>1.9424999999999999</v>
      </c>
      <c r="U16">
        <v>1.8191666666666664</v>
      </c>
      <c r="V16">
        <v>1.5827777777777778</v>
      </c>
      <c r="W16" t="str">
        <v>_______</v>
      </c>
      <c r="X16">
        <v>2.2967322233507756</v>
      </c>
      <c r="Y16" t="str">
        <v>PF,C</v>
      </c>
      <c r="AJ16" t="str">
        <f>GMs!A16</f>
        <v>stat/$</v>
      </c>
      <c r="AK16" t="str">
        <f>GMs!B16</f>
        <v>zAST</v>
      </c>
      <c r="AL16" t="e">
        <f>GMs!C16</f>
        <v>#N/A</v>
      </c>
      <c r="AM16" t="e">
        <f>GMs!D16</f>
        <v>#N/A</v>
      </c>
      <c r="AN16" t="e">
        <f>GMs!E16</f>
        <v>#N/A</v>
      </c>
      <c r="AO16" t="e">
        <f>GMs!F16</f>
        <v>#N/A</v>
      </c>
      <c r="AP16" t="e">
        <f>GMs!G16</f>
        <v>#N/A</v>
      </c>
      <c r="AQ16" t="e">
        <f>GMs!H16</f>
        <v>#N/A</v>
      </c>
      <c r="AR16" t="e">
        <f>GMs!I16</f>
        <v>#N/A</v>
      </c>
      <c r="AS16" t="e">
        <f>GMs!J16</f>
        <v>#N/A</v>
      </c>
      <c r="AT16" t="e">
        <f>GMs!K16</f>
        <v>#N/A</v>
      </c>
      <c r="AU16" t="e">
        <f>GMs!L16</f>
        <v>#N/A</v>
      </c>
      <c r="AV16" t="e">
        <f>GMs!M16</f>
        <v>#N/A</v>
      </c>
    </row>
    <row r="17" spans="1:48" x14ac:dyDescent="0.3">
      <c r="A17">
        <f t="shared" si="0"/>
        <v>6.7679209976012062</v>
      </c>
      <c r="B17" t="e">
        <f>GMs!C$9*U17</f>
        <v>#N/A</v>
      </c>
      <c r="C17">
        <v>12.02892290768931</v>
      </c>
      <c r="D17">
        <v>4.7638069833878198</v>
      </c>
      <c r="E17">
        <v>11.943138443375188</v>
      </c>
      <c r="F17">
        <v>8.1215051971214471</v>
      </c>
      <c r="G17">
        <v>9.0035393758041078</v>
      </c>
      <c r="H17" t="str">
        <v>Keldon Johnson</v>
      </c>
      <c r="I17">
        <v>0.3288888888888889</v>
      </c>
      <c r="J17">
        <v>-0.42138888888888887</v>
      </c>
      <c r="K17">
        <v>-0.24666666666666665</v>
      </c>
      <c r="L17">
        <v>0.52416666666666667</v>
      </c>
      <c r="M17">
        <v>0.69888888888888889</v>
      </c>
      <c r="N17">
        <v>-0.2877777777777778</v>
      </c>
      <c r="O17">
        <v>0.40083333333333332</v>
      </c>
      <c r="P17">
        <v>-0.25694444444444442</v>
      </c>
      <c r="Q17">
        <v>0.42138888888888887</v>
      </c>
      <c r="R17">
        <v>1.5827777777777778</v>
      </c>
      <c r="S17">
        <v>0.74</v>
      </c>
      <c r="T17">
        <v>1.4491666666666667</v>
      </c>
      <c r="U17">
        <v>1.1613888888888888</v>
      </c>
      <c r="V17">
        <v>1.2076388888888889</v>
      </c>
      <c r="W17" t="str">
        <v>_______</v>
      </c>
      <c r="X17">
        <v>-1.3786613731018389</v>
      </c>
      <c r="Y17" t="str">
        <v>SF,PF</v>
      </c>
      <c r="AJ17" t="str">
        <f>GMs!A17</f>
        <v>stat/$</v>
      </c>
      <c r="AK17" t="str">
        <f>GMs!B17</f>
        <v>zSTL</v>
      </c>
      <c r="AL17" t="e">
        <f>GMs!C17</f>
        <v>#N/A</v>
      </c>
      <c r="AM17" t="e">
        <f>GMs!D17</f>
        <v>#N/A</v>
      </c>
      <c r="AN17" t="e">
        <f>GMs!E17</f>
        <v>#N/A</v>
      </c>
      <c r="AO17" t="e">
        <f>GMs!F17</f>
        <v>#N/A</v>
      </c>
      <c r="AP17" t="e">
        <f>GMs!G17</f>
        <v>#N/A</v>
      </c>
      <c r="AQ17" t="e">
        <f>GMs!H17</f>
        <v>#N/A</v>
      </c>
      <c r="AR17" t="e">
        <f>GMs!I17</f>
        <v>#N/A</v>
      </c>
      <c r="AS17" t="e">
        <f>GMs!J17</f>
        <v>#N/A</v>
      </c>
      <c r="AT17" t="e">
        <f>GMs!K17</f>
        <v>#N/A</v>
      </c>
      <c r="AU17" t="e">
        <f>GMs!L17</f>
        <v>#N/A</v>
      </c>
      <c r="AV17" t="e">
        <f>GMs!M17</f>
        <v>#N/A</v>
      </c>
    </row>
    <row r="18" spans="1:48" x14ac:dyDescent="0.3">
      <c r="A18">
        <f t="shared" si="0"/>
        <v>13.595322735254509</v>
      </c>
      <c r="B18" t="e">
        <f>GMs!C$9*U18</f>
        <v>#N/A</v>
      </c>
      <c r="C18">
        <v>6.2996123062922642</v>
      </c>
      <c r="D18">
        <v>16.055227933551279</v>
      </c>
      <c r="E18">
        <v>20.01467318175121</v>
      </c>
      <c r="F18">
        <v>16.314387282305411</v>
      </c>
      <c r="G18">
        <v>8.3223870885016265</v>
      </c>
      <c r="H18" t="str">
        <v>Jerami Grant</v>
      </c>
      <c r="I18">
        <v>-0.37</v>
      </c>
      <c r="J18">
        <v>1.7369444444444444</v>
      </c>
      <c r="K18">
        <v>0.41111111111111115</v>
      </c>
      <c r="L18">
        <v>1.0791666666666666</v>
      </c>
      <c r="M18">
        <v>-0.20555555555555557</v>
      </c>
      <c r="N18">
        <v>-2.0555555555555556E-2</v>
      </c>
      <c r="O18">
        <v>-0.86333333333333329</v>
      </c>
      <c r="P18">
        <v>1.1922222222222221</v>
      </c>
      <c r="Q18">
        <v>-0.46250000000000008</v>
      </c>
      <c r="R18">
        <v>0.76055555555555532</v>
      </c>
      <c r="S18">
        <v>2.9599999999999995</v>
      </c>
      <c r="T18">
        <v>2.5180555555555553</v>
      </c>
      <c r="U18">
        <v>2.4974999999999996</v>
      </c>
      <c r="V18">
        <v>1.1048611111111108</v>
      </c>
      <c r="W18" t="str">
        <v>_______</v>
      </c>
      <c r="X18">
        <v>7.2289284822984534</v>
      </c>
      <c r="Y18" t="str">
        <v>SF,PF</v>
      </c>
      <c r="AJ18" t="str">
        <f>GMs!A18</f>
        <v>stat/$</v>
      </c>
      <c r="AK18" t="str">
        <f>GMs!B18</f>
        <v>zBLK</v>
      </c>
      <c r="AL18" t="e">
        <f>GMs!C18</f>
        <v>#N/A</v>
      </c>
      <c r="AM18" t="e">
        <f>GMs!D18</f>
        <v>#N/A</v>
      </c>
      <c r="AN18" t="e">
        <f>GMs!E18</f>
        <v>#N/A</v>
      </c>
      <c r="AO18" t="e">
        <f>GMs!F18</f>
        <v>#N/A</v>
      </c>
      <c r="AP18" t="e">
        <f>GMs!G18</f>
        <v>#N/A</v>
      </c>
      <c r="AQ18" t="e">
        <f>GMs!H18</f>
        <v>#N/A</v>
      </c>
      <c r="AR18" t="e">
        <f>GMs!I18</f>
        <v>#N/A</v>
      </c>
      <c r="AS18" t="e">
        <f>GMs!J18</f>
        <v>#N/A</v>
      </c>
      <c r="AT18" t="e">
        <f>GMs!K18</f>
        <v>#N/A</v>
      </c>
      <c r="AU18" t="e">
        <f>GMs!L18</f>
        <v>#N/A</v>
      </c>
      <c r="AV18" t="e">
        <f>GMs!M18</f>
        <v>#N/A</v>
      </c>
    </row>
    <row r="19" spans="1:48" x14ac:dyDescent="0.3">
      <c r="A19">
        <f t="shared" si="0"/>
        <v>1.3130966986819446</v>
      </c>
      <c r="B19" t="e">
        <f>GMs!C$9*U19</f>
        <v>#N/A</v>
      </c>
      <c r="C19">
        <v>6.63640286191493</v>
      </c>
      <c r="D19">
        <v>1.8448785946193387</v>
      </c>
      <c r="E19">
        <v>3.3451080658795211</v>
      </c>
      <c r="F19">
        <v>1.5757160384183333</v>
      </c>
      <c r="G19">
        <v>7.4378095910723321</v>
      </c>
      <c r="H19" t="str">
        <v>Andrew Wiggins</v>
      </c>
      <c r="I19">
        <v>0.27444444444444449</v>
      </c>
      <c r="J19">
        <v>-0.71499999999999997</v>
      </c>
      <c r="K19">
        <v>0.11555555555555556</v>
      </c>
      <c r="L19">
        <v>0.39722222222222225</v>
      </c>
      <c r="M19">
        <v>-0.13722222222222225</v>
      </c>
      <c r="N19">
        <v>-0.21666666666666667</v>
      </c>
      <c r="O19">
        <v>-0.14444444444444446</v>
      </c>
      <c r="P19">
        <v>0.59222222222222221</v>
      </c>
      <c r="Q19">
        <v>-7.2222222222222229E-2</v>
      </c>
      <c r="R19">
        <v>0.80888888888888888</v>
      </c>
      <c r="S19">
        <v>0.16611111111111121</v>
      </c>
      <c r="T19">
        <v>0.31055555555555558</v>
      </c>
      <c r="U19">
        <v>9.388888888888898E-2</v>
      </c>
      <c r="V19">
        <v>0.97138888888888908</v>
      </c>
      <c r="W19" t="str">
        <v>_______</v>
      </c>
      <c r="X19">
        <v>-6.594991431146263</v>
      </c>
      <c r="Y19" t="str">
        <v>SG,SF</v>
      </c>
      <c r="AJ19" t="str">
        <f>GMs!A19</f>
        <v>stat/$</v>
      </c>
      <c r="AK19" t="str">
        <f>GMs!B19</f>
        <v>zTO</v>
      </c>
      <c r="AL19" t="e">
        <f>GMs!C19</f>
        <v>#N/A</v>
      </c>
      <c r="AM19" t="e">
        <f>GMs!D19</f>
        <v>#N/A</v>
      </c>
      <c r="AN19" t="e">
        <f>GMs!E19</f>
        <v>#N/A</v>
      </c>
      <c r="AO19" t="e">
        <f>GMs!F19</f>
        <v>#N/A</v>
      </c>
      <c r="AP19" t="e">
        <f>GMs!G19</f>
        <v>#N/A</v>
      </c>
      <c r="AQ19" t="e">
        <f>GMs!H19</f>
        <v>#N/A</v>
      </c>
      <c r="AR19" t="e">
        <f>GMs!I19</f>
        <v>#N/A</v>
      </c>
      <c r="AS19" t="e">
        <f>GMs!J19</f>
        <v>#N/A</v>
      </c>
      <c r="AT19" t="e">
        <f>GMs!K19</f>
        <v>#N/A</v>
      </c>
      <c r="AU19" t="e">
        <f>GMs!L19</f>
        <v>#N/A</v>
      </c>
      <c r="AV19" t="e">
        <f>GMs!M19</f>
        <v>#N/A</v>
      </c>
    </row>
    <row r="20" spans="1:48" x14ac:dyDescent="0.3">
      <c r="A20">
        <f t="shared" si="0"/>
        <v>19.850698921915246</v>
      </c>
      <c r="B20" t="e">
        <f>GMs!C$9*U20</f>
        <v>#N/A</v>
      </c>
      <c r="C20">
        <v>20.226095339080004</v>
      </c>
      <c r="D20">
        <v>31.243262870270144</v>
      </c>
      <c r="E20">
        <v>20.300994515376036</v>
      </c>
      <c r="F20">
        <v>23.820838706298293</v>
      </c>
      <c r="G20">
        <v>6.5638175683781395</v>
      </c>
      <c r="H20" t="str">
        <v>Julius Randle</v>
      </c>
      <c r="I20">
        <v>1.0694444444444444E-2</v>
      </c>
      <c r="J20">
        <v>0.96249999999999991</v>
      </c>
      <c r="K20">
        <v>0.66305555555555562</v>
      </c>
      <c r="L20">
        <v>1.5720833333333333</v>
      </c>
      <c r="M20">
        <v>2.2137499999999997</v>
      </c>
      <c r="N20">
        <v>1.1656944444444446</v>
      </c>
      <c r="O20">
        <v>-3.2083333333333332E-2</v>
      </c>
      <c r="P20">
        <v>-0.60958333333333325</v>
      </c>
      <c r="Q20">
        <v>-2.2244444444444444</v>
      </c>
      <c r="R20">
        <v>2.7591666666666654</v>
      </c>
      <c r="S20">
        <v>5.9461111111111107</v>
      </c>
      <c r="T20">
        <v>2.5559722222222221</v>
      </c>
      <c r="U20">
        <v>3.7216666666666662</v>
      </c>
      <c r="V20">
        <v>0.83951388888888889</v>
      </c>
      <c r="W20" t="str">
        <v>_______</v>
      </c>
      <c r="X20">
        <v>-4.3148215055244235</v>
      </c>
      <c r="Y20" t="str">
        <v>PF,C</v>
      </c>
    </row>
    <row r="21" spans="1:48" x14ac:dyDescent="0.3">
      <c r="A21">
        <f t="shared" si="0"/>
        <v>9.3157767396152806</v>
      </c>
      <c r="B21" t="e">
        <f>GMs!C$9*U21</f>
        <v>#N/A</v>
      </c>
      <c r="C21">
        <v>6.4351027597036801</v>
      </c>
      <c r="D21">
        <v>9.4939968408887321</v>
      </c>
      <c r="E21">
        <v>10.892244757323633</v>
      </c>
      <c r="F21">
        <v>11.178932087538337</v>
      </c>
      <c r="G21">
        <v>6.1362564366862458</v>
      </c>
      <c r="H21" t="str">
        <v>Harrison Barnes</v>
      </c>
      <c r="I21">
        <v>0.76</v>
      </c>
      <c r="J21">
        <v>0.88</v>
      </c>
      <c r="K21">
        <v>0</v>
      </c>
      <c r="L21">
        <v>0.37</v>
      </c>
      <c r="M21">
        <v>0.64</v>
      </c>
      <c r="N21">
        <v>0.35</v>
      </c>
      <c r="O21">
        <v>-0.53</v>
      </c>
      <c r="P21">
        <v>-0.8</v>
      </c>
      <c r="Q21">
        <v>-0.01</v>
      </c>
      <c r="R21">
        <v>0.7799999999999998</v>
      </c>
      <c r="S21">
        <v>1.6700000000000006</v>
      </c>
      <c r="T21">
        <v>1.3100000000000003</v>
      </c>
      <c r="U21">
        <v>1.6600000000000006</v>
      </c>
      <c r="V21">
        <v>0.77499999999999991</v>
      </c>
      <c r="W21" t="str">
        <v>_______</v>
      </c>
      <c r="X21">
        <v>-2.1219930521961636</v>
      </c>
      <c r="Y21" t="str">
        <v>SF,PF</v>
      </c>
      <c r="AJ21" t="str">
        <f>GMs!A21</f>
        <v>totals</v>
      </c>
      <c r="AK21" t="str">
        <f>GMs!B21</f>
        <v>Punt</v>
      </c>
      <c r="AL21" t="e">
        <f>GMs!C21</f>
        <v>#N/A</v>
      </c>
      <c r="AM21" t="e">
        <f>GMs!D21</f>
        <v>#N/A</v>
      </c>
      <c r="AN21" t="e">
        <f>GMs!E21</f>
        <v>#N/A</v>
      </c>
      <c r="AO21" t="e">
        <f>GMs!F21</f>
        <v>#N/A</v>
      </c>
      <c r="AP21" t="e">
        <f>GMs!G21</f>
        <v>#N/A</v>
      </c>
      <c r="AQ21" t="e">
        <f>GMs!H21</f>
        <v>#N/A</v>
      </c>
      <c r="AR21" t="e">
        <f>GMs!I21</f>
        <v>#N/A</v>
      </c>
      <c r="AS21" t="e">
        <f>GMs!J21</f>
        <v>#N/A</v>
      </c>
      <c r="AT21" t="e">
        <f>GMs!K21</f>
        <v>#N/A</v>
      </c>
      <c r="AU21" t="e">
        <f>GMs!L21</f>
        <v>#N/A</v>
      </c>
      <c r="AV21" t="e">
        <f>GMs!M21</f>
        <v>#N/A</v>
      </c>
    </row>
    <row r="22" spans="1:48" x14ac:dyDescent="0.3">
      <c r="A22">
        <f t="shared" si="0"/>
        <v>4.6146635264951632</v>
      </c>
      <c r="B22" t="e">
        <f>GMs!C$9*U22</f>
        <v>#N/A</v>
      </c>
      <c r="C22">
        <v>5.225366568530319</v>
      </c>
      <c r="D22">
        <v>1.3136505819489837</v>
      </c>
      <c r="E22">
        <v>10.778974779186338</v>
      </c>
      <c r="F22">
        <v>5.537596231794196</v>
      </c>
      <c r="G22">
        <v>3.7927243779401558</v>
      </c>
      <c r="H22" t="str">
        <v>Danny Green</v>
      </c>
      <c r="I22">
        <v>-0.68861111111111117</v>
      </c>
      <c r="J22">
        <v>0.13361111111111112</v>
      </c>
      <c r="K22">
        <v>0.85305555555555546</v>
      </c>
      <c r="L22">
        <v>-0.59611111111111104</v>
      </c>
      <c r="M22">
        <v>-0.45222222222222225</v>
      </c>
      <c r="N22">
        <v>-0.55500000000000005</v>
      </c>
      <c r="O22">
        <v>1.0380555555555555</v>
      </c>
      <c r="P22">
        <v>0.3288888888888889</v>
      </c>
      <c r="Q22">
        <v>0.67833333333333334</v>
      </c>
      <c r="R22">
        <v>0.60638888888888876</v>
      </c>
      <c r="S22">
        <v>6.1666666666666425E-2</v>
      </c>
      <c r="T22">
        <v>1.2949999999999999</v>
      </c>
      <c r="U22">
        <v>0.73999999999999977</v>
      </c>
      <c r="V22">
        <v>0.42138888888888881</v>
      </c>
      <c r="W22" t="str">
        <v>_______</v>
      </c>
      <c r="X22">
        <v>-5.0488615386300699</v>
      </c>
      <c r="Y22" t="str">
        <v>SG,SF</v>
      </c>
      <c r="AJ22" t="str">
        <f>GMs!A22</f>
        <v>totals</v>
      </c>
      <c r="AK22" t="str">
        <f>GMs!B22</f>
        <v>Normal</v>
      </c>
      <c r="AL22" t="e">
        <f>GMs!C22</f>
        <v>#N/A</v>
      </c>
      <c r="AM22" t="e">
        <f>GMs!D22</f>
        <v>#N/A</v>
      </c>
      <c r="AN22" t="e">
        <f>GMs!E22</f>
        <v>#N/A</v>
      </c>
      <c r="AO22" t="e">
        <f>GMs!F22</f>
        <v>#N/A</v>
      </c>
      <c r="AP22" t="e">
        <f>GMs!G22</f>
        <v>#N/A</v>
      </c>
      <c r="AQ22" t="e">
        <f>GMs!H22</f>
        <v>#N/A</v>
      </c>
      <c r="AR22" t="e">
        <f>GMs!I22</f>
        <v>#N/A</v>
      </c>
      <c r="AS22" t="e">
        <f>GMs!J22</f>
        <v>#N/A</v>
      </c>
      <c r="AT22" t="e">
        <f>GMs!K22</f>
        <v>#N/A</v>
      </c>
      <c r="AU22" t="e">
        <f>GMs!L22</f>
        <v>#N/A</v>
      </c>
      <c r="AV22" t="e">
        <f>GMs!M22</f>
        <v>#N/A</v>
      </c>
    </row>
    <row r="23" spans="1:48" x14ac:dyDescent="0.3">
      <c r="A23">
        <f t="shared" si="0"/>
        <v>17.014701277043873</v>
      </c>
      <c r="B23" t="e">
        <f>GMs!C$9*U23</f>
        <v>#N/A</v>
      </c>
      <c r="C23">
        <v>18.710537838778023</v>
      </c>
      <c r="D23">
        <v>19.225641924062643</v>
      </c>
      <c r="E23">
        <v>18.934413205071468</v>
      </c>
      <c r="F23">
        <v>20.417641532452645</v>
      </c>
      <c r="G23">
        <v>3.0710711438250984</v>
      </c>
      <c r="H23" t="str">
        <v>Terry Rozier</v>
      </c>
      <c r="I23">
        <v>-0.75</v>
      </c>
      <c r="J23">
        <v>0.625</v>
      </c>
      <c r="K23">
        <v>1.53125</v>
      </c>
      <c r="L23">
        <v>1.0625</v>
      </c>
      <c r="M23">
        <v>-0.22916666666666666</v>
      </c>
      <c r="N23">
        <v>0.79166666666666663</v>
      </c>
      <c r="O23">
        <v>0.90625</v>
      </c>
      <c r="P23">
        <v>-0.35416666666666674</v>
      </c>
      <c r="Q23">
        <v>-0.41666666666666669</v>
      </c>
      <c r="R23">
        <v>2.5416666666666665</v>
      </c>
      <c r="S23">
        <v>3.583333333333333</v>
      </c>
      <c r="T23">
        <v>2.375</v>
      </c>
      <c r="U23">
        <v>3.1666666666666665</v>
      </c>
      <c r="V23">
        <v>0.31249999999999983</v>
      </c>
      <c r="W23" t="str">
        <v>_______</v>
      </c>
      <c r="X23">
        <v>1.5379327988972855</v>
      </c>
      <c r="Y23" t="str">
        <v>PG,SG</v>
      </c>
      <c r="AJ23" t="str">
        <f>GMs!A23</f>
        <v>totals</v>
      </c>
      <c r="AK23" t="str">
        <f>GMs!B23</f>
        <v>PAst</v>
      </c>
      <c r="AL23" t="e">
        <f>GMs!C23</f>
        <v>#N/A</v>
      </c>
      <c r="AM23" t="e">
        <f>GMs!D23</f>
        <v>#N/A</v>
      </c>
      <c r="AN23" t="e">
        <f>GMs!E23</f>
        <v>#N/A</v>
      </c>
      <c r="AO23" t="e">
        <f>GMs!F23</f>
        <v>#N/A</v>
      </c>
      <c r="AP23" t="e">
        <f>GMs!G23</f>
        <v>#N/A</v>
      </c>
      <c r="AQ23" t="e">
        <f>GMs!H23</f>
        <v>#N/A</v>
      </c>
      <c r="AR23" t="e">
        <f>GMs!I23</f>
        <v>#N/A</v>
      </c>
      <c r="AS23" t="e">
        <f>GMs!J23</f>
        <v>#N/A</v>
      </c>
      <c r="AT23" t="e">
        <f>GMs!K23</f>
        <v>#N/A</v>
      </c>
      <c r="AU23" t="e">
        <f>GMs!L23</f>
        <v>#N/A</v>
      </c>
      <c r="AV23" t="e">
        <f>GMs!M23</f>
        <v>#N/A</v>
      </c>
    </row>
    <row r="24" spans="1:48" x14ac:dyDescent="0.3">
      <c r="A24">
        <f t="shared" si="0"/>
        <v>8.782075481120966</v>
      </c>
      <c r="B24" t="e">
        <f>GMs!C$9*U24</f>
        <v>#N/A</v>
      </c>
      <c r="C24">
        <v>9.3326628848021169</v>
      </c>
      <c r="D24">
        <v>9.8019960610007946</v>
      </c>
      <c r="E24">
        <v>11.498448899576923</v>
      </c>
      <c r="F24">
        <v>10.538490577345158</v>
      </c>
      <c r="G24">
        <v>2.2242331650166127</v>
      </c>
      <c r="H24" t="str">
        <v>Evan Fournier</v>
      </c>
      <c r="I24">
        <v>-0.21388888888888891</v>
      </c>
      <c r="J24">
        <v>0.35972222222222222</v>
      </c>
      <c r="K24">
        <v>1.2055555555555555</v>
      </c>
      <c r="L24">
        <v>0.4861111111111111</v>
      </c>
      <c r="M24">
        <v>-0.7680555555555556</v>
      </c>
      <c r="N24">
        <v>0.16527777777777777</v>
      </c>
      <c r="O24">
        <v>0.60277777777777775</v>
      </c>
      <c r="P24">
        <v>-0.10694444444444445</v>
      </c>
      <c r="Q24">
        <v>-0.17499999999999999</v>
      </c>
      <c r="R24">
        <v>1.1958333333333329</v>
      </c>
      <c r="S24">
        <v>1.7305555555555554</v>
      </c>
      <c r="T24">
        <v>1.3902777777777775</v>
      </c>
      <c r="U24">
        <v>1.5555555555555554</v>
      </c>
      <c r="V24">
        <v>0.18472222222222201</v>
      </c>
      <c r="W24" t="str">
        <v>_______</v>
      </c>
      <c r="X24">
        <v>5.9691665806802634</v>
      </c>
      <c r="Y24" t="str">
        <v>SG,SF</v>
      </c>
      <c r="AJ24" t="str">
        <f>GMs!A24</f>
        <v>totals</v>
      </c>
      <c r="AK24" t="str">
        <f>GMs!B24</f>
        <v>PFT</v>
      </c>
      <c r="AL24" t="e">
        <f>GMs!C24</f>
        <v>#N/A</v>
      </c>
      <c r="AM24" t="e">
        <f>GMs!D24</f>
        <v>#N/A</v>
      </c>
      <c r="AN24" t="e">
        <f>GMs!E24</f>
        <v>#N/A</v>
      </c>
      <c r="AO24" t="e">
        <f>GMs!F24</f>
        <v>#N/A</v>
      </c>
      <c r="AP24" t="e">
        <f>GMs!G24</f>
        <v>#N/A</v>
      </c>
      <c r="AQ24" t="e">
        <f>GMs!H24</f>
        <v>#N/A</v>
      </c>
      <c r="AR24" t="e">
        <f>GMs!I24</f>
        <v>#N/A</v>
      </c>
      <c r="AS24" t="e">
        <f>GMs!J24</f>
        <v>#N/A</v>
      </c>
      <c r="AT24" t="e">
        <f>GMs!K24</f>
        <v>#N/A</v>
      </c>
      <c r="AU24" t="e">
        <f>GMs!L24</f>
        <v>#N/A</v>
      </c>
      <c r="AV24" t="e">
        <f>GMs!M24</f>
        <v>#N/A</v>
      </c>
    </row>
    <row r="25" spans="1:48" x14ac:dyDescent="0.3">
      <c r="A25">
        <f t="shared" si="0"/>
        <v>4.7197004763052171</v>
      </c>
      <c r="B25" t="e">
        <f>GMs!C$9*U25</f>
        <v>#N/A</v>
      </c>
      <c r="C25">
        <v>8.6629529293685437</v>
      </c>
      <c r="D25">
        <v>-1.2478291706343905</v>
      </c>
      <c r="E25">
        <v>13.262523929455879</v>
      </c>
      <c r="F25">
        <v>5.6636405715662601</v>
      </c>
      <c r="G25">
        <v>2.0557860453188397</v>
      </c>
      <c r="H25" t="str">
        <v>Matisse Thybulle</v>
      </c>
      <c r="I25">
        <v>-0.20555555555555557</v>
      </c>
      <c r="J25">
        <v>-0.33916666666666667</v>
      </c>
      <c r="K25">
        <v>-0.78111111111111109</v>
      </c>
      <c r="L25">
        <v>-1.1613888888888888</v>
      </c>
      <c r="M25">
        <v>-1.1613888888888888</v>
      </c>
      <c r="N25">
        <v>-0.86333333333333329</v>
      </c>
      <c r="O25">
        <v>2.3844444444444441</v>
      </c>
      <c r="P25">
        <v>1.6855555555555555</v>
      </c>
      <c r="Q25">
        <v>1.2024999999999999</v>
      </c>
      <c r="R25">
        <v>1.099722222222222</v>
      </c>
      <c r="S25">
        <v>-0.44194444444444403</v>
      </c>
      <c r="T25">
        <v>1.6238888888888883</v>
      </c>
      <c r="U25">
        <v>0.76055555555555587</v>
      </c>
      <c r="V25">
        <v>0.15930555555555559</v>
      </c>
      <c r="W25" t="str">
        <v>_______</v>
      </c>
      <c r="X25">
        <v>-1.8543936477222061</v>
      </c>
      <c r="Y25" t="str">
        <v>SG,SF</v>
      </c>
      <c r="AJ25" t="str">
        <f>GMs!A25</f>
        <v>totals</v>
      </c>
      <c r="AK25" t="str">
        <f>GMs!B25</f>
        <v>PTO</v>
      </c>
      <c r="AL25" t="e">
        <f>GMs!C25</f>
        <v>#N/A</v>
      </c>
      <c r="AM25" t="e">
        <f>GMs!D25</f>
        <v>#N/A</v>
      </c>
      <c r="AN25" t="e">
        <f>GMs!E25</f>
        <v>#N/A</v>
      </c>
      <c r="AO25" t="e">
        <f>GMs!F25</f>
        <v>#N/A</v>
      </c>
      <c r="AP25" t="e">
        <f>GMs!G25</f>
        <v>#N/A</v>
      </c>
      <c r="AQ25" t="e">
        <f>GMs!H25</f>
        <v>#N/A</v>
      </c>
      <c r="AR25" t="e">
        <f>GMs!I25</f>
        <v>#N/A</v>
      </c>
      <c r="AS25" t="e">
        <f>GMs!J25</f>
        <v>#N/A</v>
      </c>
      <c r="AT25" t="e">
        <f>GMs!K25</f>
        <v>#N/A</v>
      </c>
      <c r="AU25" t="e">
        <f>GMs!L25</f>
        <v>#N/A</v>
      </c>
      <c r="AV25" t="e">
        <f>GMs!M25</f>
        <v>#N/A</v>
      </c>
    </row>
    <row r="26" spans="1:48" x14ac:dyDescent="0.3">
      <c r="A26">
        <f t="shared" si="0"/>
        <v>11.216377763880928</v>
      </c>
      <c r="B26" t="e">
        <f>GMs!C$9*U26</f>
        <v>#N/A</v>
      </c>
      <c r="C26">
        <v>13.96643639147257</v>
      </c>
      <c r="D26">
        <v>16.774363727299178</v>
      </c>
      <c r="E26">
        <v>12.952080285672192</v>
      </c>
      <c r="F26">
        <v>13.459653316657112</v>
      </c>
      <c r="G26">
        <v>-1.2326146930434567</v>
      </c>
      <c r="H26" t="str">
        <v>Anthony Edwards</v>
      </c>
      <c r="I26">
        <v>-1.0694444444444444</v>
      </c>
      <c r="J26">
        <v>0.1711111111111111</v>
      </c>
      <c r="K26">
        <v>1.0694444444444444</v>
      </c>
      <c r="L26">
        <v>1.4009722222222223</v>
      </c>
      <c r="M26">
        <v>3.2083333333333332E-2</v>
      </c>
      <c r="N26">
        <v>0.4491666666666666</v>
      </c>
      <c r="O26">
        <v>1.0480555555555555</v>
      </c>
      <c r="P26">
        <v>0</v>
      </c>
      <c r="Q26">
        <v>-1.0694444444444444</v>
      </c>
      <c r="R26">
        <v>1.860833333333334</v>
      </c>
      <c r="S26">
        <v>3.1013888888888888</v>
      </c>
      <c r="T26">
        <v>1.5827777777777778</v>
      </c>
      <c r="U26">
        <v>2.0319444444444441</v>
      </c>
      <c r="V26">
        <v>-0.33687499999999992</v>
      </c>
      <c r="W26" t="str">
        <v>_______</v>
      </c>
      <c r="X26">
        <v>-11.963704483405023</v>
      </c>
      <c r="Y26" t="str">
        <v>SG,SF</v>
      </c>
      <c r="AJ26" t="str">
        <f>GMs!A26</f>
        <v>totals</v>
      </c>
      <c r="AK26" t="str">
        <f>GMs!B26</f>
        <v>zFG%</v>
      </c>
      <c r="AL26" t="e">
        <f>GMs!C26</f>
        <v>#N/A</v>
      </c>
      <c r="AM26" t="e">
        <f>GMs!D26</f>
        <v>#N/A</v>
      </c>
      <c r="AN26" t="e">
        <f>GMs!E26</f>
        <v>#N/A</v>
      </c>
      <c r="AO26" t="e">
        <f>GMs!F26</f>
        <v>#N/A</v>
      </c>
      <c r="AP26" t="e">
        <f>GMs!G26</f>
        <v>#N/A</v>
      </c>
      <c r="AQ26" t="e">
        <f>GMs!H26</f>
        <v>#N/A</v>
      </c>
      <c r="AR26" t="e">
        <f>GMs!I26</f>
        <v>#N/A</v>
      </c>
      <c r="AS26" t="e">
        <f>GMs!J26</f>
        <v>#N/A</v>
      </c>
      <c r="AT26" t="e">
        <f>GMs!K26</f>
        <v>#N/A</v>
      </c>
      <c r="AU26" t="e">
        <f>GMs!L26</f>
        <v>#N/A</v>
      </c>
      <c r="AV26" t="e">
        <f>GMs!M26</f>
        <v>#N/A</v>
      </c>
    </row>
    <row r="27" spans="1:48" x14ac:dyDescent="0.3">
      <c r="A27">
        <f t="shared" si="0"/>
        <v>0.97811399388232323</v>
      </c>
      <c r="B27" t="e">
        <f>GMs!C$9*U27</f>
        <v>#N/A</v>
      </c>
      <c r="C27">
        <v>5.9357236599873193</v>
      </c>
      <c r="D27">
        <v>0.23141479017906474</v>
      </c>
      <c r="E27">
        <v>1.3565906719137037</v>
      </c>
      <c r="F27">
        <v>1.1737367926587878</v>
      </c>
      <c r="G27">
        <v>-2.1296186173357055</v>
      </c>
      <c r="H27" t="str">
        <v>Larry Nance Jr.</v>
      </c>
      <c r="I27">
        <v>0.21722222222222223</v>
      </c>
      <c r="J27">
        <v>-0.68</v>
      </c>
      <c r="K27">
        <v>-0.61388888888888893</v>
      </c>
      <c r="L27">
        <v>-0.77444444444444438</v>
      </c>
      <c r="M27">
        <v>0.36833333333333335</v>
      </c>
      <c r="N27">
        <v>-1.8888888888888889E-2</v>
      </c>
      <c r="O27">
        <v>1.5866666666666667</v>
      </c>
      <c r="P27">
        <v>-0.2361111111111111</v>
      </c>
      <c r="Q27">
        <v>0.17944444444444443</v>
      </c>
      <c r="R27">
        <v>0.70833333333333348</v>
      </c>
      <c r="S27">
        <v>-0.15111111111111092</v>
      </c>
      <c r="T27">
        <v>4.7222222222222499E-2</v>
      </c>
      <c r="U27">
        <v>2.8333333333333516E-2</v>
      </c>
      <c r="V27">
        <v>-0.47222222222222221</v>
      </c>
      <c r="W27" t="str">
        <v>_______</v>
      </c>
      <c r="X27">
        <v>2.4376521164635681</v>
      </c>
      <c r="Y27" t="str">
        <v>PF,C</v>
      </c>
      <c r="AJ27" t="str">
        <f>GMs!A27</f>
        <v>totals</v>
      </c>
      <c r="AK27" t="str">
        <f>GMs!B27</f>
        <v>zFT%</v>
      </c>
      <c r="AL27" t="e">
        <f>GMs!C27</f>
        <v>#N/A</v>
      </c>
      <c r="AM27" t="e">
        <f>GMs!D27</f>
        <v>#N/A</v>
      </c>
      <c r="AN27" t="e">
        <f>GMs!E27</f>
        <v>#N/A</v>
      </c>
      <c r="AO27" t="e">
        <f>GMs!F27</f>
        <v>#N/A</v>
      </c>
      <c r="AP27" t="e">
        <f>GMs!G27</f>
        <v>#N/A</v>
      </c>
      <c r="AQ27" t="e">
        <f>GMs!H27</f>
        <v>#N/A</v>
      </c>
      <c r="AR27" t="e">
        <f>GMs!I27</f>
        <v>#N/A</v>
      </c>
      <c r="AS27" t="e">
        <f>GMs!J27</f>
        <v>#N/A</v>
      </c>
      <c r="AT27" t="e">
        <f>GMs!K27</f>
        <v>#N/A</v>
      </c>
      <c r="AU27" t="e">
        <f>GMs!L27</f>
        <v>#N/A</v>
      </c>
      <c r="AV27" t="e">
        <f>GMs!M27</f>
        <v>#N/A</v>
      </c>
    </row>
    <row r="28" spans="1:48" x14ac:dyDescent="0.3">
      <c r="A28">
        <f t="shared" si="0"/>
        <v>1.2946442615531504</v>
      </c>
      <c r="B28" t="e">
        <f>GMs!C$9*U28</f>
        <v>#N/A</v>
      </c>
      <c r="C28">
        <v>-12.39903805343616</v>
      </c>
      <c r="D28">
        <v>-2.948889083546907</v>
      </c>
      <c r="E28">
        <v>6.4537396880919058</v>
      </c>
      <c r="F28">
        <v>1.5535731138637803</v>
      </c>
      <c r="G28">
        <v>-2.2009555122896813</v>
      </c>
      <c r="H28" t="str">
        <v>Danilo Gallinari</v>
      </c>
      <c r="I28">
        <v>-0.4694444444444445</v>
      </c>
      <c r="J28">
        <v>2.0131944444444443</v>
      </c>
      <c r="K28">
        <v>0.23472222222222225</v>
      </c>
      <c r="L28">
        <v>-9.9305555555555564E-2</v>
      </c>
      <c r="M28">
        <v>-0.34305555555555556</v>
      </c>
      <c r="N28">
        <v>-0.63194444444444442</v>
      </c>
      <c r="O28">
        <v>-0.7583333333333333</v>
      </c>
      <c r="P28">
        <v>-0.72222222222222221</v>
      </c>
      <c r="Q28">
        <v>0.8666666666666667</v>
      </c>
      <c r="R28">
        <v>-1.9229166666666666</v>
      </c>
      <c r="S28">
        <v>-0.77638888888888913</v>
      </c>
      <c r="T28">
        <v>0.72222222222222188</v>
      </c>
      <c r="U28">
        <v>9.0277777777777568E-2</v>
      </c>
      <c r="V28">
        <v>-0.48298611111111112</v>
      </c>
      <c r="W28" t="str">
        <v>_______</v>
      </c>
      <c r="X28">
        <v>3.8422053368295117</v>
      </c>
      <c r="Y28" t="str">
        <v>SF,PF</v>
      </c>
      <c r="AJ28" t="str">
        <f>GMs!A28</f>
        <v>totals</v>
      </c>
      <c r="AK28" t="str">
        <f>GMs!B28</f>
        <v>z3PM</v>
      </c>
      <c r="AL28" t="e">
        <f>GMs!C28</f>
        <v>#N/A</v>
      </c>
      <c r="AM28" t="e">
        <f>GMs!D28</f>
        <v>#N/A</v>
      </c>
      <c r="AN28" t="e">
        <f>GMs!E28</f>
        <v>#N/A</v>
      </c>
      <c r="AO28" t="e">
        <f>GMs!F28</f>
        <v>#N/A</v>
      </c>
      <c r="AP28" t="e">
        <f>GMs!G28</f>
        <v>#N/A</v>
      </c>
      <c r="AQ28" t="e">
        <f>GMs!H28</f>
        <v>#N/A</v>
      </c>
      <c r="AR28" t="e">
        <f>GMs!I28</f>
        <v>#N/A</v>
      </c>
      <c r="AS28" t="e">
        <f>GMs!J28</f>
        <v>#N/A</v>
      </c>
      <c r="AT28" t="e">
        <f>GMs!K28</f>
        <v>#N/A</v>
      </c>
      <c r="AU28" t="e">
        <f>GMs!L28</f>
        <v>#N/A</v>
      </c>
      <c r="AV28" t="e">
        <f>GMs!M28</f>
        <v>#N/A</v>
      </c>
    </row>
    <row r="29" spans="1:48" x14ac:dyDescent="0.3">
      <c r="A29">
        <f t="shared" si="0"/>
        <v>2.7708392318565696</v>
      </c>
      <c r="B29" t="e">
        <f>GMs!C$9*U29</f>
        <v>#N/A</v>
      </c>
      <c r="C29">
        <v>3.1678472545826653</v>
      </c>
      <c r="D29">
        <v>2.4834824821911461</v>
      </c>
      <c r="E29">
        <v>3.4961347033959118</v>
      </c>
      <c r="F29">
        <v>3.3250070782278831</v>
      </c>
      <c r="G29">
        <v>-2.4793995216261671</v>
      </c>
      <c r="H29" t="str">
        <v>De'Anthony Melton</v>
      </c>
      <c r="I29">
        <v>-0.4375</v>
      </c>
      <c r="J29">
        <v>6.8055555555555564E-2</v>
      </c>
      <c r="K29">
        <v>0.29166666666666669</v>
      </c>
      <c r="L29">
        <v>-0.44722222222222224</v>
      </c>
      <c r="M29">
        <v>-0.5541666666666667</v>
      </c>
      <c r="N29">
        <v>4.8611111111111112E-2</v>
      </c>
      <c r="O29">
        <v>1.0111111111111111</v>
      </c>
      <c r="P29">
        <v>0.31111111111111112</v>
      </c>
      <c r="Q29">
        <v>8.7499999999999994E-2</v>
      </c>
      <c r="R29">
        <v>0.31111111111111112</v>
      </c>
      <c r="S29">
        <v>0.29166666666666674</v>
      </c>
      <c r="T29">
        <v>0.33055555555555549</v>
      </c>
      <c r="U29">
        <v>0.37916666666666676</v>
      </c>
      <c r="V29">
        <v>-0.52500000000000002</v>
      </c>
      <c r="W29" t="str">
        <v>_______</v>
      </c>
      <c r="X29">
        <v>-9.9938755338050616</v>
      </c>
      <c r="Y29" t="str">
        <v>PG,SG</v>
      </c>
      <c r="AJ29" t="str">
        <f>GMs!A29</f>
        <v>totals</v>
      </c>
      <c r="AK29" t="str">
        <f>GMs!B29</f>
        <v>zPTS</v>
      </c>
      <c r="AL29" t="e">
        <f>GMs!C29</f>
        <v>#N/A</v>
      </c>
      <c r="AM29" t="e">
        <f>GMs!D29</f>
        <v>#N/A</v>
      </c>
      <c r="AN29" t="e">
        <f>GMs!E29</f>
        <v>#N/A</v>
      </c>
      <c r="AO29" t="e">
        <f>GMs!F29</f>
        <v>#N/A</v>
      </c>
      <c r="AP29" t="e">
        <f>GMs!G29</f>
        <v>#N/A</v>
      </c>
      <c r="AQ29" t="e">
        <f>GMs!H29</f>
        <v>#N/A</v>
      </c>
      <c r="AR29" t="e">
        <f>GMs!I29</f>
        <v>#N/A</v>
      </c>
      <c r="AS29" t="e">
        <f>GMs!J29</f>
        <v>#N/A</v>
      </c>
      <c r="AT29" t="e">
        <f>GMs!K29</f>
        <v>#N/A</v>
      </c>
      <c r="AU29" t="e">
        <f>GMs!L29</f>
        <v>#N/A</v>
      </c>
      <c r="AV29" t="e">
        <f>GMs!M29</f>
        <v>#N/A</v>
      </c>
    </row>
    <row r="30" spans="1:48" x14ac:dyDescent="0.3">
      <c r="A30">
        <f t="shared" si="0"/>
        <v>4.352071151970037</v>
      </c>
      <c r="B30" t="e">
        <f>GMs!C$9*U30</f>
        <v>#N/A</v>
      </c>
      <c r="C30">
        <v>-2.222737213285837</v>
      </c>
      <c r="D30">
        <v>5.443383244277288</v>
      </c>
      <c r="E30">
        <v>7.1312619647279414</v>
      </c>
      <c r="F30">
        <v>5.2224853823640442</v>
      </c>
      <c r="G30">
        <v>-4.5513911415151878</v>
      </c>
      <c r="H30" t="str">
        <v>Jordan Clarkson</v>
      </c>
      <c r="I30">
        <v>-1.2641666666666667</v>
      </c>
      <c r="J30">
        <v>1.1511111111111112</v>
      </c>
      <c r="K30">
        <v>1.6033333333333333</v>
      </c>
      <c r="L30">
        <v>0.83250000000000002</v>
      </c>
      <c r="M30">
        <v>-0.38027777777777777</v>
      </c>
      <c r="N30">
        <v>-0.12333333333333332</v>
      </c>
      <c r="O30">
        <v>8.2222222222222224E-2</v>
      </c>
      <c r="P30">
        <v>-1.0277777777777777</v>
      </c>
      <c r="Q30">
        <v>-0.185</v>
      </c>
      <c r="R30">
        <v>-0.46249999999999991</v>
      </c>
      <c r="S30">
        <v>0.87361111111111112</v>
      </c>
      <c r="T30">
        <v>0.81194444444444436</v>
      </c>
      <c r="U30">
        <v>0.68861111111111106</v>
      </c>
      <c r="V30">
        <v>-0.83763888888888882</v>
      </c>
      <c r="W30" t="str">
        <v>_______</v>
      </c>
      <c r="X30">
        <v>1.248350161401772</v>
      </c>
      <c r="Y30" t="str">
        <v>PG,SG</v>
      </c>
      <c r="AJ30" t="str">
        <f>GMs!A30</f>
        <v>totals</v>
      </c>
      <c r="AK30" t="str">
        <f>GMs!B30</f>
        <v>zREB</v>
      </c>
      <c r="AL30" t="e">
        <f>GMs!C30</f>
        <v>#N/A</v>
      </c>
      <c r="AM30" t="e">
        <f>GMs!D30</f>
        <v>#N/A</v>
      </c>
      <c r="AN30" t="e">
        <f>GMs!E30</f>
        <v>#N/A</v>
      </c>
      <c r="AO30" t="e">
        <f>GMs!F30</f>
        <v>#N/A</v>
      </c>
      <c r="AP30" t="e">
        <f>GMs!G30</f>
        <v>#N/A</v>
      </c>
      <c r="AQ30" t="e">
        <f>GMs!H30</f>
        <v>#N/A</v>
      </c>
      <c r="AR30" t="e">
        <f>GMs!I30</f>
        <v>#N/A</v>
      </c>
      <c r="AS30" t="e">
        <f>GMs!J30</f>
        <v>#N/A</v>
      </c>
      <c r="AT30" t="e">
        <f>GMs!K30</f>
        <v>#N/A</v>
      </c>
      <c r="AU30" t="e">
        <f>GMs!L30</f>
        <v>#N/A</v>
      </c>
      <c r="AV30" t="e">
        <f>GMs!M30</f>
        <v>#N/A</v>
      </c>
    </row>
    <row r="31" spans="1:48" x14ac:dyDescent="0.3">
      <c r="A31">
        <f t="shared" si="0"/>
        <v>13.960113223108337</v>
      </c>
      <c r="B31" t="e">
        <f>GMs!C$9*U31</f>
        <v>#N/A</v>
      </c>
      <c r="C31">
        <v>15.280693789563308</v>
      </c>
      <c r="D31">
        <v>17.620655162377748</v>
      </c>
      <c r="E31">
        <v>11.412447619880092</v>
      </c>
      <c r="F31">
        <v>16.752135867730004</v>
      </c>
      <c r="G31">
        <v>-5.0401639314579123</v>
      </c>
      <c r="H31" t="str">
        <v>Caris LeVert</v>
      </c>
      <c r="I31">
        <v>-0.76500000000000012</v>
      </c>
      <c r="J31">
        <v>0.51944444444444449</v>
      </c>
      <c r="K31">
        <v>0.12277777777777778</v>
      </c>
      <c r="L31">
        <v>0.95388888888888901</v>
      </c>
      <c r="M31">
        <v>-0.15111111111111111</v>
      </c>
      <c r="N31">
        <v>1.1900000000000002</v>
      </c>
      <c r="O31">
        <v>1.2938888888888891</v>
      </c>
      <c r="P31">
        <v>0.10388888888888889</v>
      </c>
      <c r="Q31">
        <v>-0.69888888888888889</v>
      </c>
      <c r="R31">
        <v>2.0494444444444446</v>
      </c>
      <c r="S31">
        <v>3.2677777777777779</v>
      </c>
      <c r="T31">
        <v>1.3788888888888891</v>
      </c>
      <c r="U31">
        <v>2.568888888888889</v>
      </c>
      <c r="V31">
        <v>-0.91138888888888892</v>
      </c>
      <c r="W31" t="str">
        <v>_______</v>
      </c>
      <c r="X31">
        <v>-12.365103590115957</v>
      </c>
      <c r="Y31" t="str">
        <v>SG,SF</v>
      </c>
      <c r="AJ31" t="str">
        <f>GMs!A31</f>
        <v>totals</v>
      </c>
      <c r="AK31" t="str">
        <f>GMs!B31</f>
        <v>zAST</v>
      </c>
      <c r="AL31" t="e">
        <f>GMs!C31</f>
        <v>#N/A</v>
      </c>
      <c r="AM31" t="e">
        <f>GMs!D31</f>
        <v>#N/A</v>
      </c>
      <c r="AN31" t="e">
        <f>GMs!E31</f>
        <v>#N/A</v>
      </c>
      <c r="AO31" t="e">
        <f>GMs!F31</f>
        <v>#N/A</v>
      </c>
      <c r="AP31" t="e">
        <f>GMs!G31</f>
        <v>#N/A</v>
      </c>
      <c r="AQ31" t="e">
        <f>GMs!H31</f>
        <v>#N/A</v>
      </c>
      <c r="AR31" t="e">
        <f>GMs!I31</f>
        <v>#N/A</v>
      </c>
      <c r="AS31" t="e">
        <f>GMs!J31</f>
        <v>#N/A</v>
      </c>
      <c r="AT31" t="e">
        <f>GMs!K31</f>
        <v>#N/A</v>
      </c>
      <c r="AU31" t="e">
        <f>GMs!L31</f>
        <v>#N/A</v>
      </c>
      <c r="AV31" t="e">
        <f>GMs!M31</f>
        <v>#N/A</v>
      </c>
    </row>
    <row r="32" spans="1:48" x14ac:dyDescent="0.3">
      <c r="A32">
        <f t="shared" si="0"/>
        <v>0.88301297175700533</v>
      </c>
      <c r="B32" t="e">
        <f>GMs!C$9*U32</f>
        <v>#N/A</v>
      </c>
      <c r="C32">
        <v>-2.8614779222253746</v>
      </c>
      <c r="D32">
        <v>0.75275291963480828</v>
      </c>
      <c r="E32">
        <v>-9.3516174464359914</v>
      </c>
      <c r="F32">
        <v>1.0596155661084063</v>
      </c>
      <c r="G32">
        <v>-12.982031410979229</v>
      </c>
      <c r="H32" t="str">
        <v>Devonte' Graham</v>
      </c>
      <c r="I32">
        <v>-2.0319444444444441</v>
      </c>
      <c r="J32">
        <v>0.56388888888888877</v>
      </c>
      <c r="K32">
        <v>1.6138888888888887</v>
      </c>
      <c r="L32">
        <v>0.23333333333333334</v>
      </c>
      <c r="M32">
        <v>-0.89444444444444449</v>
      </c>
      <c r="N32">
        <v>1.3805555555555555</v>
      </c>
      <c r="O32">
        <v>5.8333333333333334E-2</v>
      </c>
      <c r="P32">
        <v>-0.97222222222222221</v>
      </c>
      <c r="Q32">
        <v>5.8333333333333334E-2</v>
      </c>
      <c r="R32">
        <v>-0.55416666666666692</v>
      </c>
      <c r="S32">
        <v>-4.8611111111111271E-2</v>
      </c>
      <c r="T32">
        <v>-1.3708333333333336</v>
      </c>
      <c r="U32">
        <v>9.7222222222220628E-3</v>
      </c>
      <c r="V32">
        <v>-2.1097222222222225</v>
      </c>
      <c r="W32" t="str">
        <v>_______</v>
      </c>
      <c r="X32">
        <v>-1.2114117453056172</v>
      </c>
      <c r="Y32" t="str">
        <v>PG,SG</v>
      </c>
      <c r="AJ32" t="str">
        <f>GMs!A32</f>
        <v>totals</v>
      </c>
      <c r="AK32" t="str">
        <f>GMs!B32</f>
        <v>zSTL</v>
      </c>
      <c r="AL32" t="e">
        <f>GMs!C32</f>
        <v>#N/A</v>
      </c>
      <c r="AM32" t="e">
        <f>GMs!D32</f>
        <v>#N/A</v>
      </c>
      <c r="AN32" t="e">
        <f>GMs!E32</f>
        <v>#N/A</v>
      </c>
      <c r="AO32" t="e">
        <f>GMs!F32</f>
        <v>#N/A</v>
      </c>
      <c r="AP32" t="e">
        <f>GMs!G32</f>
        <v>#N/A</v>
      </c>
      <c r="AQ32" t="e">
        <f>GMs!H32</f>
        <v>#N/A</v>
      </c>
      <c r="AR32" t="e">
        <f>GMs!I32</f>
        <v>#N/A</v>
      </c>
      <c r="AS32" t="e">
        <f>GMs!J32</f>
        <v>#N/A</v>
      </c>
      <c r="AT32" t="e">
        <f>GMs!K32</f>
        <v>#N/A</v>
      </c>
      <c r="AU32" t="e">
        <f>GMs!L32</f>
        <v>#N/A</v>
      </c>
      <c r="AV32" t="e">
        <f>GMs!M32</f>
        <v>#N/A</v>
      </c>
    </row>
    <row r="33" spans="1:48" x14ac:dyDescent="0.3">
      <c r="A33">
        <f t="shared" si="0"/>
        <v>1.3798093559937346</v>
      </c>
      <c r="B33" t="e">
        <f>GMs!C$9*U33</f>
        <v>#N/A</v>
      </c>
      <c r="C33">
        <v>4.6582422421082477</v>
      </c>
      <c r="D33">
        <v>12.076669200360554</v>
      </c>
      <c r="E33">
        <v>-12.875572321818453</v>
      </c>
      <c r="F33">
        <v>1.6557712271924814</v>
      </c>
      <c r="G33">
        <v>-16.429214270368114</v>
      </c>
      <c r="H33" t="str">
        <v>Kevin Porter Jr.</v>
      </c>
      <c r="I33">
        <v>-0.7583333333333333</v>
      </c>
      <c r="J33">
        <v>-0.41805555555555551</v>
      </c>
      <c r="K33">
        <v>0.4861111111111111</v>
      </c>
      <c r="L33">
        <v>0.72916666666666663</v>
      </c>
      <c r="M33">
        <v>-0.29166666666666669</v>
      </c>
      <c r="N33">
        <v>1.9444444444444444</v>
      </c>
      <c r="O33">
        <v>0.84583333333333333</v>
      </c>
      <c r="P33">
        <v>-0.35972222222222222</v>
      </c>
      <c r="Q33">
        <v>-2.0708333333333333</v>
      </c>
      <c r="R33">
        <v>0.52499999999999991</v>
      </c>
      <c r="S33">
        <v>2.177777777777778</v>
      </c>
      <c r="T33">
        <v>-1.8374999999999999</v>
      </c>
      <c r="U33">
        <v>0.10694444444444473</v>
      </c>
      <c r="V33">
        <v>-2.629861111111111</v>
      </c>
      <c r="W33" t="str">
        <v>_______</v>
      </c>
      <c r="X33">
        <v>-4.6493207611168677</v>
      </c>
      <c r="Y33" t="str">
        <v>SG,SF</v>
      </c>
      <c r="AJ33" t="str">
        <f>GMs!A33</f>
        <v>totals</v>
      </c>
      <c r="AK33" t="str">
        <f>GMs!B33</f>
        <v>zBLK</v>
      </c>
      <c r="AL33" t="e">
        <f>GMs!C33</f>
        <v>#N/A</v>
      </c>
      <c r="AM33" t="e">
        <f>GMs!D33</f>
        <v>#N/A</v>
      </c>
      <c r="AN33" t="e">
        <f>GMs!E33</f>
        <v>#N/A</v>
      </c>
      <c r="AO33" t="e">
        <f>GMs!F33</f>
        <v>#N/A</v>
      </c>
      <c r="AP33" t="e">
        <f>GMs!G33</f>
        <v>#N/A</v>
      </c>
      <c r="AQ33" t="e">
        <f>GMs!H33</f>
        <v>#N/A</v>
      </c>
      <c r="AR33" t="e">
        <f>GMs!I33</f>
        <v>#N/A</v>
      </c>
      <c r="AS33" t="e">
        <f>GMs!J33</f>
        <v>#N/A</v>
      </c>
      <c r="AT33" t="e">
        <f>GMs!K33</f>
        <v>#N/A</v>
      </c>
      <c r="AU33" t="e">
        <f>GMs!L33</f>
        <v>#N/A</v>
      </c>
      <c r="AV33" t="e">
        <f>GMs!M33</f>
        <v>#N/A</v>
      </c>
    </row>
    <row r="34" spans="1:48" x14ac:dyDescent="0.3">
      <c r="A34">
        <f t="shared" si="0"/>
        <v>8.7323958426972972</v>
      </c>
      <c r="B34" t="e">
        <f>GMs!C$9*U34</f>
        <v>#N/A</v>
      </c>
      <c r="C34">
        <v>5.0647136023424997</v>
      </c>
      <c r="D34">
        <v>18.356745041636401</v>
      </c>
      <c r="E34">
        <v>-1.9366290628187199</v>
      </c>
      <c r="F34">
        <v>10.478875011236756</v>
      </c>
      <c r="G34">
        <v>-18.168914031181199</v>
      </c>
      <c r="H34" t="str">
        <v>Darius Garland</v>
      </c>
      <c r="I34">
        <v>-0.19444444444444445</v>
      </c>
      <c r="J34">
        <v>0.96249999999999991</v>
      </c>
      <c r="K34">
        <v>0.60277777777777775</v>
      </c>
      <c r="L34">
        <v>1.0208333333333333</v>
      </c>
      <c r="M34">
        <v>-0.97222222222222221</v>
      </c>
      <c r="N34">
        <v>1.9347222222222225</v>
      </c>
      <c r="O34">
        <v>1.0305555555555557</v>
      </c>
      <c r="P34">
        <v>-0.97222222222222221</v>
      </c>
      <c r="Q34">
        <v>-1.8666666666666667</v>
      </c>
      <c r="R34">
        <v>0.5833333333333337</v>
      </c>
      <c r="S34">
        <v>3.4125000000000005</v>
      </c>
      <c r="T34">
        <v>-0.38888888888888884</v>
      </c>
      <c r="U34">
        <v>1.5458333333333338</v>
      </c>
      <c r="V34">
        <v>-2.8923611111111112</v>
      </c>
      <c r="W34" t="str">
        <v>_______</v>
      </c>
      <c r="X34">
        <v>-10.382266336131845</v>
      </c>
      <c r="Y34" t="str">
        <v>PG</v>
      </c>
      <c r="AJ34" t="str">
        <f>GMs!A34</f>
        <v>totals</v>
      </c>
      <c r="AK34" t="str">
        <f>GMs!B34</f>
        <v>zTO</v>
      </c>
      <c r="AL34" t="e">
        <f>GMs!C34</f>
        <v>#N/A</v>
      </c>
      <c r="AM34" t="e">
        <f>GMs!D34</f>
        <v>#N/A</v>
      </c>
      <c r="AN34" t="e">
        <f>GMs!E34</f>
        <v>#N/A</v>
      </c>
      <c r="AO34" t="e">
        <f>GMs!F34</f>
        <v>#N/A</v>
      </c>
      <c r="AP34" t="e">
        <f>GMs!G34</f>
        <v>#N/A</v>
      </c>
      <c r="AQ34" t="e">
        <f>GMs!H34</f>
        <v>#N/A</v>
      </c>
      <c r="AR34" t="e">
        <f>GMs!I34</f>
        <v>#N/A</v>
      </c>
      <c r="AS34" t="e">
        <f>GMs!J34</f>
        <v>#N/A</v>
      </c>
      <c r="AT34" t="e">
        <f>GMs!K34</f>
        <v>#N/A</v>
      </c>
      <c r="AU34" t="e">
        <f>GMs!L34</f>
        <v>#N/A</v>
      </c>
      <c r="AV34" t="e">
        <f>GMs!M34</f>
        <v>#N/A</v>
      </c>
    </row>
    <row r="35" spans="1:48" x14ac:dyDescent="0.3">
      <c r="A35">
        <f t="shared" si="0"/>
        <v>33.86745404859434</v>
      </c>
      <c r="B35" t="e">
        <f>GMs!C$9*U35</f>
        <v>#N/A</v>
      </c>
      <c r="C35">
        <v>74.048710167812317</v>
      </c>
      <c r="D35">
        <v>45.642932830738864</v>
      </c>
      <c r="E35">
        <v>36.623408124178795</v>
      </c>
      <c r="F35">
        <v>40.640944858313205</v>
      </c>
      <c r="G35">
        <v>44.661861616088785</v>
      </c>
      <c r="H35" t="str">
        <v>Giannis Antetokounmpo</v>
      </c>
      <c r="I35">
        <v>4.0905555555555555</v>
      </c>
      <c r="J35">
        <v>-4.0186111111111114</v>
      </c>
      <c r="K35">
        <v>-0.59611111111111104</v>
      </c>
      <c r="L35">
        <v>2.4049999999999998</v>
      </c>
      <c r="M35">
        <v>2.6516666666666668</v>
      </c>
      <c r="N35">
        <v>1.7472222222222222</v>
      </c>
      <c r="O35">
        <v>0.94555555555555548</v>
      </c>
      <c r="P35">
        <v>1.5519444444444443</v>
      </c>
      <c r="Q35">
        <v>-2.3125</v>
      </c>
      <c r="R35">
        <v>10.483333333333334</v>
      </c>
      <c r="S35">
        <v>8.7772222222222229</v>
      </c>
      <c r="T35">
        <v>4.7174999999999994</v>
      </c>
      <c r="U35">
        <v>6.4647222222222229</v>
      </c>
      <c r="V35">
        <v>6.588055555555556</v>
      </c>
      <c r="W35" t="str">
        <v>car</v>
      </c>
      <c r="X35">
        <v>61</v>
      </c>
      <c r="Y35" t="str">
        <v>PF,C</v>
      </c>
    </row>
    <row r="36" spans="1:48" x14ac:dyDescent="0.3">
      <c r="A36">
        <f t="shared" si="0"/>
        <v>45.087955241140982</v>
      </c>
      <c r="B36" t="e">
        <f>GMs!C$9*U36</f>
        <v>#N/A</v>
      </c>
      <c r="C36">
        <v>41.472934011896008</v>
      </c>
      <c r="D36">
        <v>55.857769350969335</v>
      </c>
      <c r="E36">
        <v>57.626598699895844</v>
      </c>
      <c r="F36">
        <v>54.10554628936918</v>
      </c>
      <c r="G36">
        <v>28.321570529340715</v>
      </c>
      <c r="H36" t="str">
        <v>Kevin Durant</v>
      </c>
      <c r="I36">
        <v>2.1722222222222221</v>
      </c>
      <c r="J36">
        <v>2.8522222222222222</v>
      </c>
      <c r="K36">
        <v>0.68</v>
      </c>
      <c r="L36">
        <v>1.9549999999999998</v>
      </c>
      <c r="M36">
        <v>0.88777777777777767</v>
      </c>
      <c r="N36">
        <v>1.1616666666666666</v>
      </c>
      <c r="O36">
        <v>-0.45333333333333337</v>
      </c>
      <c r="P36">
        <v>1.5300000000000002</v>
      </c>
      <c r="Q36">
        <v>-2.125</v>
      </c>
      <c r="R36">
        <v>5.8083333333333336</v>
      </c>
      <c r="S36">
        <v>10.785555555555558</v>
      </c>
      <c r="T36">
        <v>7.4988888888888896</v>
      </c>
      <c r="U36">
        <v>8.6605555555555576</v>
      </c>
      <c r="V36">
        <v>4.1225000000000005</v>
      </c>
      <c r="W36" t="str">
        <v>car</v>
      </c>
      <c r="X36">
        <v>38</v>
      </c>
      <c r="Y36" t="str">
        <v>SF,PF</v>
      </c>
      <c r="AJ36" t="str">
        <f>GMs!A36</f>
        <v>num_at_pos</v>
      </c>
      <c r="AK36" t="str">
        <f>GMs!B36</f>
        <v>PG</v>
      </c>
      <c r="AL36">
        <f>GMs!C36</f>
        <v>5</v>
      </c>
      <c r="AM36">
        <f>GMs!D36</f>
        <v>3</v>
      </c>
      <c r="AN36">
        <f>GMs!E36</f>
        <v>2</v>
      </c>
      <c r="AO36">
        <f>GMs!F36</f>
        <v>2</v>
      </c>
      <c r="AP36">
        <f>GMs!G36</f>
        <v>2</v>
      </c>
      <c r="AQ36">
        <f>GMs!H36</f>
        <v>2</v>
      </c>
      <c r="AR36">
        <f>GMs!I36</f>
        <v>3</v>
      </c>
      <c r="AS36">
        <f>GMs!J36</f>
        <v>3</v>
      </c>
      <c r="AT36">
        <f>GMs!K36</f>
        <v>4</v>
      </c>
      <c r="AU36">
        <f>GMs!L36</f>
        <v>5</v>
      </c>
      <c r="AV36">
        <f>GMs!M36</f>
        <v>4</v>
      </c>
    </row>
    <row r="37" spans="1:48" x14ac:dyDescent="0.3">
      <c r="A37">
        <f t="shared" si="0"/>
        <v>3.8609524406960145</v>
      </c>
      <c r="B37" t="e">
        <f>GMs!C$9*U37</f>
        <v>#N/A</v>
      </c>
      <c r="C37">
        <v>4.2875790731327292</v>
      </c>
      <c r="D37">
        <v>1.5022647832561438</v>
      </c>
      <c r="E37">
        <v>11.356861426905306</v>
      </c>
      <c r="F37">
        <v>4.6331429288352171</v>
      </c>
      <c r="G37">
        <v>22.488053474233347</v>
      </c>
      <c r="H37" t="str">
        <v>Ivica Zubac</v>
      </c>
      <c r="I37">
        <v>2.6223611111111111</v>
      </c>
      <c r="J37">
        <v>0.12069444444444444</v>
      </c>
      <c r="K37">
        <v>-1.9420833333333336</v>
      </c>
      <c r="L37">
        <v>-0.6034722222222223</v>
      </c>
      <c r="M37">
        <v>1.3166666666666667</v>
      </c>
      <c r="N37">
        <v>-0.77902777777777776</v>
      </c>
      <c r="O37">
        <v>-1.6897222222222221</v>
      </c>
      <c r="P37">
        <v>1.0533333333333335</v>
      </c>
      <c r="Q37">
        <v>0.49375000000000008</v>
      </c>
      <c r="R37">
        <v>0.47180555555555559</v>
      </c>
      <c r="S37">
        <v>9.8749999999999782E-2</v>
      </c>
      <c r="T37">
        <v>1.3715277777777777</v>
      </c>
      <c r="U37">
        <v>0.5924999999999998</v>
      </c>
      <c r="V37">
        <v>3.2422916666666661</v>
      </c>
      <c r="W37" t="str">
        <v>car</v>
      </c>
      <c r="X37">
        <v>1</v>
      </c>
      <c r="Y37" t="str">
        <v>C</v>
      </c>
      <c r="AJ37" t="str">
        <f>GMs!A37</f>
        <v>num_at_pos</v>
      </c>
      <c r="AK37" t="str">
        <f>GMs!B37</f>
        <v>SG</v>
      </c>
      <c r="AL37">
        <f>GMs!C37</f>
        <v>12</v>
      </c>
      <c r="AM37">
        <f>GMs!D37</f>
        <v>2</v>
      </c>
      <c r="AN37">
        <f>GMs!E37</f>
        <v>3</v>
      </c>
      <c r="AO37">
        <f>GMs!F37</f>
        <v>2</v>
      </c>
      <c r="AP37">
        <f>GMs!G37</f>
        <v>2</v>
      </c>
      <c r="AQ37">
        <f>GMs!H37</f>
        <v>4</v>
      </c>
      <c r="AR37">
        <f>GMs!I37</f>
        <v>2</v>
      </c>
      <c r="AS37">
        <f>GMs!J37</f>
        <v>2</v>
      </c>
      <c r="AT37">
        <f>GMs!K37</f>
        <v>4</v>
      </c>
      <c r="AU37">
        <f>GMs!L37</f>
        <v>4</v>
      </c>
      <c r="AV37">
        <f>GMs!M37</f>
        <v>5</v>
      </c>
    </row>
    <row r="38" spans="1:48" x14ac:dyDescent="0.3">
      <c r="A38">
        <f t="shared" si="0"/>
        <v>26.223177113431777</v>
      </c>
      <c r="B38" t="e">
        <f>GMs!C$9*U38</f>
        <v>#N/A</v>
      </c>
      <c r="C38">
        <v>44.187582024889032</v>
      </c>
      <c r="D38">
        <v>44.550807155754335</v>
      </c>
      <c r="E38">
        <v>12.956275470047647</v>
      </c>
      <c r="F38">
        <v>31.467812536118132</v>
      </c>
      <c r="G38">
        <v>8.5248918225645234</v>
      </c>
      <c r="H38" t="str">
        <v>Luka Doncic</v>
      </c>
      <c r="I38">
        <v>0.625</v>
      </c>
      <c r="J38">
        <v>-1.2291666666666667</v>
      </c>
      <c r="K38">
        <v>1.4791666666666667</v>
      </c>
      <c r="L38">
        <v>2.4791666666666665</v>
      </c>
      <c r="M38">
        <v>1.4583333333333333</v>
      </c>
      <c r="N38">
        <v>3.3854166666666665</v>
      </c>
      <c r="O38">
        <v>0.4375</v>
      </c>
      <c r="P38">
        <v>-7.2916666666666685E-2</v>
      </c>
      <c r="Q38">
        <v>-3.59375</v>
      </c>
      <c r="R38">
        <v>6.1979166666666661</v>
      </c>
      <c r="S38">
        <v>8.5625</v>
      </c>
      <c r="T38">
        <v>1.5833333333333335</v>
      </c>
      <c r="U38">
        <v>4.96875</v>
      </c>
      <c r="V38">
        <v>1.1354166666666661</v>
      </c>
      <c r="W38" t="str">
        <v>car</v>
      </c>
      <c r="X38">
        <v>62</v>
      </c>
      <c r="Y38" t="str">
        <v>PG,SG</v>
      </c>
      <c r="AJ38" t="str">
        <f>GMs!A38</f>
        <v>num_at_pos</v>
      </c>
      <c r="AK38" t="str">
        <f>GMs!B38</f>
        <v>SF</v>
      </c>
      <c r="AL38">
        <f>GMs!C38</f>
        <v>15</v>
      </c>
      <c r="AM38">
        <f>GMs!D38</f>
        <v>2</v>
      </c>
      <c r="AN38">
        <f>GMs!E38</f>
        <v>2</v>
      </c>
      <c r="AO38">
        <f>GMs!F38</f>
        <v>1</v>
      </c>
      <c r="AP38">
        <f>GMs!G38</f>
        <v>1</v>
      </c>
      <c r="AQ38">
        <f>GMs!H38</f>
        <v>5</v>
      </c>
      <c r="AR38">
        <f>GMs!I38</f>
        <v>2</v>
      </c>
      <c r="AS38">
        <f>GMs!J38</f>
        <v>1</v>
      </c>
      <c r="AT38">
        <f>GMs!K38</f>
        <v>2</v>
      </c>
      <c r="AU38">
        <f>GMs!L38</f>
        <v>3</v>
      </c>
      <c r="AV38">
        <f>GMs!M38</f>
        <v>2</v>
      </c>
    </row>
    <row r="39" spans="1:48" x14ac:dyDescent="0.3">
      <c r="A39">
        <f t="shared" si="0"/>
        <v>17.965711498297036</v>
      </c>
      <c r="B39" t="e">
        <f>GMs!C$9*U39</f>
        <v>#N/A</v>
      </c>
      <c r="C39">
        <v>15.214884140763477</v>
      </c>
      <c r="D39">
        <v>21.031252030958154</v>
      </c>
      <c r="E39">
        <v>21.468304567846481</v>
      </c>
      <c r="F39">
        <v>21.558853797956441</v>
      </c>
      <c r="G39">
        <v>2.0327741437207836</v>
      </c>
      <c r="H39" t="str">
        <v>Gordon Hayward</v>
      </c>
      <c r="I39">
        <v>0.30222222222222223</v>
      </c>
      <c r="J39">
        <v>1.3127777777777778</v>
      </c>
      <c r="K39">
        <v>0.21722222222222223</v>
      </c>
      <c r="L39">
        <v>0.89722222222222214</v>
      </c>
      <c r="M39">
        <v>0.3116666666666667</v>
      </c>
      <c r="N39">
        <v>0.64222222222222225</v>
      </c>
      <c r="O39">
        <v>0.79333333333333333</v>
      </c>
      <c r="P39">
        <v>-0.53833333333333333</v>
      </c>
      <c r="Q39">
        <v>-0.5855555555555555</v>
      </c>
      <c r="R39">
        <v>2.04</v>
      </c>
      <c r="S39">
        <v>3.9383333333333335</v>
      </c>
      <c r="T39">
        <v>2.7105555555555556</v>
      </c>
      <c r="U39">
        <v>3.3527777777777779</v>
      </c>
      <c r="V39">
        <v>0.15583333333333338</v>
      </c>
      <c r="W39" t="str">
        <v>car</v>
      </c>
      <c r="X39">
        <v>4</v>
      </c>
      <c r="Y39" t="str">
        <v>SG,SF</v>
      </c>
      <c r="AJ39" t="str">
        <f>GMs!A39</f>
        <v>num_at_pos</v>
      </c>
      <c r="AK39" t="str">
        <f>GMs!B39</f>
        <v>PF</v>
      </c>
      <c r="AL39">
        <f>GMs!C39</f>
        <v>13</v>
      </c>
      <c r="AM39">
        <f>GMs!D39</f>
        <v>5</v>
      </c>
      <c r="AN39">
        <f>GMs!E39</f>
        <v>3</v>
      </c>
      <c r="AO39">
        <f>GMs!F39</f>
        <v>3</v>
      </c>
      <c r="AP39">
        <f>GMs!G39</f>
        <v>2</v>
      </c>
      <c r="AQ39">
        <f>GMs!H39</f>
        <v>7</v>
      </c>
      <c r="AR39">
        <f>GMs!I39</f>
        <v>2</v>
      </c>
      <c r="AS39">
        <f>GMs!J39</f>
        <v>1</v>
      </c>
      <c r="AT39">
        <f>GMs!K39</f>
        <v>4</v>
      </c>
      <c r="AU39">
        <f>GMs!L39</f>
        <v>1</v>
      </c>
      <c r="AV39">
        <f>GMs!M39</f>
        <v>0</v>
      </c>
    </row>
    <row r="40" spans="1:48" x14ac:dyDescent="0.3">
      <c r="A40">
        <f t="shared" si="0"/>
        <v>3.5841658837641273</v>
      </c>
      <c r="B40" t="e">
        <f>GMs!C$9*U40</f>
        <v>#N/A</v>
      </c>
      <c r="C40">
        <v>28.245194603129995</v>
      </c>
      <c r="D40">
        <v>12.288595269245004</v>
      </c>
      <c r="E40">
        <v>-11.409355382596814</v>
      </c>
      <c r="F40">
        <v>4.3009990605169524</v>
      </c>
      <c r="G40">
        <v>-0.84647498422806677</v>
      </c>
      <c r="H40" t="str">
        <v>Ben Simmons</v>
      </c>
      <c r="I40">
        <v>1.8227777777777778</v>
      </c>
      <c r="J40">
        <v>-3.3716666666666666</v>
      </c>
      <c r="K40">
        <v>-1.5677777777777777</v>
      </c>
      <c r="L40">
        <v>0.16055555555555556</v>
      </c>
      <c r="M40">
        <v>0.93499999999999994</v>
      </c>
      <c r="N40">
        <v>2.1816666666666666</v>
      </c>
      <c r="O40">
        <v>1.9266666666666667</v>
      </c>
      <c r="P40">
        <v>0.13222222222222224</v>
      </c>
      <c r="Q40">
        <v>-1.6811111111111112</v>
      </c>
      <c r="R40">
        <v>3.91</v>
      </c>
      <c r="S40">
        <v>2.219444444444445</v>
      </c>
      <c r="T40">
        <v>-1.6433333333333324</v>
      </c>
      <c r="U40">
        <v>0.53833333333333377</v>
      </c>
      <c r="V40">
        <v>-0.27861111111111114</v>
      </c>
      <c r="W40" t="str">
        <v>car</v>
      </c>
      <c r="X40">
        <v>25</v>
      </c>
      <c r="Y40" t="str">
        <v>PG</v>
      </c>
      <c r="AJ40" t="str">
        <f>GMs!A40</f>
        <v>num_at_pos</v>
      </c>
      <c r="AK40" t="str">
        <f>GMs!B40</f>
        <v>C</v>
      </c>
      <c r="AL40">
        <f>GMs!C40</f>
        <v>12</v>
      </c>
      <c r="AM40">
        <f>GMs!D40</f>
        <v>5</v>
      </c>
      <c r="AN40">
        <f>GMs!E40</f>
        <v>4</v>
      </c>
      <c r="AO40">
        <f>GMs!F40</f>
        <v>2</v>
      </c>
      <c r="AP40">
        <f>GMs!G40</f>
        <v>3</v>
      </c>
      <c r="AQ40">
        <f>GMs!H40</f>
        <v>4</v>
      </c>
      <c r="AR40">
        <f>GMs!I40</f>
        <v>2</v>
      </c>
      <c r="AS40">
        <f>GMs!J40</f>
        <v>2</v>
      </c>
      <c r="AT40">
        <f>GMs!K40</f>
        <v>3</v>
      </c>
      <c r="AU40">
        <f>GMs!L40</f>
        <v>1</v>
      </c>
      <c r="AV40">
        <f>GMs!M40</f>
        <v>1</v>
      </c>
    </row>
    <row r="41" spans="1:48" x14ac:dyDescent="0.3">
      <c r="A41">
        <f t="shared" si="0"/>
        <v>16.083562911160175</v>
      </c>
      <c r="B41" t="e">
        <f>GMs!C$9*U41</f>
        <v>#N/A</v>
      </c>
      <c r="C41">
        <v>15.675551682362293</v>
      </c>
      <c r="D41">
        <v>18.101020918515829</v>
      </c>
      <c r="E41">
        <v>11.341129485497349</v>
      </c>
      <c r="F41">
        <v>19.30027549339221</v>
      </c>
      <c r="G41">
        <v>-4.8523868144177698</v>
      </c>
      <c r="H41" t="str">
        <v>Mike Conley</v>
      </c>
      <c r="I41">
        <v>-0.40611111111111109</v>
      </c>
      <c r="J41">
        <v>0.87833333333333341</v>
      </c>
      <c r="K41">
        <v>1.0294444444444446</v>
      </c>
      <c r="L41">
        <v>0.42500000000000004</v>
      </c>
      <c r="M41">
        <v>-0.60444444444444445</v>
      </c>
      <c r="N41">
        <v>1.615</v>
      </c>
      <c r="O41">
        <v>1.1616666666666666</v>
      </c>
      <c r="P41">
        <v>-0.73666666666666669</v>
      </c>
      <c r="Q41">
        <v>-0.37777777777777782</v>
      </c>
      <c r="R41">
        <v>2.1061111111111113</v>
      </c>
      <c r="S41">
        <v>3.3622222222222216</v>
      </c>
      <c r="T41">
        <v>1.3694444444444445</v>
      </c>
      <c r="U41">
        <v>2.9844444444444438</v>
      </c>
      <c r="V41">
        <v>-0.88305555555555548</v>
      </c>
      <c r="W41" t="str">
        <v>car</v>
      </c>
      <c r="X41">
        <v>1</v>
      </c>
      <c r="Y41" t="str">
        <v>PG</v>
      </c>
      <c r="AJ41" t="str">
        <f>GMs!A41</f>
        <v>num_at_pos</v>
      </c>
      <c r="AK41" t="str">
        <f>GMs!B41</f>
        <v>G</v>
      </c>
      <c r="AL41">
        <f>GMs!C41</f>
        <v>13</v>
      </c>
      <c r="AM41">
        <f>GMs!D41</f>
        <v>3</v>
      </c>
      <c r="AN41">
        <f>GMs!E41</f>
        <v>3</v>
      </c>
      <c r="AO41">
        <f>GMs!F41</f>
        <v>2</v>
      </c>
      <c r="AP41">
        <f>GMs!G41</f>
        <v>3</v>
      </c>
      <c r="AQ41">
        <f>GMs!H41</f>
        <v>4</v>
      </c>
      <c r="AR41">
        <f>GMs!I41</f>
        <v>4</v>
      </c>
      <c r="AS41">
        <f>GMs!J41</f>
        <v>4</v>
      </c>
      <c r="AT41">
        <f>GMs!K41</f>
        <v>5</v>
      </c>
      <c r="AU41">
        <f>GMs!L41</f>
        <v>6</v>
      </c>
      <c r="AV41">
        <f>GMs!M41</f>
        <v>6</v>
      </c>
    </row>
    <row r="42" spans="1:48" x14ac:dyDescent="0.3">
      <c r="A42">
        <f t="shared" si="0"/>
        <v>62.658898157017653</v>
      </c>
      <c r="B42" t="e">
        <f>GMs!C$9*U42</f>
        <v>#N/A</v>
      </c>
      <c r="C42">
        <v>70.739307453790829</v>
      </c>
      <c r="D42">
        <v>71.554921347171586</v>
      </c>
      <c r="E42">
        <v>73.14453326490036</v>
      </c>
      <c r="F42">
        <v>75.190677788421183</v>
      </c>
      <c r="G42">
        <v>35.912069283361298</v>
      </c>
      <c r="H42" t="str">
        <v>Nikola Jokic</v>
      </c>
      <c r="I42">
        <v>3.5452083333333331</v>
      </c>
      <c r="J42">
        <v>2.0907638888888886</v>
      </c>
      <c r="K42">
        <v>-0.31815972222222222</v>
      </c>
      <c r="L42">
        <v>2.0998541666666668</v>
      </c>
      <c r="M42">
        <v>2.3452916666666668</v>
      </c>
      <c r="N42">
        <v>2.5452777777777778</v>
      </c>
      <c r="O42">
        <v>1.145375</v>
      </c>
      <c r="P42">
        <v>0.41815277777777776</v>
      </c>
      <c r="Q42">
        <v>-1.7726041666666665</v>
      </c>
      <c r="R42">
        <v>10.008395833333335</v>
      </c>
      <c r="S42">
        <v>13.871763888888887</v>
      </c>
      <c r="T42">
        <v>9.5538819444444449</v>
      </c>
      <c r="U42">
        <v>12.099159722222222</v>
      </c>
      <c r="V42">
        <v>5.2678159722222224</v>
      </c>
      <c r="W42" t="str">
        <v>choi</v>
      </c>
      <c r="X42">
        <v>51</v>
      </c>
      <c r="Y42" t="str">
        <v>PF,C</v>
      </c>
      <c r="AJ42" t="str">
        <f>GMs!A42</f>
        <v>num_at_pos</v>
      </c>
      <c r="AK42" t="str">
        <f>GMs!B42</f>
        <v>F</v>
      </c>
      <c r="AL42">
        <f>GMs!C42</f>
        <v>21</v>
      </c>
      <c r="AM42">
        <f>GMs!D42</f>
        <v>5</v>
      </c>
      <c r="AN42">
        <f>GMs!E42</f>
        <v>4</v>
      </c>
      <c r="AO42">
        <f>GMs!F42</f>
        <v>3</v>
      </c>
      <c r="AP42">
        <f>GMs!G42</f>
        <v>3</v>
      </c>
      <c r="AQ42">
        <f>GMs!H42</f>
        <v>9</v>
      </c>
      <c r="AR42">
        <f>GMs!I42</f>
        <v>3</v>
      </c>
      <c r="AS42">
        <f>GMs!J42</f>
        <v>2</v>
      </c>
      <c r="AT42">
        <f>GMs!K42</f>
        <v>5</v>
      </c>
      <c r="AU42">
        <f>GMs!L42</f>
        <v>3</v>
      </c>
      <c r="AV42">
        <f>GMs!M42</f>
        <v>2</v>
      </c>
    </row>
    <row r="43" spans="1:48" x14ac:dyDescent="0.3">
      <c r="A43">
        <f t="shared" si="0"/>
        <v>16.383060159942893</v>
      </c>
      <c r="B43" t="e">
        <f>GMs!C$9*U43</f>
        <v>#N/A</v>
      </c>
      <c r="C43">
        <v>28.911033402751823</v>
      </c>
      <c r="D43">
        <v>22.856641904282874</v>
      </c>
      <c r="E43">
        <v>22.877886517999467</v>
      </c>
      <c r="F43">
        <v>19.65967219193147</v>
      </c>
      <c r="G43">
        <v>21.425363858435094</v>
      </c>
      <c r="H43" t="str">
        <v>Jusuf Nurkic</v>
      </c>
      <c r="I43">
        <v>1.1666666666666667</v>
      </c>
      <c r="J43">
        <v>-0.96249999999999991</v>
      </c>
      <c r="K43">
        <v>-1.3125</v>
      </c>
      <c r="L43">
        <v>0.25277777777777777</v>
      </c>
      <c r="M43">
        <v>2.1388888888888888</v>
      </c>
      <c r="N43">
        <v>0.14583333333333334</v>
      </c>
      <c r="O43">
        <v>0.65138888888888902</v>
      </c>
      <c r="P43">
        <v>2.2166666666666668</v>
      </c>
      <c r="Q43">
        <v>-1.2541666666666667</v>
      </c>
      <c r="R43">
        <v>4.0055555555555564</v>
      </c>
      <c r="S43">
        <v>4.2972222222222225</v>
      </c>
      <c r="T43">
        <v>2.8972222222222226</v>
      </c>
      <c r="U43">
        <v>3.0430555555555561</v>
      </c>
      <c r="V43">
        <v>3.0819444444444448</v>
      </c>
      <c r="W43" t="str">
        <v>choi</v>
      </c>
      <c r="X43">
        <v>26</v>
      </c>
      <c r="Y43" t="str">
        <v>C</v>
      </c>
      <c r="AJ43" t="str">
        <f>GMs!A43</f>
        <v>num_at_pos</v>
      </c>
      <c r="AK43" t="str">
        <f>GMs!B43</f>
        <v>UTIL</v>
      </c>
      <c r="AL43">
        <f>GMs!C43</f>
        <v>32</v>
      </c>
      <c r="AM43">
        <f>GMs!D43</f>
        <v>10</v>
      </c>
      <c r="AN43">
        <f>GMs!E43</f>
        <v>8</v>
      </c>
      <c r="AO43">
        <f>GMs!F43</f>
        <v>6</v>
      </c>
      <c r="AP43">
        <f>GMs!G43</f>
        <v>6</v>
      </c>
      <c r="AQ43">
        <f>GMs!H43</f>
        <v>11</v>
      </c>
      <c r="AR43">
        <f>GMs!I43</f>
        <v>7</v>
      </c>
      <c r="AS43">
        <f>GMs!J43</f>
        <v>6</v>
      </c>
      <c r="AT43">
        <f>GMs!K43</f>
        <v>9</v>
      </c>
      <c r="AU43">
        <f>GMs!L43</f>
        <v>8</v>
      </c>
      <c r="AV43">
        <f>GMs!M43</f>
        <v>7</v>
      </c>
    </row>
    <row r="44" spans="1:48" x14ac:dyDescent="0.3">
      <c r="A44">
        <f t="shared" si="0"/>
        <v>1.0263742140653176</v>
      </c>
      <c r="B44" t="e">
        <f>GMs!C$9*U44</f>
        <v>#N/A</v>
      </c>
      <c r="C44">
        <v>10.081731534376665</v>
      </c>
      <c r="D44">
        <v>-0.87342644893853305</v>
      </c>
      <c r="E44">
        <v>7.1333595569156687</v>
      </c>
      <c r="F44">
        <v>1.2316490568783811</v>
      </c>
      <c r="G44">
        <v>16.460315969638387</v>
      </c>
      <c r="H44" t="str">
        <v>Montrezl Harrell</v>
      </c>
      <c r="I44">
        <v>2.342222222222222</v>
      </c>
      <c r="J44">
        <v>-1.2655555555555555</v>
      </c>
      <c r="K44">
        <v>-1.6716666666666666</v>
      </c>
      <c r="L44">
        <v>7.5555555555555556E-2</v>
      </c>
      <c r="M44">
        <v>0.74611111111111106</v>
      </c>
      <c r="N44">
        <v>-0.77444444444444438</v>
      </c>
      <c r="O44">
        <v>-0.29277777777777775</v>
      </c>
      <c r="P44">
        <v>0.47222222222222221</v>
      </c>
      <c r="Q44">
        <v>0.40611111111111109</v>
      </c>
      <c r="R44">
        <v>1.3033333333333332</v>
      </c>
      <c r="S44">
        <v>-0.36833333333333351</v>
      </c>
      <c r="T44">
        <v>0.81222222222222207</v>
      </c>
      <c r="U44">
        <v>3.7777777777777577E-2</v>
      </c>
      <c r="V44">
        <v>2.3327777777777774</v>
      </c>
      <c r="W44" t="str">
        <v>choi</v>
      </c>
      <c r="X44">
        <v>3</v>
      </c>
      <c r="Y44" t="str">
        <v>PF,C</v>
      </c>
    </row>
    <row r="45" spans="1:48" x14ac:dyDescent="0.3">
      <c r="A45">
        <f t="shared" si="0"/>
        <v>21.732847509052103</v>
      </c>
      <c r="B45" t="e">
        <f>GMs!C$9*U45</f>
        <v>#N/A</v>
      </c>
      <c r="C45">
        <v>19.535094026681787</v>
      </c>
      <c r="D45">
        <v>29.533725914602257</v>
      </c>
      <c r="E45">
        <v>20.482436239614479</v>
      </c>
      <c r="F45">
        <v>26.079417010862521</v>
      </c>
      <c r="G45">
        <v>-0.78940546826488589</v>
      </c>
      <c r="H45" t="str">
        <v>Donovan Mitchell</v>
      </c>
      <c r="I45">
        <v>-0.94999999999999984</v>
      </c>
      <c r="J45">
        <v>1.43</v>
      </c>
      <c r="K45">
        <v>1.8899999999999997</v>
      </c>
      <c r="L45">
        <v>2.12</v>
      </c>
      <c r="M45">
        <v>-0.2</v>
      </c>
      <c r="N45">
        <v>1.51</v>
      </c>
      <c r="O45">
        <v>0.36</v>
      </c>
      <c r="P45">
        <v>-0.55000000000000004</v>
      </c>
      <c r="Q45">
        <v>-1.52</v>
      </c>
      <c r="R45">
        <v>2.66</v>
      </c>
      <c r="S45">
        <v>5.61</v>
      </c>
      <c r="T45">
        <v>2.58</v>
      </c>
      <c r="U45">
        <v>4.09</v>
      </c>
      <c r="V45">
        <v>-0.27</v>
      </c>
      <c r="W45" t="str">
        <v>choi</v>
      </c>
      <c r="X45">
        <v>25</v>
      </c>
      <c r="Y45" t="str">
        <v>PG,SG</v>
      </c>
      <c r="AJ45" t="str">
        <f>GMs!A45</f>
        <v>best_at_pos</v>
      </c>
      <c r="AK45" t="str">
        <f>GMs!B45</f>
        <v>PG</v>
      </c>
      <c r="AL45">
        <f>GMs!C45</f>
        <v>3.1666666666666665</v>
      </c>
      <c r="AM45">
        <f>GMs!D45</f>
        <v>9.3627777777777794</v>
      </c>
      <c r="AN45">
        <f>GMs!E45</f>
        <v>4.676388888888888</v>
      </c>
      <c r="AO45">
        <f>GMs!F45</f>
        <v>10.270694444444443</v>
      </c>
      <c r="AP45">
        <f>GMs!G45</f>
        <v>4.9508333333333328</v>
      </c>
      <c r="AQ45">
        <f>GMs!H45</f>
        <v>4.9800000000000004</v>
      </c>
      <c r="AR45">
        <f>GMs!I45</f>
        <v>4.96875</v>
      </c>
      <c r="AS45">
        <f>GMs!J45</f>
        <v>10.083333333333334</v>
      </c>
      <c r="AT45">
        <f>GMs!K45</f>
        <v>4.2583333333333329</v>
      </c>
      <c r="AU45">
        <f>GMs!L45</f>
        <v>4.3000000000000007</v>
      </c>
      <c r="AV45">
        <f>GMs!M45</f>
        <v>5.7448611111111108</v>
      </c>
    </row>
    <row r="46" spans="1:48" x14ac:dyDescent="0.3">
      <c r="A46">
        <f t="shared" si="0"/>
        <v>17.661955994792294</v>
      </c>
      <c r="B46" t="e">
        <f>GMs!C$9*U46</f>
        <v>#N/A</v>
      </c>
      <c r="C46">
        <v>7.546124477677294</v>
      </c>
      <c r="D46">
        <v>28.273472224969399</v>
      </c>
      <c r="E46">
        <v>18.77499619880416</v>
      </c>
      <c r="F46">
        <v>21.194347193750751</v>
      </c>
      <c r="G46">
        <v>-4.9112972825087979</v>
      </c>
      <c r="H46" t="str">
        <v>Devin Booker</v>
      </c>
      <c r="I46">
        <v>0.86555555555555541</v>
      </c>
      <c r="J46">
        <v>2.3538888888888887</v>
      </c>
      <c r="K46">
        <v>0.32722222222222219</v>
      </c>
      <c r="L46">
        <v>2.1427777777777774</v>
      </c>
      <c r="M46">
        <v>-0.2638888888888889</v>
      </c>
      <c r="N46">
        <v>0.93944444444444442</v>
      </c>
      <c r="O46">
        <v>-0.17944444444444446</v>
      </c>
      <c r="P46">
        <v>-0.82333333333333336</v>
      </c>
      <c r="Q46">
        <v>-2.068888888888889</v>
      </c>
      <c r="R46">
        <v>0.93944444444444386</v>
      </c>
      <c r="S46">
        <v>5.362222222222222</v>
      </c>
      <c r="T46">
        <v>2.3538888888888878</v>
      </c>
      <c r="U46">
        <v>3.293333333333333</v>
      </c>
      <c r="V46">
        <v>-0.89194444444444487</v>
      </c>
      <c r="W46" t="str">
        <v>choi</v>
      </c>
      <c r="X46">
        <v>36</v>
      </c>
      <c r="Y46" t="str">
        <v>SG,SF</v>
      </c>
      <c r="AJ46" t="str">
        <f>GMs!A46</f>
        <v>best_at_pos</v>
      </c>
      <c r="AK46" t="str">
        <f>GMs!B46</f>
        <v>SG</v>
      </c>
      <c r="AL46">
        <f>GMs!C46</f>
        <v>3.1666666666666665</v>
      </c>
      <c r="AM46">
        <f>GMs!D46</f>
        <v>4.18</v>
      </c>
      <c r="AN46">
        <f>GMs!E46</f>
        <v>4.676388888888888</v>
      </c>
      <c r="AO46">
        <f>GMs!F46</f>
        <v>10.270694444444443</v>
      </c>
      <c r="AP46">
        <f>GMs!G46</f>
        <v>4.09</v>
      </c>
      <c r="AQ46">
        <f>GMs!H46</f>
        <v>4.9800000000000004</v>
      </c>
      <c r="AR46">
        <f>GMs!I46</f>
        <v>4.96875</v>
      </c>
      <c r="AS46">
        <f>GMs!J46</f>
        <v>10.083333333333334</v>
      </c>
      <c r="AT46">
        <f>GMs!K46</f>
        <v>4.2583333333333329</v>
      </c>
      <c r="AU46">
        <f>GMs!L46</f>
        <v>4.3000000000000007</v>
      </c>
      <c r="AV46">
        <f>GMs!M46</f>
        <v>7.9488888888888889</v>
      </c>
    </row>
    <row r="47" spans="1:48" x14ac:dyDescent="0.3">
      <c r="A47">
        <f t="shared" si="0"/>
        <v>26.131624636908146</v>
      </c>
      <c r="B47" t="e">
        <f>GMs!C$9*U47</f>
        <v>#N/A</v>
      </c>
      <c r="C47">
        <v>8.699728909580223</v>
      </c>
      <c r="D47">
        <v>42.876591211567188</v>
      </c>
      <c r="E47">
        <v>8.526160769566836</v>
      </c>
      <c r="F47">
        <v>31.357949564289775</v>
      </c>
      <c r="G47">
        <v>-22.836648151331012</v>
      </c>
      <c r="H47" t="str">
        <v>Trae Young</v>
      </c>
      <c r="I47">
        <v>-0.89916666666666656</v>
      </c>
      <c r="J47">
        <v>3.8458333333333332</v>
      </c>
      <c r="K47">
        <v>0.90999999999999992</v>
      </c>
      <c r="L47">
        <v>1.9716666666666667</v>
      </c>
      <c r="M47">
        <v>-0.46583333333333332</v>
      </c>
      <c r="N47">
        <v>3.9541666666666666</v>
      </c>
      <c r="O47">
        <v>-0.23833333333333334</v>
      </c>
      <c r="P47">
        <v>-0.84500000000000008</v>
      </c>
      <c r="Q47">
        <v>-3.2824999999999998</v>
      </c>
      <c r="R47">
        <v>1.1050000000000009</v>
      </c>
      <c r="S47">
        <v>8.2333333333333325</v>
      </c>
      <c r="T47">
        <v>0.99666666666666703</v>
      </c>
      <c r="U47">
        <v>4.9508333333333328</v>
      </c>
      <c r="V47">
        <v>-3.5966666666666667</v>
      </c>
      <c r="W47" t="str">
        <v>choi</v>
      </c>
      <c r="X47">
        <v>41</v>
      </c>
      <c r="Y47" t="str">
        <v>PG</v>
      </c>
      <c r="AJ47" t="str">
        <f>GMs!A47</f>
        <v>best_at_pos</v>
      </c>
      <c r="AK47" t="str">
        <f>GMs!B47</f>
        <v>SF</v>
      </c>
      <c r="AL47">
        <f>GMs!C47</f>
        <v>3.9569444444444448</v>
      </c>
      <c r="AM47">
        <f>GMs!D47</f>
        <v>5.40625</v>
      </c>
      <c r="AN47">
        <f>GMs!E47</f>
        <v>6.3722222222222209</v>
      </c>
      <c r="AO47">
        <f>GMs!F47</f>
        <v>7.7794444444444455</v>
      </c>
      <c r="AP47">
        <f>GMs!G47</f>
        <v>3.293333333333333</v>
      </c>
      <c r="AQ47">
        <f>GMs!H47</f>
        <v>5.8099999999999987</v>
      </c>
      <c r="AR47">
        <f>GMs!I47</f>
        <v>8.6605555555555576</v>
      </c>
      <c r="AS47">
        <f>GMs!J47</f>
        <v>0.70916666666666661</v>
      </c>
      <c r="AT47">
        <f>GMs!K47</f>
        <v>4.2583333333333329</v>
      </c>
      <c r="AU47">
        <f>GMs!L47</f>
        <v>5.3320833333333324</v>
      </c>
      <c r="AV47">
        <f>GMs!M47</f>
        <v>7.9488888888888889</v>
      </c>
    </row>
    <row r="48" spans="1:48" x14ac:dyDescent="0.3">
      <c r="A48">
        <f t="shared" si="0"/>
        <v>44.012036214708303</v>
      </c>
      <c r="B48" t="e">
        <f>GMs!C$9*U48</f>
        <v>#N/A</v>
      </c>
      <c r="C48">
        <v>45.595714951414827</v>
      </c>
      <c r="D48">
        <v>54.303644845816699</v>
      </c>
      <c r="E48">
        <v>57.559475749888541</v>
      </c>
      <c r="F48">
        <v>52.814443457649958</v>
      </c>
      <c r="G48">
        <v>32.3145956946355</v>
      </c>
      <c r="H48" t="str">
        <v>Karl-Anthony Towns</v>
      </c>
      <c r="I48">
        <v>0.81</v>
      </c>
      <c r="J48">
        <v>2.0499999999999998</v>
      </c>
      <c r="K48">
        <v>0.83</v>
      </c>
      <c r="L48">
        <v>1.8299999999999998</v>
      </c>
      <c r="M48">
        <v>2.44</v>
      </c>
      <c r="N48">
        <v>0.96000000000000008</v>
      </c>
      <c r="O48">
        <v>-0.2</v>
      </c>
      <c r="P48">
        <v>1.76</v>
      </c>
      <c r="Q48">
        <v>-2.0299999999999998</v>
      </c>
      <c r="R48">
        <v>6.4</v>
      </c>
      <c r="S48">
        <v>10.48</v>
      </c>
      <c r="T48">
        <v>7.4899999999999993</v>
      </c>
      <c r="U48">
        <v>8.4500000000000011</v>
      </c>
      <c r="V48">
        <v>4.7249999999999996</v>
      </c>
      <c r="W48" t="str">
        <v>cock</v>
      </c>
      <c r="X48">
        <v>61</v>
      </c>
      <c r="Y48" t="str">
        <v>C</v>
      </c>
      <c r="AJ48" t="str">
        <f>GMs!A48</f>
        <v>best_at_pos</v>
      </c>
      <c r="AK48" t="str">
        <f>GMs!B48</f>
        <v>PF</v>
      </c>
      <c r="AL48">
        <f>GMs!C48</f>
        <v>5.66</v>
      </c>
      <c r="AM48">
        <f>GMs!D48</f>
        <v>6.6029166666666663</v>
      </c>
      <c r="AN48">
        <f>GMs!E48</f>
        <v>6.3722222222222209</v>
      </c>
      <c r="AO48">
        <f>GMs!F48</f>
        <v>7.7794444444444455</v>
      </c>
      <c r="AP48">
        <f>GMs!G48</f>
        <v>12.099159722222222</v>
      </c>
      <c r="AQ48">
        <f>GMs!H48</f>
        <v>5.8099999999999987</v>
      </c>
      <c r="AR48">
        <f>GMs!I48</f>
        <v>8.6605555555555576</v>
      </c>
      <c r="AS48">
        <f>GMs!J48</f>
        <v>0.58555555555555561</v>
      </c>
      <c r="AT48">
        <f>GMs!K48</f>
        <v>5.7105555555555547</v>
      </c>
      <c r="AU48">
        <f>GMs!L48</f>
        <v>5.3320833333333324</v>
      </c>
      <c r="AV48">
        <f>GMs!M48</f>
        <v>0</v>
      </c>
    </row>
    <row r="49" spans="1:48" x14ac:dyDescent="0.3">
      <c r="A49">
        <f t="shared" si="0"/>
        <v>3.8254669846791067</v>
      </c>
      <c r="B49" t="e">
        <f>GMs!C$9*U49</f>
        <v>#N/A</v>
      </c>
      <c r="C49">
        <v>15.083264843163816</v>
      </c>
      <c r="D49">
        <v>5.7075844101532356</v>
      </c>
      <c r="E49">
        <v>2.568998956420288</v>
      </c>
      <c r="F49">
        <v>4.5905603816149281</v>
      </c>
      <c r="G49">
        <v>15.020691405663964</v>
      </c>
      <c r="H49" t="str">
        <v>Mason Plumlee</v>
      </c>
      <c r="I49">
        <v>2.0116666666666667</v>
      </c>
      <c r="J49">
        <v>-1.4355555555555555</v>
      </c>
      <c r="K49">
        <v>-1.6716666666666666</v>
      </c>
      <c r="L49">
        <v>-0.47222222222222221</v>
      </c>
      <c r="M49">
        <v>1.6433333333333333</v>
      </c>
      <c r="N49">
        <v>0.37777777777777782</v>
      </c>
      <c r="O49">
        <v>-0.2361111111111111</v>
      </c>
      <c r="P49">
        <v>0.70833333333333337</v>
      </c>
      <c r="Q49">
        <v>-0.34</v>
      </c>
      <c r="R49">
        <v>2.0211111111111113</v>
      </c>
      <c r="S49">
        <v>0.92555555555555569</v>
      </c>
      <c r="T49">
        <v>0.20777777777777784</v>
      </c>
      <c r="U49">
        <v>0.58555555555555561</v>
      </c>
      <c r="V49">
        <v>2.1155555555555559</v>
      </c>
      <c r="W49" t="str">
        <v>cock</v>
      </c>
      <c r="X49">
        <v>1</v>
      </c>
      <c r="Y49" t="str">
        <v>PF,C</v>
      </c>
      <c r="AJ49" t="str">
        <f>GMs!A49</f>
        <v>best_at_pos</v>
      </c>
      <c r="AK49" t="str">
        <f>GMs!B49</f>
        <v>C</v>
      </c>
      <c r="AL49">
        <f>GMs!C49</f>
        <v>5.66</v>
      </c>
      <c r="AM49">
        <f>GMs!D49</f>
        <v>6.6029166666666663</v>
      </c>
      <c r="AN49">
        <f>GMs!E49</f>
        <v>6.3194444444444446</v>
      </c>
      <c r="AO49">
        <f>GMs!F49</f>
        <v>4.63</v>
      </c>
      <c r="AP49">
        <f>GMs!G49</f>
        <v>12.099159722222222</v>
      </c>
      <c r="AQ49">
        <f>GMs!H49</f>
        <v>5.37</v>
      </c>
      <c r="AR49">
        <f>GMs!I49</f>
        <v>6.4647222222222229</v>
      </c>
      <c r="AS49">
        <f>GMs!J49</f>
        <v>8.4500000000000011</v>
      </c>
      <c r="AT49">
        <f>GMs!K49</f>
        <v>5.7105555555555547</v>
      </c>
      <c r="AU49">
        <f>GMs!L49</f>
        <v>5.4888888888888898</v>
      </c>
      <c r="AV49">
        <f>GMs!M49</f>
        <v>6.1011111111111109</v>
      </c>
    </row>
    <row r="50" spans="1:48" x14ac:dyDescent="0.3">
      <c r="A50">
        <f t="shared" si="0"/>
        <v>52.358215469885316</v>
      </c>
      <c r="B50" t="e">
        <f>GMs!C$9*U50</f>
        <v>#N/A</v>
      </c>
      <c r="C50">
        <v>52.17184088663322</v>
      </c>
      <c r="D50">
        <v>67.385841078053758</v>
      </c>
      <c r="E50">
        <v>44.341498578922717</v>
      </c>
      <c r="F50">
        <v>62.829858563862381</v>
      </c>
      <c r="G50">
        <v>9.4913916896829083</v>
      </c>
      <c r="H50" t="str">
        <v>James Harden</v>
      </c>
      <c r="I50">
        <v>0.20833333333333334</v>
      </c>
      <c r="J50">
        <v>2.7395833333333335</v>
      </c>
      <c r="K50">
        <v>1.21875</v>
      </c>
      <c r="L50">
        <v>1.75</v>
      </c>
      <c r="M50">
        <v>1.375</v>
      </c>
      <c r="N50">
        <v>4.34375</v>
      </c>
      <c r="O50">
        <v>0.84375000000000011</v>
      </c>
      <c r="P50">
        <v>0.57291666666666663</v>
      </c>
      <c r="Q50">
        <v>-2.96875</v>
      </c>
      <c r="R50">
        <v>7.3437499999999991</v>
      </c>
      <c r="S50">
        <v>13.052083333333334</v>
      </c>
      <c r="T50">
        <v>5.7395833333333339</v>
      </c>
      <c r="U50">
        <v>10.083333333333334</v>
      </c>
      <c r="V50">
        <v>1.28125</v>
      </c>
      <c r="W50" t="str">
        <v>cock</v>
      </c>
      <c r="X50">
        <v>66</v>
      </c>
      <c r="Y50" t="str">
        <v>PG,SG</v>
      </c>
      <c r="AJ50" t="str">
        <f>GMs!A50</f>
        <v>best_at_pos</v>
      </c>
      <c r="AK50" t="str">
        <f>GMs!B50</f>
        <v>G</v>
      </c>
      <c r="AL50">
        <f>GMs!C50</f>
        <v>3.1666666666666665</v>
      </c>
      <c r="AM50">
        <f>GMs!D50</f>
        <v>9.3627777777777794</v>
      </c>
      <c r="AN50">
        <f>GMs!E50</f>
        <v>4.676388888888888</v>
      </c>
      <c r="AO50">
        <f>GMs!F50</f>
        <v>10.270694444444443</v>
      </c>
      <c r="AP50">
        <f>GMs!G50</f>
        <v>4.9508333333333328</v>
      </c>
      <c r="AQ50">
        <f>GMs!H50</f>
        <v>4.9800000000000004</v>
      </c>
      <c r="AR50">
        <f>GMs!I50</f>
        <v>4.96875</v>
      </c>
      <c r="AS50">
        <f>GMs!J50</f>
        <v>10.083333333333334</v>
      </c>
      <c r="AT50">
        <f>GMs!K50</f>
        <v>4.2583333333333329</v>
      </c>
      <c r="AU50">
        <f>GMs!L50</f>
        <v>4.3000000000000007</v>
      </c>
      <c r="AV50">
        <f>GMs!M50</f>
        <v>7.9488888888888889</v>
      </c>
    </row>
    <row r="51" spans="1:48" x14ac:dyDescent="0.3">
      <c r="A51">
        <f t="shared" si="0"/>
        <v>4.4571081017800873</v>
      </c>
      <c r="B51" t="e">
        <f>GMs!C$9*U51</f>
        <v>#N/A</v>
      </c>
      <c r="C51">
        <v>3.2917242405588176</v>
      </c>
      <c r="D51">
        <v>5.2865579533027951</v>
      </c>
      <c r="E51">
        <v>-1.7163818831073181</v>
      </c>
      <c r="F51">
        <v>5.3485297221361048</v>
      </c>
      <c r="G51">
        <v>0.48913578452314166</v>
      </c>
      <c r="H51" t="str">
        <v>Joe Ingles</v>
      </c>
      <c r="I51">
        <v>0.49333333333333329</v>
      </c>
      <c r="J51">
        <v>0.38027777777777777</v>
      </c>
      <c r="K51">
        <v>1.0894444444444444</v>
      </c>
      <c r="L51">
        <v>-0.23638888888888887</v>
      </c>
      <c r="M51">
        <v>-0.58583333333333332</v>
      </c>
      <c r="N51">
        <v>1.068888888888889</v>
      </c>
      <c r="O51">
        <v>-0.54472222222222222</v>
      </c>
      <c r="P51">
        <v>-0.8222222222222223</v>
      </c>
      <c r="Q51">
        <v>-0.13361111111111112</v>
      </c>
      <c r="R51">
        <v>0.3288888888888889</v>
      </c>
      <c r="S51">
        <v>0.84277777777777774</v>
      </c>
      <c r="T51">
        <v>-0.3597222222222225</v>
      </c>
      <c r="U51">
        <v>0.70916666666666661</v>
      </c>
      <c r="V51">
        <v>-7.7083333333333393E-2</v>
      </c>
      <c r="W51" t="str">
        <v>cock</v>
      </c>
      <c r="X51">
        <v>1</v>
      </c>
      <c r="Y51" t="str">
        <v>SG,SF</v>
      </c>
      <c r="AJ51" t="str">
        <f>GMs!A51</f>
        <v>best_at_pos</v>
      </c>
      <c r="AK51" t="str">
        <f>GMs!B51</f>
        <v>F</v>
      </c>
      <c r="AL51">
        <f>GMs!C51</f>
        <v>5.66</v>
      </c>
      <c r="AM51">
        <f>GMs!D51</f>
        <v>6.6029166666666663</v>
      </c>
      <c r="AN51">
        <f>GMs!E51</f>
        <v>6.3722222222222209</v>
      </c>
      <c r="AO51">
        <f>GMs!F51</f>
        <v>7.7794444444444455</v>
      </c>
      <c r="AP51">
        <f>GMs!G51</f>
        <v>12.099159722222222</v>
      </c>
      <c r="AQ51">
        <f>GMs!H51</f>
        <v>5.8099999999999987</v>
      </c>
      <c r="AR51">
        <f>GMs!I51</f>
        <v>8.6605555555555576</v>
      </c>
      <c r="AS51">
        <f>GMs!J51</f>
        <v>0.70916666666666661</v>
      </c>
      <c r="AT51">
        <f>GMs!K51</f>
        <v>5.7105555555555547</v>
      </c>
      <c r="AU51">
        <f>GMs!L51</f>
        <v>5.3320833333333324</v>
      </c>
      <c r="AV51">
        <f>GMs!M51</f>
        <v>7.9488888888888889</v>
      </c>
    </row>
    <row r="52" spans="1:48" x14ac:dyDescent="0.3">
      <c r="A52">
        <f t="shared" si="0"/>
        <v>27.609239025452244</v>
      </c>
      <c r="B52" t="e">
        <f>GMs!C$9*U52</f>
        <v>#N/A</v>
      </c>
      <c r="C52">
        <v>26.572855292451944</v>
      </c>
      <c r="D52">
        <v>31.466491662828435</v>
      </c>
      <c r="E52">
        <v>16.857796939221089</v>
      </c>
      <c r="F52">
        <v>33.131086830542692</v>
      </c>
      <c r="G52">
        <v>-4.5339020963006655</v>
      </c>
      <c r="H52" t="str">
        <v>Chris Paul</v>
      </c>
      <c r="I52">
        <v>0.62</v>
      </c>
      <c r="J52">
        <v>1.57</v>
      </c>
      <c r="K52">
        <v>-0.17</v>
      </c>
      <c r="L52">
        <v>0.43</v>
      </c>
      <c r="M52">
        <v>-0.18</v>
      </c>
      <c r="N52">
        <v>3.14</v>
      </c>
      <c r="O52">
        <v>1.1499999999999999</v>
      </c>
      <c r="P52">
        <v>-0.56999999999999995</v>
      </c>
      <c r="Q52">
        <v>-0.75</v>
      </c>
      <c r="R52">
        <v>3.6700000000000004</v>
      </c>
      <c r="S52">
        <v>5.99</v>
      </c>
      <c r="T52">
        <v>2.1</v>
      </c>
      <c r="U52">
        <v>5.24</v>
      </c>
      <c r="V52">
        <v>-0.83499999999999996</v>
      </c>
      <c r="W52" t="str">
        <v>cock</v>
      </c>
      <c r="X52">
        <v>17</v>
      </c>
      <c r="Y52" t="str">
        <v>PG</v>
      </c>
      <c r="AJ52" t="str">
        <f>GMs!A52</f>
        <v>best_at_pos</v>
      </c>
      <c r="AK52" t="str">
        <f>GMs!B52</f>
        <v>UTIL</v>
      </c>
      <c r="AL52">
        <f>GMs!C52</f>
        <v>5.66</v>
      </c>
      <c r="AM52">
        <f>GMs!D52</f>
        <v>9.3627777777777794</v>
      </c>
      <c r="AN52">
        <f>GMs!E52</f>
        <v>6.3722222222222209</v>
      </c>
      <c r="AO52">
        <f>GMs!F52</f>
        <v>10.270694444444443</v>
      </c>
      <c r="AP52">
        <f>GMs!G52</f>
        <v>12.099159722222222</v>
      </c>
      <c r="AQ52">
        <f>GMs!H52</f>
        <v>5.8099999999999987</v>
      </c>
      <c r="AR52">
        <f>GMs!I52</f>
        <v>8.6605555555555576</v>
      </c>
      <c r="AS52">
        <f>GMs!J52</f>
        <v>10.083333333333334</v>
      </c>
      <c r="AT52">
        <f>GMs!K52</f>
        <v>5.7105555555555547</v>
      </c>
      <c r="AU52">
        <f>GMs!L52</f>
        <v>5.4888888888888898</v>
      </c>
      <c r="AV52">
        <f>GMs!M52</f>
        <v>7.9488888888888889</v>
      </c>
    </row>
    <row r="53" spans="1:48" x14ac:dyDescent="0.3">
      <c r="A53">
        <f t="shared" si="0"/>
        <v>12.994908819448417</v>
      </c>
      <c r="B53" t="e">
        <f>GMs!C$9*U53</f>
        <v>#N/A</v>
      </c>
      <c r="C53">
        <v>10.058504599506138</v>
      </c>
      <c r="D53">
        <v>18.903514299358282</v>
      </c>
      <c r="E53">
        <v>4.171559387844221</v>
      </c>
      <c r="F53">
        <v>15.5938905833381</v>
      </c>
      <c r="G53">
        <v>-5.7268390751439204</v>
      </c>
      <c r="H53" t="str">
        <v>Kyle Lowry</v>
      </c>
      <c r="I53">
        <v>-0.56999999999999995</v>
      </c>
      <c r="J53">
        <v>1.08</v>
      </c>
      <c r="K53">
        <v>1.1100000000000001</v>
      </c>
      <c r="L53">
        <v>0.43</v>
      </c>
      <c r="M53">
        <v>-0.04</v>
      </c>
      <c r="N53">
        <v>1.96</v>
      </c>
      <c r="O53">
        <v>0.14000000000000001</v>
      </c>
      <c r="P53">
        <v>-0.59</v>
      </c>
      <c r="Q53">
        <v>-1.1399999999999999</v>
      </c>
      <c r="R53">
        <v>1.3000000000000003</v>
      </c>
      <c r="S53">
        <v>3.5200000000000005</v>
      </c>
      <c r="T53">
        <v>0.42000000000000037</v>
      </c>
      <c r="U53">
        <v>2.3800000000000008</v>
      </c>
      <c r="V53">
        <v>-1.0149999999999997</v>
      </c>
      <c r="W53" t="str">
        <v>cock</v>
      </c>
      <c r="X53">
        <v>23</v>
      </c>
      <c r="Y53" t="str">
        <v>PG</v>
      </c>
    </row>
    <row r="54" spans="1:48" x14ac:dyDescent="0.3">
      <c r="A54">
        <f t="shared" si="0"/>
        <v>23.623512605633017</v>
      </c>
      <c r="B54" t="e">
        <f>GMs!C$9*U54</f>
        <v>#N/A</v>
      </c>
      <c r="C54">
        <v>53.678688286358771</v>
      </c>
      <c r="D54">
        <v>31.720802945489776</v>
      </c>
      <c r="E54">
        <v>28.184794752950435</v>
      </c>
      <c r="F54">
        <v>28.348215126759619</v>
      </c>
      <c r="G54">
        <v>34.76674392892442</v>
      </c>
      <c r="H54" t="str">
        <v>Zion Williamson</v>
      </c>
      <c r="I54">
        <v>5.45</v>
      </c>
      <c r="J54">
        <v>-3.1</v>
      </c>
      <c r="K54">
        <v>-1.54</v>
      </c>
      <c r="L54">
        <v>2.4300000000000002</v>
      </c>
      <c r="M54">
        <v>1.1399999999999999</v>
      </c>
      <c r="N54">
        <v>0.86</v>
      </c>
      <c r="O54">
        <v>0.39</v>
      </c>
      <c r="P54">
        <v>0.41</v>
      </c>
      <c r="Q54">
        <v>-1.58</v>
      </c>
      <c r="R54">
        <v>7.5600000000000005</v>
      </c>
      <c r="S54">
        <v>6.04</v>
      </c>
      <c r="T54">
        <v>3.5999999999999996</v>
      </c>
      <c r="U54">
        <v>4.46</v>
      </c>
      <c r="V54">
        <v>5.0949999999999998</v>
      </c>
      <c r="W54" t="str">
        <v>death</v>
      </c>
      <c r="X54">
        <v>25</v>
      </c>
      <c r="Y54" t="str">
        <v>PF</v>
      </c>
      <c r="AJ54" t="str">
        <f>GMs!A54</f>
        <v>p_best_at_pos</v>
      </c>
      <c r="AK54" t="str">
        <f>GMs!B54</f>
        <v>PG</v>
      </c>
      <c r="AL54">
        <f>GMs!C54</f>
        <v>3.1666666666666665</v>
      </c>
      <c r="AM54">
        <f>GMs!D54</f>
        <v>0.71777777777777829</v>
      </c>
      <c r="AN54">
        <f>GMs!E54</f>
        <v>1.3416666666666661</v>
      </c>
      <c r="AO54">
        <f>GMs!F54</f>
        <v>2.6361111111111106</v>
      </c>
      <c r="AP54">
        <f>GMs!G54</f>
        <v>-0.27</v>
      </c>
      <c r="AQ54">
        <f>GMs!H54</f>
        <v>1.2266666666666666</v>
      </c>
      <c r="AR54">
        <f>GMs!I54</f>
        <v>1.1354166666666661</v>
      </c>
      <c r="AS54">
        <f>GMs!J54</f>
        <v>1.28125</v>
      </c>
      <c r="AT54">
        <f>GMs!K54</f>
        <v>-0.20708333333333351</v>
      </c>
      <c r="AU54">
        <f>GMs!L54</f>
        <v>2.0298611111111113</v>
      </c>
      <c r="AV54">
        <f>GMs!M54</f>
        <v>1.0878472222222222</v>
      </c>
    </row>
    <row r="55" spans="1:48" x14ac:dyDescent="0.3">
      <c r="A55">
        <f t="shared" si="0"/>
        <v>53.315613073221506</v>
      </c>
      <c r="B55" t="e">
        <f>GMs!C$9*U55</f>
        <v>#N/A</v>
      </c>
      <c r="C55">
        <v>47.062883004069874</v>
      </c>
      <c r="D55">
        <v>64.790453154448855</v>
      </c>
      <c r="E55">
        <v>66.001235509398484</v>
      </c>
      <c r="F55">
        <v>63.978735687865807</v>
      </c>
      <c r="G55">
        <v>18.470635693244613</v>
      </c>
      <c r="H55" t="str">
        <v>Stephen Curry</v>
      </c>
      <c r="I55">
        <v>0.53736111111111118</v>
      </c>
      <c r="J55">
        <v>3.6601388888888886</v>
      </c>
      <c r="K55">
        <v>3.7209722222222217</v>
      </c>
      <c r="L55">
        <v>2.7983333333333333</v>
      </c>
      <c r="M55">
        <v>0.26361111111111113</v>
      </c>
      <c r="N55">
        <v>1.6627777777777777</v>
      </c>
      <c r="O55">
        <v>0.91250000000000009</v>
      </c>
      <c r="P55">
        <v>-1.0138888888888888</v>
      </c>
      <c r="Q55">
        <v>-2.2711111111111113</v>
      </c>
      <c r="R55">
        <v>6.6105555555555542</v>
      </c>
      <c r="S55">
        <v>12.541805555555554</v>
      </c>
      <c r="T55">
        <v>8.6079166666666644</v>
      </c>
      <c r="U55">
        <v>10.270694444444443</v>
      </c>
      <c r="V55">
        <v>2.6361111111111106</v>
      </c>
      <c r="W55" t="str">
        <v>death</v>
      </c>
      <c r="X55">
        <v>57</v>
      </c>
      <c r="Y55" t="str">
        <v>PG,SG</v>
      </c>
      <c r="AJ55" t="str">
        <f>GMs!A55</f>
        <v>p_best_at_pos</v>
      </c>
      <c r="AK55" t="str">
        <f>GMs!B55</f>
        <v>SG</v>
      </c>
      <c r="AL55">
        <f>GMs!C55</f>
        <v>3.1666666666666665</v>
      </c>
      <c r="AM55">
        <f>GMs!D55</f>
        <v>0.49999999999999972</v>
      </c>
      <c r="AN55">
        <f>GMs!E55</f>
        <v>1.3416666666666661</v>
      </c>
      <c r="AO55">
        <f>GMs!F55</f>
        <v>2.6361111111111106</v>
      </c>
      <c r="AP55">
        <f>GMs!G55</f>
        <v>-0.27</v>
      </c>
      <c r="AQ55">
        <f>GMs!H55</f>
        <v>3.5587499999999999</v>
      </c>
      <c r="AR55">
        <f>GMs!I55</f>
        <v>1.1354166666666661</v>
      </c>
      <c r="AS55">
        <f>GMs!J55</f>
        <v>1.28125</v>
      </c>
      <c r="AT55">
        <f>GMs!K55</f>
        <v>2.2050000000000001</v>
      </c>
      <c r="AU55">
        <f>GMs!L55</f>
        <v>2.0298611111111113</v>
      </c>
      <c r="AV55">
        <f>GMs!M55</f>
        <v>1.0878472222222222</v>
      </c>
    </row>
    <row r="56" spans="1:48" x14ac:dyDescent="0.3">
      <c r="A56">
        <f t="shared" si="0"/>
        <v>40.585560581715569</v>
      </c>
      <c r="B56" t="e">
        <f>GMs!C$9*U56</f>
        <v>#N/A</v>
      </c>
      <c r="C56">
        <v>40.203194905640451</v>
      </c>
      <c r="D56">
        <v>48.191697019189185</v>
      </c>
      <c r="E56">
        <v>51.614899489868385</v>
      </c>
      <c r="F56">
        <v>48.702672698058677</v>
      </c>
      <c r="G56">
        <v>17.019965416503123</v>
      </c>
      <c r="H56" t="str">
        <v>Jayson Tatum</v>
      </c>
      <c r="I56">
        <v>0.14777777777777779</v>
      </c>
      <c r="J56">
        <v>2.1533333333333333</v>
      </c>
      <c r="K56">
        <v>1.5622222222222222</v>
      </c>
      <c r="L56">
        <v>2.3222222222222224</v>
      </c>
      <c r="M56">
        <v>1.1400000000000001</v>
      </c>
      <c r="N56">
        <v>1.0766666666666667</v>
      </c>
      <c r="O56">
        <v>0.97111111111111115</v>
      </c>
      <c r="P56">
        <v>-9.5000000000000001E-2</v>
      </c>
      <c r="Q56">
        <v>-1.4988888888888887</v>
      </c>
      <c r="R56">
        <v>5.6261111111111113</v>
      </c>
      <c r="S56">
        <v>9.2783333333333342</v>
      </c>
      <c r="T56">
        <v>6.7027777777777793</v>
      </c>
      <c r="U56">
        <v>7.7794444444444455</v>
      </c>
      <c r="V56">
        <v>2.4172222222222222</v>
      </c>
      <c r="W56" t="str">
        <v>death</v>
      </c>
      <c r="X56">
        <v>45</v>
      </c>
      <c r="Y56" t="str">
        <v>SF,PF</v>
      </c>
      <c r="AJ56" t="str">
        <f>GMs!A56</f>
        <v>p_best_at_pos</v>
      </c>
      <c r="AK56" t="str">
        <f>GMs!B56</f>
        <v>SF</v>
      </c>
      <c r="AL56">
        <f>GMs!C56</f>
        <v>3.9569444444444448</v>
      </c>
      <c r="AM56">
        <f>GMs!D56</f>
        <v>2.9114583333333335</v>
      </c>
      <c r="AN56">
        <f>GMs!E56</f>
        <v>1.1613888888888884</v>
      </c>
      <c r="AO56">
        <f>GMs!F56</f>
        <v>2.4172222222222222</v>
      </c>
      <c r="AP56">
        <f>GMs!G56</f>
        <v>-0.89194444444444487</v>
      </c>
      <c r="AQ56">
        <f>GMs!H56</f>
        <v>3.5587499999999999</v>
      </c>
      <c r="AR56">
        <f>GMs!I56</f>
        <v>4.1225000000000005</v>
      </c>
      <c r="AS56">
        <f>GMs!J56</f>
        <v>-7.7083333333333393E-2</v>
      </c>
      <c r="AT56">
        <f>GMs!K56</f>
        <v>2.2050000000000001</v>
      </c>
      <c r="AU56">
        <f>GMs!L56</f>
        <v>5.6065972222222227</v>
      </c>
      <c r="AV56">
        <f>GMs!M56</f>
        <v>0.39034722222222196</v>
      </c>
    </row>
    <row r="57" spans="1:48" x14ac:dyDescent="0.3">
      <c r="A57">
        <f t="shared" si="0"/>
        <v>24.492196568926953</v>
      </c>
      <c r="B57" t="e">
        <f>GMs!C$9*U57</f>
        <v>#N/A</v>
      </c>
      <c r="C57">
        <v>40.160612191711138</v>
      </c>
      <c r="D57">
        <v>35.586334441942128</v>
      </c>
      <c r="E57">
        <v>20.935516152163654</v>
      </c>
      <c r="F57">
        <v>29.390635882712342</v>
      </c>
      <c r="G57">
        <v>16.011123650444318</v>
      </c>
      <c r="H57" t="str">
        <v>Domantas Sabonis</v>
      </c>
      <c r="I57">
        <v>2.09</v>
      </c>
      <c r="J57">
        <v>-0.99</v>
      </c>
      <c r="K57">
        <v>-0.93000000000000016</v>
      </c>
      <c r="L57">
        <v>1.05</v>
      </c>
      <c r="M57">
        <v>2.86</v>
      </c>
      <c r="N57">
        <v>1.99</v>
      </c>
      <c r="O57">
        <v>0.84</v>
      </c>
      <c r="P57">
        <v>-0.11</v>
      </c>
      <c r="Q57">
        <v>-2.17</v>
      </c>
      <c r="R57">
        <v>5.6199999999999992</v>
      </c>
      <c r="S57">
        <v>6.8</v>
      </c>
      <c r="T57">
        <v>2.64</v>
      </c>
      <c r="U57">
        <v>4.63</v>
      </c>
      <c r="V57">
        <v>2.2649999999999997</v>
      </c>
      <c r="W57" t="str">
        <v>death</v>
      </c>
      <c r="X57">
        <v>19</v>
      </c>
      <c r="Y57" t="str">
        <v>PF,C</v>
      </c>
      <c r="AJ57" t="str">
        <f>GMs!A57</f>
        <v>p_best_at_pos</v>
      </c>
      <c r="AK57" t="str">
        <f>GMs!B57</f>
        <v>PF</v>
      </c>
      <c r="AL57">
        <f>GMs!C57</f>
        <v>5.66</v>
      </c>
      <c r="AM57">
        <f>GMs!D57</f>
        <v>5.3906250000000009</v>
      </c>
      <c r="AN57">
        <f>GMs!E57</f>
        <v>4.8708333333333336</v>
      </c>
      <c r="AO57">
        <f>GMs!F57</f>
        <v>5.0949999999999998</v>
      </c>
      <c r="AP57">
        <f>GMs!G57</f>
        <v>5.2678159722222224</v>
      </c>
      <c r="AQ57">
        <f>GMs!H57</f>
        <v>6.5750000000000002</v>
      </c>
      <c r="AR57">
        <f>GMs!I57</f>
        <v>6.588055555555556</v>
      </c>
      <c r="AS57">
        <f>GMs!J57</f>
        <v>2.1155555555555559</v>
      </c>
      <c r="AT57">
        <f>GMs!K57</f>
        <v>2.9977777777777779</v>
      </c>
      <c r="AU57">
        <f>GMs!L57</f>
        <v>5.6065972222222227</v>
      </c>
      <c r="AV57">
        <f>GMs!M57</f>
        <v>0</v>
      </c>
    </row>
    <row r="58" spans="1:48" x14ac:dyDescent="0.3">
      <c r="A58">
        <f t="shared" si="0"/>
        <v>1.6424017305188596</v>
      </c>
      <c r="B58" t="e">
        <f>GMs!C$9*U58</f>
        <v>#N/A</v>
      </c>
      <c r="C58">
        <v>6.1486372296338319</v>
      </c>
      <c r="D58">
        <v>6.7731571615466946E-3</v>
      </c>
      <c r="E58">
        <v>5.1448421629498498</v>
      </c>
      <c r="F58">
        <v>1.9708820766226314</v>
      </c>
      <c r="G58">
        <v>13.57462350924208</v>
      </c>
      <c r="H58" t="str">
        <v>Thomas Bryant</v>
      </c>
      <c r="I58">
        <v>1.6625000000000001</v>
      </c>
      <c r="J58">
        <v>-0.5805555555555556</v>
      </c>
      <c r="K58">
        <v>-0.47500000000000003</v>
      </c>
      <c r="L58">
        <v>-2.6388888888888892E-2</v>
      </c>
      <c r="M58">
        <v>0.14250000000000002</v>
      </c>
      <c r="N58">
        <v>-0.39055555555555554</v>
      </c>
      <c r="O58">
        <v>-0.75472222222222218</v>
      </c>
      <c r="P58">
        <v>0.22694444444444445</v>
      </c>
      <c r="Q58">
        <v>0.3536111111111111</v>
      </c>
      <c r="R58">
        <v>0.73888888888888915</v>
      </c>
      <c r="S58">
        <v>-0.19527777777777794</v>
      </c>
      <c r="T58">
        <v>0.54888888888888876</v>
      </c>
      <c r="U58">
        <v>0.15833333333333316</v>
      </c>
      <c r="V58">
        <v>1.8973611111111111</v>
      </c>
      <c r="W58" t="str">
        <v>death</v>
      </c>
      <c r="X58">
        <v>2</v>
      </c>
      <c r="Y58" t="str">
        <v>C</v>
      </c>
      <c r="AJ58" t="str">
        <f>GMs!A58</f>
        <v>p_best_at_pos</v>
      </c>
      <c r="AK58" t="str">
        <f>GMs!B58</f>
        <v>C</v>
      </c>
      <c r="AL58">
        <f>GMs!C58</f>
        <v>5.66</v>
      </c>
      <c r="AM58">
        <f>GMs!D58</f>
        <v>5.3906250000000009</v>
      </c>
      <c r="AN58">
        <f>GMs!E58</f>
        <v>6.5391666666666675</v>
      </c>
      <c r="AO58">
        <f>GMs!F58</f>
        <v>2.2649999999999997</v>
      </c>
      <c r="AP58">
        <f>GMs!G58</f>
        <v>5.2678159722222224</v>
      </c>
      <c r="AQ58">
        <f>GMs!H58</f>
        <v>6.5750000000000002</v>
      </c>
      <c r="AR58">
        <f>GMs!I58</f>
        <v>6.588055555555556</v>
      </c>
      <c r="AS58">
        <f>GMs!J58</f>
        <v>4.7249999999999996</v>
      </c>
      <c r="AT58">
        <f>GMs!K58</f>
        <v>2.9977777777777779</v>
      </c>
      <c r="AU58">
        <f>GMs!L58</f>
        <v>10.840555555555556</v>
      </c>
      <c r="AV58">
        <f>GMs!M58</f>
        <v>4.5494444444444442</v>
      </c>
    </row>
    <row r="59" spans="1:48" x14ac:dyDescent="0.3">
      <c r="A59">
        <f t="shared" si="0"/>
        <v>3.031302479020682</v>
      </c>
      <c r="B59" t="e">
        <f>GMs!C$9*U59</f>
        <v>#N/A</v>
      </c>
      <c r="C59">
        <v>2.1216673964559414</v>
      </c>
      <c r="D59">
        <v>3.5099110758214951</v>
      </c>
      <c r="E59">
        <v>3.1122753330417505</v>
      </c>
      <c r="F59">
        <v>3.6375629748248182</v>
      </c>
      <c r="G59">
        <v>-0.21548864240935273</v>
      </c>
      <c r="H59" t="str">
        <v>Jamal Murray</v>
      </c>
      <c r="I59">
        <v>2.6388888888888892E-2</v>
      </c>
      <c r="J59">
        <v>0.26916666666666667</v>
      </c>
      <c r="K59">
        <v>0.1398611111111111</v>
      </c>
      <c r="L59">
        <v>0.15041666666666664</v>
      </c>
      <c r="M59">
        <v>-0.18208333333333332</v>
      </c>
      <c r="N59">
        <v>0.15041666666666664</v>
      </c>
      <c r="O59">
        <v>0.11875000000000001</v>
      </c>
      <c r="P59">
        <v>-0.17944444444444446</v>
      </c>
      <c r="Q59">
        <v>-6.3333333333333325E-2</v>
      </c>
      <c r="R59">
        <v>0.16097222222222218</v>
      </c>
      <c r="S59">
        <v>0.49347222222222226</v>
      </c>
      <c r="T59">
        <v>0.27972222222222221</v>
      </c>
      <c r="U59">
        <v>0.43013888888888896</v>
      </c>
      <c r="V59">
        <v>-0.18340277777777778</v>
      </c>
      <c r="W59" t="str">
        <v>death</v>
      </c>
      <c r="X59">
        <v>25</v>
      </c>
      <c r="Y59" t="str">
        <v>PG,SG</v>
      </c>
      <c r="AJ59" t="str">
        <f>GMs!A59</f>
        <v>p_best_at_pos</v>
      </c>
      <c r="AK59" t="str">
        <f>GMs!B59</f>
        <v>G</v>
      </c>
      <c r="AL59">
        <f>GMs!C59</f>
        <v>3.1666666666666665</v>
      </c>
      <c r="AM59">
        <f>GMs!D59</f>
        <v>0.71777777777777829</v>
      </c>
      <c r="AN59">
        <f>GMs!E59</f>
        <v>1.3416666666666661</v>
      </c>
      <c r="AO59">
        <f>GMs!F59</f>
        <v>2.6361111111111106</v>
      </c>
      <c r="AP59">
        <f>GMs!G59</f>
        <v>-0.27</v>
      </c>
      <c r="AQ59">
        <f>GMs!H59</f>
        <v>3.5587499999999999</v>
      </c>
      <c r="AR59">
        <f>GMs!I59</f>
        <v>1.1354166666666661</v>
      </c>
      <c r="AS59">
        <f>GMs!J59</f>
        <v>1.28125</v>
      </c>
      <c r="AT59">
        <f>GMs!K59</f>
        <v>2.2050000000000001</v>
      </c>
      <c r="AU59">
        <f>GMs!L59</f>
        <v>2.0298611111111113</v>
      </c>
      <c r="AV59">
        <f>GMs!M59</f>
        <v>1.0878472222222222</v>
      </c>
    </row>
    <row r="60" spans="1:48" x14ac:dyDescent="0.3">
      <c r="A60">
        <f t="shared" si="0"/>
        <v>32.00943557154897</v>
      </c>
      <c r="B60" t="e">
        <f>GMs!C$9*U60</f>
        <v>#N/A</v>
      </c>
      <c r="C60">
        <v>37.996636092940221</v>
      </c>
      <c r="D60">
        <v>33.481202157689935</v>
      </c>
      <c r="E60">
        <v>46.274429779913767</v>
      </c>
      <c r="F60">
        <v>38.411322685858764</v>
      </c>
      <c r="G60">
        <v>31.151113949837754</v>
      </c>
      <c r="H60" t="str">
        <v>Nikola Vucevic</v>
      </c>
      <c r="I60">
        <v>0.31666666666666665</v>
      </c>
      <c r="J60">
        <v>0.79166666666666663</v>
      </c>
      <c r="K60">
        <v>0.4538888888888889</v>
      </c>
      <c r="L60">
        <v>1.2455555555555555</v>
      </c>
      <c r="M60">
        <v>2.7655555555555558</v>
      </c>
      <c r="N60">
        <v>0.10555555555555557</v>
      </c>
      <c r="O60">
        <v>3.1666666666666662E-2</v>
      </c>
      <c r="P60">
        <v>0.67555555555555558</v>
      </c>
      <c r="Q60">
        <v>-0.28500000000000003</v>
      </c>
      <c r="R60">
        <v>5.3094444444444431</v>
      </c>
      <c r="S60">
        <v>6.3861111111111111</v>
      </c>
      <c r="T60">
        <v>5.9955555555555566</v>
      </c>
      <c r="U60">
        <v>6.1011111111111109</v>
      </c>
      <c r="V60">
        <v>4.5494444444444442</v>
      </c>
      <c r="W60" t="str">
        <v>ii</v>
      </c>
      <c r="X60">
        <v>26</v>
      </c>
      <c r="Y60" t="str">
        <v>C</v>
      </c>
      <c r="AJ60" t="str">
        <f>GMs!A60</f>
        <v>p_best_at_pos</v>
      </c>
      <c r="AK60" t="str">
        <f>GMs!B60</f>
        <v>F</v>
      </c>
      <c r="AL60">
        <f>GMs!C60</f>
        <v>5.66</v>
      </c>
      <c r="AM60">
        <f>GMs!D60</f>
        <v>5.3906250000000009</v>
      </c>
      <c r="AN60">
        <f>GMs!E60</f>
        <v>4.8708333333333336</v>
      </c>
      <c r="AO60">
        <f>GMs!F60</f>
        <v>5.0949999999999998</v>
      </c>
      <c r="AP60">
        <f>GMs!G60</f>
        <v>5.2678159722222224</v>
      </c>
      <c r="AQ60">
        <f>GMs!H60</f>
        <v>6.5750000000000002</v>
      </c>
      <c r="AR60">
        <f>GMs!I60</f>
        <v>6.588055555555556</v>
      </c>
      <c r="AS60">
        <f>GMs!J60</f>
        <v>2.1155555555555559</v>
      </c>
      <c r="AT60">
        <f>GMs!K60</f>
        <v>2.9977777777777779</v>
      </c>
      <c r="AU60">
        <f>GMs!L60</f>
        <v>5.6065972222222227</v>
      </c>
      <c r="AV60">
        <f>GMs!M60</f>
        <v>0.39034722222222196</v>
      </c>
    </row>
    <row r="61" spans="1:48" x14ac:dyDescent="0.3">
      <c r="A61">
        <f t="shared" si="0"/>
        <v>28.881037769098263</v>
      </c>
      <c r="B61" t="e">
        <f>GMs!C$9*U61</f>
        <v>#N/A</v>
      </c>
      <c r="C61">
        <v>29.49654571927972</v>
      </c>
      <c r="D61">
        <v>35.02473035939834</v>
      </c>
      <c r="E61">
        <v>32.699861937034221</v>
      </c>
      <c r="F61">
        <v>34.657245322917916</v>
      </c>
      <c r="G61">
        <v>8.2096287706711522</v>
      </c>
      <c r="H61" t="str">
        <v>Kyrie Irving</v>
      </c>
      <c r="I61">
        <v>0.99305555555555558</v>
      </c>
      <c r="J61">
        <v>1.3993055555555556</v>
      </c>
      <c r="K61">
        <v>1.0743055555555554</v>
      </c>
      <c r="L61">
        <v>1.5076388888888888</v>
      </c>
      <c r="M61">
        <v>-0.38819444444444445</v>
      </c>
      <c r="N61">
        <v>1.2909722222222222</v>
      </c>
      <c r="O61">
        <v>0.95694444444444449</v>
      </c>
      <c r="P61">
        <v>-0.14444444444444446</v>
      </c>
      <c r="Q61">
        <v>-1.2006944444444445</v>
      </c>
      <c r="R61">
        <v>4.0895833333333327</v>
      </c>
      <c r="S61">
        <v>6.6895833333333332</v>
      </c>
      <c r="T61">
        <v>4.197916666666667</v>
      </c>
      <c r="U61">
        <v>5.4888888888888889</v>
      </c>
      <c r="V61">
        <v>1.0878472222222222</v>
      </c>
      <c r="W61" t="str">
        <v>ii</v>
      </c>
      <c r="X61">
        <v>37</v>
      </c>
      <c r="Y61" t="str">
        <v>PG,SG</v>
      </c>
      <c r="AJ61" t="str">
        <f>GMs!A61</f>
        <v>p_best_at_pos</v>
      </c>
      <c r="AK61" t="str">
        <f>GMs!B61</f>
        <v>UTIL</v>
      </c>
      <c r="AL61">
        <f>GMs!C61</f>
        <v>5.66</v>
      </c>
      <c r="AM61">
        <f>GMs!D61</f>
        <v>5.3906250000000009</v>
      </c>
      <c r="AN61">
        <f>GMs!E61</f>
        <v>6.5391666666666675</v>
      </c>
      <c r="AO61">
        <f>GMs!F61</f>
        <v>5.0949999999999998</v>
      </c>
      <c r="AP61">
        <f>GMs!G61</f>
        <v>5.2678159722222224</v>
      </c>
      <c r="AQ61">
        <f>GMs!H61</f>
        <v>6.5750000000000002</v>
      </c>
      <c r="AR61">
        <f>GMs!I61</f>
        <v>6.588055555555556</v>
      </c>
      <c r="AS61">
        <f>GMs!J61</f>
        <v>4.7249999999999996</v>
      </c>
      <c r="AT61">
        <f>GMs!K61</f>
        <v>2.9977777777777779</v>
      </c>
      <c r="AU61">
        <f>GMs!L61</f>
        <v>10.840555555555556</v>
      </c>
      <c r="AV61">
        <f>GMs!M61</f>
        <v>4.5494444444444442</v>
      </c>
    </row>
    <row r="62" spans="1:48" x14ac:dyDescent="0.3">
      <c r="A62">
        <f t="shared" si="0"/>
        <v>41.451405708528135</v>
      </c>
      <c r="B62" t="e">
        <f>GMs!C$9*U62</f>
        <v>#N/A</v>
      </c>
      <c r="C62">
        <v>32.791867104035973</v>
      </c>
      <c r="D62">
        <v>51.331028519597481</v>
      </c>
      <c r="E62">
        <v>48.162262748868656</v>
      </c>
      <c r="F62">
        <v>49.741686850233762</v>
      </c>
      <c r="G62">
        <v>3.5869979776535281</v>
      </c>
      <c r="H62" t="str">
        <v>Bradley Beal</v>
      </c>
      <c r="I62">
        <v>0.12166666666666666</v>
      </c>
      <c r="J62">
        <v>3.3863888888888889</v>
      </c>
      <c r="K62">
        <v>1.0747222222222224</v>
      </c>
      <c r="L62">
        <v>3.01125</v>
      </c>
      <c r="M62">
        <v>-6.083333333333333E-2</v>
      </c>
      <c r="N62">
        <v>1.7033333333333334</v>
      </c>
      <c r="O62">
        <v>0.96319444444444435</v>
      </c>
      <c r="P62">
        <v>-0.30416666666666664</v>
      </c>
      <c r="Q62">
        <v>-1.9466666666666665</v>
      </c>
      <c r="R62">
        <v>4.5625000000000018</v>
      </c>
      <c r="S62">
        <v>9.8955555555555552</v>
      </c>
      <c r="T62">
        <v>6.2455555555555566</v>
      </c>
      <c r="U62">
        <v>7.9488888888888889</v>
      </c>
      <c r="V62">
        <v>0.39034722222222196</v>
      </c>
      <c r="W62" t="str">
        <v>ii</v>
      </c>
      <c r="X62">
        <v>28</v>
      </c>
      <c r="Y62" t="str">
        <v>SG,SF</v>
      </c>
      <c r="AJ62">
        <f>GMs!A62</f>
        <v>0</v>
      </c>
      <c r="AK62">
        <f>GMs!B62</f>
        <v>0</v>
      </c>
      <c r="AL62">
        <f>GMs!C62</f>
        <v>0</v>
      </c>
      <c r="AM62">
        <f>GMs!D62</f>
        <v>0</v>
      </c>
      <c r="AN62">
        <f>GMs!E62</f>
        <v>0</v>
      </c>
      <c r="AO62">
        <f>GMs!F62</f>
        <v>0</v>
      </c>
      <c r="AP62">
        <f>GMs!G62</f>
        <v>0</v>
      </c>
      <c r="AQ62">
        <f>GMs!H62</f>
        <v>0</v>
      </c>
      <c r="AR62">
        <f>GMs!I62</f>
        <v>0</v>
      </c>
      <c r="AS62">
        <f>GMs!J62</f>
        <v>0</v>
      </c>
      <c r="AT62">
        <f>GMs!K62</f>
        <v>0</v>
      </c>
      <c r="AU62">
        <f>GMs!L62</f>
        <v>0</v>
      </c>
      <c r="AV62">
        <f>GMs!M62</f>
        <v>0</v>
      </c>
    </row>
    <row r="63" spans="1:48" x14ac:dyDescent="0.3">
      <c r="A63">
        <f t="shared" si="0"/>
        <v>30.189031677881538</v>
      </c>
      <c r="B63" t="e">
        <f>GMs!C$9*U63</f>
        <v>#N/A</v>
      </c>
      <c r="C63">
        <v>30.02544238206071</v>
      </c>
      <c r="D63">
        <v>31.206175808215374</v>
      </c>
      <c r="E63">
        <v>32.106243347907295</v>
      </c>
      <c r="F63">
        <v>36.226838013457844</v>
      </c>
      <c r="G63">
        <v>1.6121165825083077</v>
      </c>
      <c r="H63" t="str">
        <v>Fred VanVleet</v>
      </c>
      <c r="I63">
        <v>-1.930347222222222</v>
      </c>
      <c r="J63">
        <v>1.5793749999999998</v>
      </c>
      <c r="K63">
        <v>1.7733333333333332</v>
      </c>
      <c r="L63">
        <v>1.0159722222222221</v>
      </c>
      <c r="M63">
        <v>-0.34173611111111107</v>
      </c>
      <c r="N63">
        <v>1.6255555555555554</v>
      </c>
      <c r="O63">
        <v>1.9395833333333334</v>
      </c>
      <c r="P63">
        <v>0.27708333333333335</v>
      </c>
      <c r="Q63">
        <v>-0.19395833333333332</v>
      </c>
      <c r="R63">
        <v>4.1654861111111101</v>
      </c>
      <c r="S63">
        <v>5.9388194444444444</v>
      </c>
      <c r="T63">
        <v>4.119305555555556</v>
      </c>
      <c r="U63">
        <v>5.7448611111111108</v>
      </c>
      <c r="V63">
        <v>9.2361111111111199E-2</v>
      </c>
      <c r="W63" t="str">
        <v>ii</v>
      </c>
      <c r="X63">
        <v>27</v>
      </c>
      <c r="Y63" t="str">
        <v>PG,SG</v>
      </c>
      <c r="AJ63">
        <f>GMs!A63</f>
        <v>0</v>
      </c>
      <c r="AK63">
        <f>GMs!B63</f>
        <v>0</v>
      </c>
      <c r="AL63">
        <f>GMs!C63</f>
        <v>0</v>
      </c>
      <c r="AM63">
        <f>GMs!D63</f>
        <v>0</v>
      </c>
      <c r="AN63">
        <f>GMs!E63</f>
        <v>0</v>
      </c>
      <c r="AO63">
        <f>GMs!F63</f>
        <v>0</v>
      </c>
      <c r="AP63">
        <f>GMs!G63</f>
        <v>0</v>
      </c>
      <c r="AQ63">
        <f>GMs!H63</f>
        <v>0</v>
      </c>
      <c r="AR63">
        <f>GMs!I63</f>
        <v>0</v>
      </c>
      <c r="AS63">
        <f>GMs!J63</f>
        <v>0</v>
      </c>
      <c r="AT63">
        <f>GMs!K63</f>
        <v>0</v>
      </c>
      <c r="AU63">
        <f>GMs!L63</f>
        <v>0</v>
      </c>
      <c r="AV63">
        <f>GMs!M63</f>
        <v>0</v>
      </c>
    </row>
    <row r="64" spans="1:48" x14ac:dyDescent="0.3">
      <c r="A64">
        <f t="shared" si="0"/>
        <v>2.4656643101111508</v>
      </c>
      <c r="B64" t="e">
        <f>GMs!C$9*U64</f>
        <v>#N/A</v>
      </c>
      <c r="C64">
        <v>2.2387698597615229</v>
      </c>
      <c r="D64">
        <v>2.7943073832216712</v>
      </c>
      <c r="E64">
        <v>2.8353931642617001</v>
      </c>
      <c r="F64">
        <v>2.958797172133381</v>
      </c>
      <c r="G64">
        <v>0.56737624995653491</v>
      </c>
      <c r="H64" t="str">
        <v>Kawhi Leonard</v>
      </c>
      <c r="I64">
        <v>4.7222222222222228E-2</v>
      </c>
      <c r="J64">
        <v>0.14166666666666666</v>
      </c>
      <c r="K64">
        <v>-4.3055555555555555E-2</v>
      </c>
      <c r="L64">
        <v>9.9999999999999992E-2</v>
      </c>
      <c r="M64">
        <v>-6.9444444444444441E-3</v>
      </c>
      <c r="N64">
        <v>7.6388888888888895E-2</v>
      </c>
      <c r="O64">
        <v>0.11666666666666667</v>
      </c>
      <c r="P64">
        <v>-7.9166666666666663E-2</v>
      </c>
      <c r="Q64">
        <v>-3.3333333333333333E-2</v>
      </c>
      <c r="R64">
        <v>0.17777777777777778</v>
      </c>
      <c r="S64">
        <v>0.3527777777777778</v>
      </c>
      <c r="T64">
        <v>0.24305555555555552</v>
      </c>
      <c r="U64">
        <v>0.31944444444444448</v>
      </c>
      <c r="V64">
        <v>-6.5277777777777768E-2</v>
      </c>
      <c r="W64" t="str">
        <v>ii</v>
      </c>
      <c r="X64">
        <v>47</v>
      </c>
      <c r="Y64" t="str">
        <v>SG,SF</v>
      </c>
      <c r="AJ64">
        <f>GMs!A64</f>
        <v>0</v>
      </c>
      <c r="AK64">
        <f>GMs!B64</f>
        <v>0</v>
      </c>
      <c r="AL64">
        <f>GMs!C64</f>
        <v>0</v>
      </c>
      <c r="AM64">
        <f>GMs!D64</f>
        <v>0</v>
      </c>
      <c r="AN64">
        <f>GMs!E64</f>
        <v>0</v>
      </c>
      <c r="AO64">
        <f>GMs!F64</f>
        <v>0</v>
      </c>
      <c r="AP64">
        <f>GMs!G64</f>
        <v>0</v>
      </c>
      <c r="AQ64">
        <f>GMs!H64</f>
        <v>0</v>
      </c>
      <c r="AR64">
        <f>GMs!I64</f>
        <v>0</v>
      </c>
      <c r="AS64">
        <f>GMs!J64</f>
        <v>0</v>
      </c>
      <c r="AT64">
        <f>GMs!K64</f>
        <v>0</v>
      </c>
      <c r="AU64">
        <f>GMs!L64</f>
        <v>0</v>
      </c>
      <c r="AV64">
        <f>GMs!M64</f>
        <v>0</v>
      </c>
    </row>
    <row r="65" spans="1:48" x14ac:dyDescent="0.3">
      <c r="A65">
        <f t="shared" si="0"/>
        <v>12.102804455183318</v>
      </c>
      <c r="B65" t="e">
        <f>GMs!C$9*U65</f>
        <v>#N/A</v>
      </c>
      <c r="C65">
        <v>6.5763999468327325</v>
      </c>
      <c r="D65">
        <v>14.252443507574231</v>
      </c>
      <c r="E65">
        <v>10.416091330709452</v>
      </c>
      <c r="F65">
        <v>14.523365346219981</v>
      </c>
      <c r="G65">
        <v>-5.4755491096931443</v>
      </c>
      <c r="H65" t="str">
        <v>Kemba Walker</v>
      </c>
      <c r="I65">
        <v>-1.1818055555555556</v>
      </c>
      <c r="J65">
        <v>1.4051388888888889</v>
      </c>
      <c r="K65">
        <v>1.2004166666666667</v>
      </c>
      <c r="L65">
        <v>0.74444444444444446</v>
      </c>
      <c r="M65">
        <v>-0.41875000000000001</v>
      </c>
      <c r="N65">
        <v>0.95847222222222228</v>
      </c>
      <c r="O65">
        <v>0.4466666666666666</v>
      </c>
      <c r="P65">
        <v>-0.54902777777777778</v>
      </c>
      <c r="Q65">
        <v>-0.40013888888888888</v>
      </c>
      <c r="R65">
        <v>0.80027777777777809</v>
      </c>
      <c r="S65">
        <v>2.6055555555555556</v>
      </c>
      <c r="T65">
        <v>1.2469444444444444</v>
      </c>
      <c r="U65">
        <v>2.2054166666666668</v>
      </c>
      <c r="V65">
        <v>-0.9770833333333333</v>
      </c>
      <c r="W65" t="str">
        <v>ii</v>
      </c>
      <c r="X65">
        <v>6</v>
      </c>
      <c r="Y65" t="str">
        <v>PG</v>
      </c>
      <c r="AJ65">
        <f>GMs!A65</f>
        <v>0</v>
      </c>
      <c r="AK65">
        <f>GMs!B65</f>
        <v>0</v>
      </c>
      <c r="AL65">
        <f>GMs!C65</f>
        <v>0</v>
      </c>
      <c r="AM65">
        <f>GMs!D65</f>
        <v>0</v>
      </c>
      <c r="AN65">
        <f>GMs!E65</f>
        <v>0</v>
      </c>
      <c r="AO65">
        <f>GMs!F65</f>
        <v>0</v>
      </c>
      <c r="AP65">
        <f>GMs!G65</f>
        <v>0</v>
      </c>
      <c r="AQ65">
        <f>GMs!H65</f>
        <v>0</v>
      </c>
      <c r="AR65">
        <f>GMs!I65</f>
        <v>0</v>
      </c>
      <c r="AS65">
        <f>GMs!J65</f>
        <v>0</v>
      </c>
      <c r="AT65">
        <f>GMs!K65</f>
        <v>0</v>
      </c>
      <c r="AU65">
        <f>GMs!L65</f>
        <v>0</v>
      </c>
      <c r="AV65">
        <f>GMs!M65</f>
        <v>0</v>
      </c>
    </row>
    <row r="66" spans="1:48" x14ac:dyDescent="0.3">
      <c r="A66">
        <f t="shared" si="0"/>
        <v>4.1618691077194043</v>
      </c>
      <c r="B66" t="e">
        <f>GMs!C$9*U66</f>
        <v>#N/A</v>
      </c>
      <c r="C66">
        <v>8.7229558444507411</v>
      </c>
      <c r="D66">
        <v>12.12611861643359</v>
      </c>
      <c r="E66">
        <v>-7.4428085556038202</v>
      </c>
      <c r="F66">
        <v>4.9942429292632848</v>
      </c>
      <c r="G66">
        <v>-10.05031514738681</v>
      </c>
      <c r="H66" t="str">
        <v>D'Angelo Russell</v>
      </c>
      <c r="I66">
        <v>-0.9916666666666667</v>
      </c>
      <c r="J66">
        <v>-0.45694444444444443</v>
      </c>
      <c r="K66">
        <v>1.4291666666666665</v>
      </c>
      <c r="L66">
        <v>1.0402777777777779</v>
      </c>
      <c r="M66">
        <v>-0.82638888888888884</v>
      </c>
      <c r="N66">
        <v>1.7694444444444446</v>
      </c>
      <c r="O66">
        <v>0.4861111111111111</v>
      </c>
      <c r="P66">
        <v>-0.26250000000000001</v>
      </c>
      <c r="Q66">
        <v>-1.5361111111111112</v>
      </c>
      <c r="R66">
        <v>1.1083333333333329</v>
      </c>
      <c r="S66">
        <v>2.1875</v>
      </c>
      <c r="T66">
        <v>-1.1180555555555556</v>
      </c>
      <c r="U66">
        <v>0.6513888888888888</v>
      </c>
      <c r="V66">
        <v>-1.6673611111111113</v>
      </c>
      <c r="W66" t="str">
        <v>ii</v>
      </c>
      <c r="X66">
        <v>17</v>
      </c>
      <c r="Y66" t="str">
        <v>PG,SG</v>
      </c>
      <c r="AJ66">
        <f>GMs!A66</f>
        <v>0</v>
      </c>
      <c r="AK66">
        <f>GMs!B66</f>
        <v>0</v>
      </c>
      <c r="AL66">
        <f>GMs!C66</f>
        <v>0</v>
      </c>
      <c r="AM66">
        <f>GMs!D66</f>
        <v>0</v>
      </c>
      <c r="AN66">
        <f>GMs!E66</f>
        <v>0</v>
      </c>
      <c r="AO66">
        <f>GMs!F66</f>
        <v>0</v>
      </c>
      <c r="AP66">
        <f>GMs!G66</f>
        <v>0</v>
      </c>
      <c r="AQ66">
        <f>GMs!H66</f>
        <v>0</v>
      </c>
      <c r="AR66">
        <f>GMs!I66</f>
        <v>0</v>
      </c>
      <c r="AS66">
        <f>GMs!J66</f>
        <v>0</v>
      </c>
      <c r="AT66">
        <f>GMs!K66</f>
        <v>0</v>
      </c>
      <c r="AU66">
        <f>GMs!L66</f>
        <v>0</v>
      </c>
      <c r="AV66">
        <f>GMs!M66</f>
        <v>0</v>
      </c>
    </row>
    <row r="67" spans="1:48" x14ac:dyDescent="0.3">
      <c r="A67">
        <f t="shared" si="0"/>
        <v>30.013733525158003</v>
      </c>
      <c r="B67" t="e">
        <f>GMs!C$9*U67</f>
        <v>#N/A</v>
      </c>
      <c r="C67">
        <v>37.408220409553515</v>
      </c>
      <c r="D67">
        <v>37.024606029437926</v>
      </c>
      <c r="E67">
        <v>38.064453957147705</v>
      </c>
      <c r="F67">
        <v>36.0164802301896</v>
      </c>
      <c r="G67">
        <v>20.867555363698202</v>
      </c>
      <c r="H67" t="str">
        <v>Bam Adebayo</v>
      </c>
      <c r="I67">
        <v>2.8605555555555555</v>
      </c>
      <c r="J67">
        <v>0.48555555555555557</v>
      </c>
      <c r="K67">
        <v>-1.8683333333333334</v>
      </c>
      <c r="L67">
        <v>0.90777777777777779</v>
      </c>
      <c r="M67">
        <v>1.8155555555555556</v>
      </c>
      <c r="N67">
        <v>0.80222222222222217</v>
      </c>
      <c r="O67">
        <v>0.97111111111111115</v>
      </c>
      <c r="P67">
        <v>1.1083333333333334</v>
      </c>
      <c r="Q67">
        <v>-1.3722222222222222</v>
      </c>
      <c r="R67">
        <v>5.2249999999999996</v>
      </c>
      <c r="S67">
        <v>7.0827777777777774</v>
      </c>
      <c r="T67">
        <v>4.9083333333333332</v>
      </c>
      <c r="U67">
        <v>5.7105555555555547</v>
      </c>
      <c r="V67">
        <v>2.9977777777777779</v>
      </c>
      <c r="W67" t="str">
        <v>ja</v>
      </c>
      <c r="X67">
        <v>33</v>
      </c>
      <c r="Y67" t="str">
        <v>PF,C</v>
      </c>
      <c r="AJ67">
        <f>GMs!A67</f>
        <v>0</v>
      </c>
      <c r="AK67">
        <f>GMs!B67</f>
        <v>0</v>
      </c>
      <c r="AL67">
        <f>GMs!C67</f>
        <v>0</v>
      </c>
      <c r="AM67">
        <f>GMs!D67</f>
        <v>0</v>
      </c>
      <c r="AN67">
        <f>GMs!E67</f>
        <v>0</v>
      </c>
      <c r="AO67">
        <f>GMs!F67</f>
        <v>0</v>
      </c>
      <c r="AP67">
        <f>GMs!G67</f>
        <v>0</v>
      </c>
      <c r="AQ67">
        <f>GMs!H67</f>
        <v>0</v>
      </c>
      <c r="AR67">
        <f>GMs!I67</f>
        <v>0</v>
      </c>
      <c r="AS67">
        <f>GMs!J67</f>
        <v>0</v>
      </c>
      <c r="AT67">
        <f>GMs!K67</f>
        <v>0</v>
      </c>
      <c r="AU67">
        <f>GMs!L67</f>
        <v>0</v>
      </c>
      <c r="AV67">
        <f>GMs!M67</f>
        <v>0</v>
      </c>
    </row>
    <row r="68" spans="1:48" x14ac:dyDescent="0.3">
      <c r="A68">
        <f t="shared" ref="A68:A130" si="1">F68/1.2</f>
        <v>21.835045622380804</v>
      </c>
      <c r="B68" t="e">
        <f>GMs!C$9*U68</f>
        <v>#N/A</v>
      </c>
      <c r="C68">
        <v>31.241469201428181</v>
      </c>
      <c r="D68">
        <v>28.821654323150515</v>
      </c>
      <c r="E68">
        <v>29.468521171839768</v>
      </c>
      <c r="F68">
        <v>26.202054746856962</v>
      </c>
      <c r="G68">
        <v>15.613477990829901</v>
      </c>
      <c r="H68" t="str">
        <v>Jaylen Brown</v>
      </c>
      <c r="I68">
        <v>0.77</v>
      </c>
      <c r="J68">
        <v>-0.23000000000000004</v>
      </c>
      <c r="K68">
        <v>1.32</v>
      </c>
      <c r="L68">
        <v>1.8500000000000003</v>
      </c>
      <c r="M68">
        <v>0.44</v>
      </c>
      <c r="N68">
        <v>0.34</v>
      </c>
      <c r="O68">
        <v>0.87</v>
      </c>
      <c r="P68">
        <v>0.11</v>
      </c>
      <c r="Q68">
        <v>-1.36</v>
      </c>
      <c r="R68">
        <v>4.34</v>
      </c>
      <c r="S68">
        <v>5.4700000000000006</v>
      </c>
      <c r="T68">
        <v>3.7700000000000005</v>
      </c>
      <c r="U68">
        <v>4.1100000000000003</v>
      </c>
      <c r="V68">
        <v>2.2050000000000001</v>
      </c>
      <c r="W68" t="str">
        <v>ja</v>
      </c>
      <c r="X68">
        <v>12</v>
      </c>
      <c r="Y68" t="str">
        <v>SG,SF</v>
      </c>
    </row>
    <row r="69" spans="1:48" x14ac:dyDescent="0.3">
      <c r="A69">
        <f t="shared" si="1"/>
        <v>22.593014962901975</v>
      </c>
      <c r="B69" t="e">
        <f>GMs!C$9*U69</f>
        <v>#N/A</v>
      </c>
      <c r="C69">
        <v>16.118799022808208</v>
      </c>
      <c r="D69">
        <v>28.743948097892879</v>
      </c>
      <c r="E69">
        <v>24.045196570469905</v>
      </c>
      <c r="F69">
        <v>27.11161795548237</v>
      </c>
      <c r="G69">
        <v>4.8972956546468751</v>
      </c>
      <c r="H69" t="str">
        <v>Brandon Ingram</v>
      </c>
      <c r="I69">
        <v>2.0277777777777777E-2</v>
      </c>
      <c r="J69">
        <v>2.0886111111111112</v>
      </c>
      <c r="K69">
        <v>0.73</v>
      </c>
      <c r="L69">
        <v>1.723611111111111</v>
      </c>
      <c r="M69">
        <v>3.0416666666666665E-2</v>
      </c>
      <c r="N69">
        <v>1.2065277777777776</v>
      </c>
      <c r="O69">
        <v>-0.48666666666666664</v>
      </c>
      <c r="P69">
        <v>0.14194444444444446</v>
      </c>
      <c r="Q69">
        <v>-1.1963888888888889</v>
      </c>
      <c r="R69">
        <v>2.1697222222222217</v>
      </c>
      <c r="S69">
        <v>5.4547222222222222</v>
      </c>
      <c r="T69">
        <v>3.0518055555555552</v>
      </c>
      <c r="U69">
        <v>4.2583333333333329</v>
      </c>
      <c r="V69">
        <v>0.58805555555555533</v>
      </c>
      <c r="W69" t="str">
        <v>ja</v>
      </c>
      <c r="X69">
        <v>22</v>
      </c>
      <c r="Y69" t="str">
        <v>SF,PF</v>
      </c>
    </row>
    <row r="70" spans="1:48" x14ac:dyDescent="0.3">
      <c r="A70">
        <f t="shared" si="1"/>
        <v>14.902606934917442</v>
      </c>
      <c r="B70" t="e">
        <f>GMs!C$9*U70</f>
        <v>#N/A</v>
      </c>
      <c r="C70">
        <v>13.390601964474044</v>
      </c>
      <c r="D70">
        <v>18.421735702760962</v>
      </c>
      <c r="E70">
        <v>16.469742384491468</v>
      </c>
      <c r="F70">
        <v>17.88312832190093</v>
      </c>
      <c r="G70">
        <v>2.0861617554282756</v>
      </c>
      <c r="H70" t="str">
        <v>Pascal Siakam</v>
      </c>
      <c r="I70">
        <v>-0.25402777777777774</v>
      </c>
      <c r="J70">
        <v>0.97513888888888878</v>
      </c>
      <c r="K70">
        <v>-0.34416666666666662</v>
      </c>
      <c r="L70">
        <v>0.95055555555555549</v>
      </c>
      <c r="M70">
        <v>0.71291666666666664</v>
      </c>
      <c r="N70">
        <v>0.70472222222222225</v>
      </c>
      <c r="O70">
        <v>0.43430555555555561</v>
      </c>
      <c r="P70">
        <v>0.24583333333333332</v>
      </c>
      <c r="Q70">
        <v>-0.67194444444444434</v>
      </c>
      <c r="R70">
        <v>1.7781944444444442</v>
      </c>
      <c r="S70">
        <v>3.4252777777777772</v>
      </c>
      <c r="T70">
        <v>2.0486111111111107</v>
      </c>
      <c r="U70">
        <v>2.753333333333333</v>
      </c>
      <c r="V70">
        <v>0.16388888888888908</v>
      </c>
      <c r="W70" t="str">
        <v>ja</v>
      </c>
      <c r="X70">
        <v>28</v>
      </c>
      <c r="Y70" t="str">
        <v>PF,C</v>
      </c>
    </row>
    <row r="71" spans="1:48" x14ac:dyDescent="0.3">
      <c r="A71">
        <f t="shared" si="1"/>
        <v>15.748580206360558</v>
      </c>
      <c r="B71" t="e">
        <f>GMs!C$9*U71</f>
        <v>#N/A</v>
      </c>
      <c r="C71">
        <v>15.223594241339923</v>
      </c>
      <c r="D71">
        <v>19.156412741560391</v>
      </c>
      <c r="E71">
        <v>10.605923423698801</v>
      </c>
      <c r="F71">
        <v>18.898296247632668</v>
      </c>
      <c r="G71">
        <v>-0.37242981130810038</v>
      </c>
      <c r="H71" t="str">
        <v>Malcolm Brogdon</v>
      </c>
      <c r="I71">
        <v>-0.60152777777777777</v>
      </c>
      <c r="J71">
        <v>0.87763888888888886</v>
      </c>
      <c r="K71">
        <v>0.92694444444444435</v>
      </c>
      <c r="L71">
        <v>1.0847222222222224</v>
      </c>
      <c r="M71">
        <v>0.11833333333333333</v>
      </c>
      <c r="N71">
        <v>1.6468055555555554</v>
      </c>
      <c r="O71">
        <v>5.9166666666666666E-2</v>
      </c>
      <c r="P71">
        <v>-0.54236111111111118</v>
      </c>
      <c r="Q71">
        <v>-0.65083333333333337</v>
      </c>
      <c r="R71">
        <v>2.0412499999999998</v>
      </c>
      <c r="S71">
        <v>3.5697222222222225</v>
      </c>
      <c r="T71">
        <v>1.2720833333333328</v>
      </c>
      <c r="U71">
        <v>2.9188888888888891</v>
      </c>
      <c r="V71">
        <v>-0.20708333333333351</v>
      </c>
      <c r="W71" t="str">
        <v>ja</v>
      </c>
      <c r="X71">
        <v>21</v>
      </c>
      <c r="Y71" t="str">
        <v>PG,SG</v>
      </c>
    </row>
    <row r="72" spans="1:48" x14ac:dyDescent="0.3">
      <c r="A72">
        <f t="shared" si="1"/>
        <v>17.426332566840017</v>
      </c>
      <c r="B72" t="e">
        <f>GMs!C$9*U72</f>
        <v>#N/A</v>
      </c>
      <c r="C72">
        <v>23.830141399823692</v>
      </c>
      <c r="D72">
        <v>22.016001831041226</v>
      </c>
      <c r="E72">
        <v>12.893347704415818</v>
      </c>
      <c r="F72">
        <v>20.91159908020802</v>
      </c>
      <c r="G72">
        <v>-0.44974980067757042</v>
      </c>
      <c r="H72" t="str">
        <v>Lonzo Ball</v>
      </c>
      <c r="I72">
        <v>-1.0694444444444444</v>
      </c>
      <c r="J72">
        <v>-2.9166666666666667E-2</v>
      </c>
      <c r="K72">
        <v>1.4486111111111111</v>
      </c>
      <c r="L72">
        <v>0.22361111111111112</v>
      </c>
      <c r="M72">
        <v>0</v>
      </c>
      <c r="N72">
        <v>1.6722222222222221</v>
      </c>
      <c r="O72">
        <v>1.7111111111111112</v>
      </c>
      <c r="P72">
        <v>0.17499999999999999</v>
      </c>
      <c r="Q72">
        <v>-0.8847222222222223</v>
      </c>
      <c r="R72">
        <v>3.2763888888888886</v>
      </c>
      <c r="S72">
        <v>4.1319444444444446</v>
      </c>
      <c r="T72">
        <v>1.5750000000000002</v>
      </c>
      <c r="U72">
        <v>3.2472222222222222</v>
      </c>
      <c r="V72">
        <v>-0.21875000000000011</v>
      </c>
      <c r="W72" t="str">
        <v>ja</v>
      </c>
      <c r="X72">
        <v>7</v>
      </c>
      <c r="Y72" t="str">
        <v>PG,SG</v>
      </c>
    </row>
    <row r="73" spans="1:48" x14ac:dyDescent="0.3">
      <c r="A73">
        <f t="shared" si="1"/>
        <v>13.889142311074519</v>
      </c>
      <c r="B73" t="e">
        <f>GMs!C$9*U73</f>
        <v>#N/A</v>
      </c>
      <c r="C73">
        <v>31.449543826309998</v>
      </c>
      <c r="D73">
        <v>23.071393654085782</v>
      </c>
      <c r="E73">
        <v>2.071869607928833</v>
      </c>
      <c r="F73">
        <v>16.666970773289421</v>
      </c>
      <c r="G73">
        <v>-4.4427749659723608</v>
      </c>
      <c r="H73" t="str">
        <v>De'Aaron Fox</v>
      </c>
      <c r="I73">
        <v>0.47652777777777772</v>
      </c>
      <c r="J73">
        <v>-1.8148611111111113</v>
      </c>
      <c r="K73">
        <v>0.16222222222222221</v>
      </c>
      <c r="L73">
        <v>2.0480555555555555</v>
      </c>
      <c r="M73">
        <v>-0.58805555555555555</v>
      </c>
      <c r="N73">
        <v>2.4130555555555553</v>
      </c>
      <c r="O73">
        <v>1.7540277777777777</v>
      </c>
      <c r="P73">
        <v>-0.11152777777777777</v>
      </c>
      <c r="Q73">
        <v>-1.7844444444444443</v>
      </c>
      <c r="R73">
        <v>4.3698611111111108</v>
      </c>
      <c r="S73">
        <v>4.3394444444444442</v>
      </c>
      <c r="T73">
        <v>0.14194444444444443</v>
      </c>
      <c r="U73">
        <v>2.5549999999999997</v>
      </c>
      <c r="V73">
        <v>-0.82124999999999992</v>
      </c>
      <c r="W73" t="str">
        <v>ja</v>
      </c>
      <c r="X73">
        <v>18</v>
      </c>
      <c r="Y73" t="str">
        <v>PG</v>
      </c>
    </row>
    <row r="74" spans="1:48" x14ac:dyDescent="0.3">
      <c r="A74">
        <f t="shared" si="1"/>
        <v>22.593014962901975</v>
      </c>
      <c r="B74" t="e">
        <f>GMs!C$9*U74</f>
        <v>#N/A</v>
      </c>
      <c r="C74">
        <v>31.308246639180947</v>
      </c>
      <c r="D74">
        <v>33.024148269129135</v>
      </c>
      <c r="E74">
        <v>15.776488166447484</v>
      </c>
      <c r="F74">
        <v>27.11161795548237</v>
      </c>
      <c r="G74">
        <v>-6.1898385352968219</v>
      </c>
      <c r="H74" t="str">
        <v>LaMelo Ball</v>
      </c>
      <c r="I74">
        <v>-0.54749999999999999</v>
      </c>
      <c r="J74">
        <v>-9.1249999999999998E-2</v>
      </c>
      <c r="K74">
        <v>0.44611111111111107</v>
      </c>
      <c r="L74">
        <v>0.87194444444444441</v>
      </c>
      <c r="M74">
        <v>0.8009722222222222</v>
      </c>
      <c r="N74">
        <v>2.3015277777777778</v>
      </c>
      <c r="O74">
        <v>2.6969444444444446</v>
      </c>
      <c r="P74">
        <v>-0.1825</v>
      </c>
      <c r="Q74">
        <v>-2.0379166666666664</v>
      </c>
      <c r="R74">
        <v>4.3495833333333325</v>
      </c>
      <c r="S74">
        <v>6.2962499999999997</v>
      </c>
      <c r="T74">
        <v>1.9568055555555559</v>
      </c>
      <c r="U74">
        <v>4.2583333333333329</v>
      </c>
      <c r="V74">
        <v>-1.0848611111111111</v>
      </c>
      <c r="W74" t="str">
        <v>ja</v>
      </c>
      <c r="X74">
        <v>3</v>
      </c>
      <c r="Y74" t="str">
        <v>PG,SG</v>
      </c>
    </row>
    <row r="75" spans="1:48" x14ac:dyDescent="0.3">
      <c r="A75">
        <f t="shared" si="1"/>
        <v>14.016889952735395</v>
      </c>
      <c r="B75" t="e">
        <f>GMs!C$9*U75</f>
        <v>#N/A</v>
      </c>
      <c r="C75">
        <v>18.280839543673245</v>
      </c>
      <c r="D75">
        <v>23.83715318298826</v>
      </c>
      <c r="E75">
        <v>-0.66129301268029939</v>
      </c>
      <c r="F75">
        <v>16.820267943282474</v>
      </c>
      <c r="G75">
        <v>-11.724661107661408</v>
      </c>
      <c r="H75" t="str">
        <v>Draymond Green</v>
      </c>
      <c r="I75">
        <v>-0.09</v>
      </c>
      <c r="J75">
        <v>0.1</v>
      </c>
      <c r="K75">
        <v>-1.21</v>
      </c>
      <c r="L75">
        <v>-0.94</v>
      </c>
      <c r="M75">
        <v>1.1000000000000001</v>
      </c>
      <c r="N75">
        <v>2.8</v>
      </c>
      <c r="O75">
        <v>2.0699999999999998</v>
      </c>
      <c r="P75">
        <v>0.66</v>
      </c>
      <c r="Q75">
        <v>-1.9099999999999997</v>
      </c>
      <c r="R75">
        <v>2.48</v>
      </c>
      <c r="S75">
        <v>4.49</v>
      </c>
      <c r="T75">
        <v>-0.21999999999999931</v>
      </c>
      <c r="U75">
        <v>2.5800000000000005</v>
      </c>
      <c r="V75">
        <v>-1.9199999999999995</v>
      </c>
      <c r="W75" t="str">
        <v>ja</v>
      </c>
      <c r="X75">
        <v>4</v>
      </c>
      <c r="Y75" t="str">
        <v>PF,C</v>
      </c>
    </row>
    <row r="76" spans="1:48" x14ac:dyDescent="0.3">
      <c r="A76">
        <f t="shared" si="1"/>
        <v>28.88103776909827</v>
      </c>
      <c r="B76" t="e">
        <f>GMs!C$9*U76</f>
        <v>#N/A</v>
      </c>
      <c r="C76">
        <v>66.019933014232947</v>
      </c>
      <c r="D76">
        <v>30.045174160843398</v>
      </c>
      <c r="E76">
        <v>48.506267867655986</v>
      </c>
      <c r="F76">
        <v>34.657245322917923</v>
      </c>
      <c r="G76">
        <v>72.844997741260741</v>
      </c>
      <c r="H76" t="str">
        <v>Rudy Gobert</v>
      </c>
      <c r="I76">
        <v>3.7472222222222222</v>
      </c>
      <c r="J76">
        <v>-3.842222222222222</v>
      </c>
      <c r="K76">
        <v>-1.8683333333333334</v>
      </c>
      <c r="L76">
        <v>0.19</v>
      </c>
      <c r="M76">
        <v>3.8633333333333337</v>
      </c>
      <c r="N76">
        <v>-0.80222222222222217</v>
      </c>
      <c r="O76">
        <v>-0.80222222222222217</v>
      </c>
      <c r="P76">
        <v>5.2249999999999996</v>
      </c>
      <c r="Q76">
        <v>-0.22166666666666665</v>
      </c>
      <c r="R76">
        <v>9.3311111111111114</v>
      </c>
      <c r="S76">
        <v>5.7105555555555565</v>
      </c>
      <c r="T76">
        <v>6.2911111111111113</v>
      </c>
      <c r="U76">
        <v>5.4888888888888898</v>
      </c>
      <c r="V76">
        <v>10.840555555555556</v>
      </c>
      <c r="W76" t="str">
        <v>other</v>
      </c>
      <c r="X76">
        <v>25</v>
      </c>
      <c r="Y76" t="str">
        <v>C</v>
      </c>
    </row>
    <row r="77" spans="1:48" x14ac:dyDescent="0.3">
      <c r="A77">
        <f t="shared" si="1"/>
        <v>28.079776172236457</v>
      </c>
      <c r="B77" t="e">
        <f>GMs!C$9*U77</f>
        <v>#N/A</v>
      </c>
      <c r="C77">
        <v>35.75523687793423</v>
      </c>
      <c r="D77">
        <v>27.362896548995874</v>
      </c>
      <c r="E77">
        <v>47.026416579214114</v>
      </c>
      <c r="F77">
        <v>33.695731406683748</v>
      </c>
      <c r="G77">
        <v>38.157317510382093</v>
      </c>
      <c r="H77" t="str">
        <v>Michael Porter Jr.</v>
      </c>
      <c r="I77">
        <v>1.5447222222222221</v>
      </c>
      <c r="J77">
        <v>0.34430555555555553</v>
      </c>
      <c r="K77">
        <v>1.3958333333333333</v>
      </c>
      <c r="L77">
        <v>1.1259722222222222</v>
      </c>
      <c r="M77">
        <v>1.1911111111111112</v>
      </c>
      <c r="N77">
        <v>-0.76305555555555549</v>
      </c>
      <c r="O77">
        <v>-0.41875000000000001</v>
      </c>
      <c r="P77">
        <v>0.76305555555555549</v>
      </c>
      <c r="Q77">
        <v>0.1488888888888889</v>
      </c>
      <c r="R77">
        <v>4.9877777777777776</v>
      </c>
      <c r="S77">
        <v>5.1831944444444433</v>
      </c>
      <c r="T77">
        <v>6.0951388888888882</v>
      </c>
      <c r="U77">
        <v>5.3320833333333324</v>
      </c>
      <c r="V77">
        <v>5.6065972222222227</v>
      </c>
      <c r="W77" t="str">
        <v>other</v>
      </c>
      <c r="X77">
        <v>11</v>
      </c>
      <c r="Y77" t="str">
        <v>SF,PF</v>
      </c>
    </row>
    <row r="78" spans="1:48" x14ac:dyDescent="0.3">
      <c r="A78">
        <f t="shared" si="1"/>
        <v>21.840723295343501</v>
      </c>
      <c r="B78" t="e">
        <f>GMs!C$9*U78</f>
        <v>#N/A</v>
      </c>
      <c r="C78">
        <v>42.895583772715874</v>
      </c>
      <c r="D78">
        <v>34.874262850490382</v>
      </c>
      <c r="E78">
        <v>12.874469374726266</v>
      </c>
      <c r="F78">
        <v>26.208867954412202</v>
      </c>
      <c r="G78">
        <v>14.452757674223927</v>
      </c>
      <c r="H78" t="str">
        <v>LeBron James</v>
      </c>
      <c r="I78">
        <v>1.8602777777777777</v>
      </c>
      <c r="J78">
        <v>-1.901388888888889</v>
      </c>
      <c r="K78">
        <v>0.64749999999999996</v>
      </c>
      <c r="L78">
        <v>1.7986111111111112</v>
      </c>
      <c r="M78">
        <v>1.0791666666666666</v>
      </c>
      <c r="N78">
        <v>2.5386111111111109</v>
      </c>
      <c r="O78">
        <v>0.54472222222222222</v>
      </c>
      <c r="P78">
        <v>9.2499999999999999E-2</v>
      </c>
      <c r="Q78">
        <v>-2.548888888888889</v>
      </c>
      <c r="R78">
        <v>6.0124999999999993</v>
      </c>
      <c r="S78">
        <v>6.66</v>
      </c>
      <c r="T78">
        <v>1.5724999999999998</v>
      </c>
      <c r="U78">
        <v>4.1111111111111107</v>
      </c>
      <c r="V78">
        <v>2.0298611111111113</v>
      </c>
      <c r="W78" t="str">
        <v>other</v>
      </c>
      <c r="X78">
        <v>43</v>
      </c>
      <c r="Y78" t="str">
        <v>PG,SG,SF</v>
      </c>
    </row>
    <row r="79" spans="1:48" x14ac:dyDescent="0.3">
      <c r="A79">
        <f t="shared" si="1"/>
        <v>22.805927699003437</v>
      </c>
      <c r="B79" t="e">
        <f>GMs!C$9*U79</f>
        <v>#N/A</v>
      </c>
      <c r="C79">
        <v>27.478705752402558</v>
      </c>
      <c r="D79">
        <v>21.904387434762086</v>
      </c>
      <c r="E79">
        <v>25.768368552688177</v>
      </c>
      <c r="F79">
        <v>27.367113238804123</v>
      </c>
      <c r="G79">
        <v>14.254855320480635</v>
      </c>
      <c r="H79" t="str">
        <v>CJ McCollum</v>
      </c>
      <c r="I79">
        <v>-0.22</v>
      </c>
      <c r="J79">
        <v>0.5</v>
      </c>
      <c r="K79">
        <v>2.0499999999999998</v>
      </c>
      <c r="L79">
        <v>1.5</v>
      </c>
      <c r="M79">
        <v>-0.43</v>
      </c>
      <c r="N79">
        <v>1.02</v>
      </c>
      <c r="O79">
        <v>3.0000000000000002E-2</v>
      </c>
      <c r="P79">
        <v>-0.34</v>
      </c>
      <c r="Q79">
        <v>0.19</v>
      </c>
      <c r="R79">
        <v>3.8000000000000003</v>
      </c>
      <c r="S79">
        <v>4.1100000000000003</v>
      </c>
      <c r="T79">
        <v>3.28</v>
      </c>
      <c r="U79">
        <v>4.3000000000000007</v>
      </c>
      <c r="V79">
        <v>1.9999999999999998</v>
      </c>
      <c r="W79" t="str">
        <v>other</v>
      </c>
      <c r="X79">
        <v>6</v>
      </c>
      <c r="Y79" t="str">
        <v>PG,SG</v>
      </c>
    </row>
    <row r="80" spans="1:48" x14ac:dyDescent="0.3">
      <c r="A80">
        <f t="shared" si="1"/>
        <v>8.9240173051886007</v>
      </c>
      <c r="B80" t="e">
        <f>GMs!C$9*U80</f>
        <v>#N/A</v>
      </c>
      <c r="C80">
        <v>11.076618577997635</v>
      </c>
      <c r="D80">
        <v>10.44907699132798</v>
      </c>
      <c r="E80">
        <v>9.6085183384343029</v>
      </c>
      <c r="F80">
        <v>10.708820766226321</v>
      </c>
      <c r="G80">
        <v>6.0368450217826384</v>
      </c>
      <c r="H80" t="str">
        <v>Buddy Hield</v>
      </c>
      <c r="I80">
        <v>-1.2666666666666666</v>
      </c>
      <c r="J80">
        <v>0.13722222222222225</v>
      </c>
      <c r="K80">
        <v>2.5544444444444441</v>
      </c>
      <c r="L80">
        <v>0.48555555555555557</v>
      </c>
      <c r="M80">
        <v>-0.13722222222222225</v>
      </c>
      <c r="N80">
        <v>0.4433333333333333</v>
      </c>
      <c r="O80">
        <v>0</v>
      </c>
      <c r="P80">
        <v>-0.35888888888888892</v>
      </c>
      <c r="Q80">
        <v>-0.27444444444444449</v>
      </c>
      <c r="R80">
        <v>1.4461111111111107</v>
      </c>
      <c r="S80">
        <v>1.8577777777777773</v>
      </c>
      <c r="T80">
        <v>1.1399999999999997</v>
      </c>
      <c r="U80">
        <v>1.5833333333333328</v>
      </c>
      <c r="V80">
        <v>0.75999999999999956</v>
      </c>
      <c r="W80" t="str">
        <v>other</v>
      </c>
      <c r="X80">
        <v>5</v>
      </c>
      <c r="Y80" t="str">
        <v>SG,SF</v>
      </c>
    </row>
    <row r="81" spans="1:25" x14ac:dyDescent="0.3">
      <c r="A81">
        <f t="shared" si="1"/>
        <v>8.533677289002604</v>
      </c>
      <c r="B81" t="e">
        <f>GMs!C$9*U81</f>
        <v>#N/A</v>
      </c>
      <c r="C81">
        <v>10.145605605270619</v>
      </c>
      <c r="D81">
        <v>11.087680878899789</v>
      </c>
      <c r="E81">
        <v>0.41267418743625728</v>
      </c>
      <c r="F81">
        <v>10.240412746803123</v>
      </c>
      <c r="G81">
        <v>-11.33898163687798</v>
      </c>
      <c r="H81" t="str">
        <v>Marcus Smart</v>
      </c>
      <c r="I81">
        <v>-0.97222222222222221</v>
      </c>
      <c r="J81">
        <v>0.19444444444444445</v>
      </c>
      <c r="K81">
        <v>0.31111111111111112</v>
      </c>
      <c r="L81">
        <v>2.9166666666666667E-2</v>
      </c>
      <c r="M81">
        <v>-0.60277777777777775</v>
      </c>
      <c r="N81">
        <v>1.5847222222222221</v>
      </c>
      <c r="O81">
        <v>1.5750000000000002</v>
      </c>
      <c r="P81">
        <v>-0.13611111111111113</v>
      </c>
      <c r="Q81">
        <v>-0.47638888888888886</v>
      </c>
      <c r="R81">
        <v>1.3125</v>
      </c>
      <c r="S81">
        <v>1.9833333333333334</v>
      </c>
      <c r="T81">
        <v>-7.7777777777777612E-2</v>
      </c>
      <c r="U81">
        <v>1.5069444444444446</v>
      </c>
      <c r="V81">
        <v>-1.8618055555555553</v>
      </c>
      <c r="W81" t="str">
        <v>other</v>
      </c>
      <c r="X81">
        <v>7</v>
      </c>
      <c r="Y81" t="str">
        <v>PG,SG</v>
      </c>
    </row>
    <row r="82" spans="1:25" x14ac:dyDescent="0.3">
      <c r="A82">
        <f t="shared" si="1"/>
        <v>4.2853584946582455</v>
      </c>
      <c r="B82" t="e">
        <f>GMs!C$9*U82</f>
        <v>#N/A</v>
      </c>
      <c r="C82">
        <v>17.622743055674938</v>
      </c>
      <c r="D82">
        <v>20.112905732458866</v>
      </c>
      <c r="E82">
        <v>-16.137328173734964</v>
      </c>
      <c r="F82">
        <v>5.1424301935898944</v>
      </c>
      <c r="G82">
        <v>-12.501542905611803</v>
      </c>
      <c r="H82" t="str">
        <v>Russell Westbrook</v>
      </c>
      <c r="I82">
        <v>0.16888888888888889</v>
      </c>
      <c r="J82">
        <v>-1.71</v>
      </c>
      <c r="K82">
        <v>-0.60166666666666657</v>
      </c>
      <c r="L82">
        <v>1.0133333333333332</v>
      </c>
      <c r="M82">
        <v>1.4777777777777776</v>
      </c>
      <c r="N82">
        <v>2.9449999999999998</v>
      </c>
      <c r="O82">
        <v>0.97111111111111115</v>
      </c>
      <c r="P82">
        <v>-0.5066666666666666</v>
      </c>
      <c r="Q82">
        <v>-3.0822222222222222</v>
      </c>
      <c r="R82">
        <v>2.3855555555555554</v>
      </c>
      <c r="S82">
        <v>3.7577777777777772</v>
      </c>
      <c r="T82">
        <v>-2.2694444444444448</v>
      </c>
      <c r="U82">
        <v>0.67555555555555502</v>
      </c>
      <c r="V82">
        <v>-2.0372222222222223</v>
      </c>
      <c r="W82" t="str">
        <v>other</v>
      </c>
      <c r="X82">
        <v>26</v>
      </c>
      <c r="Y82" t="str">
        <v>PG</v>
      </c>
    </row>
    <row r="83" spans="1:25" x14ac:dyDescent="0.3">
      <c r="A83">
        <f t="shared" si="1"/>
        <v>7.1540027590651825</v>
      </c>
      <c r="B83" t="e">
        <f>GMs!C$9*U83</f>
        <v>#N/A</v>
      </c>
      <c r="C83">
        <v>11.455991847549603</v>
      </c>
      <c r="D83">
        <v>18.32707539199258</v>
      </c>
      <c r="E83">
        <v>-10.79056568721716</v>
      </c>
      <c r="F83">
        <v>8.5848033108782182</v>
      </c>
      <c r="G83">
        <v>-14.454793113254853</v>
      </c>
      <c r="H83" t="str">
        <v>Ja Morant</v>
      </c>
      <c r="I83">
        <v>0.11152777777777777</v>
      </c>
      <c r="J83">
        <v>-0.26361111111111113</v>
      </c>
      <c r="K83">
        <v>-0.24333333333333332</v>
      </c>
      <c r="L83">
        <v>1.2775000000000001</v>
      </c>
      <c r="M83">
        <v>-0.16222222222222221</v>
      </c>
      <c r="N83">
        <v>2.7983333333333333</v>
      </c>
      <c r="O83">
        <v>0.39541666666666669</v>
      </c>
      <c r="P83">
        <v>-0.50694444444444442</v>
      </c>
      <c r="Q83">
        <v>-2.1697222222222221</v>
      </c>
      <c r="R83">
        <v>1.5005555555555554</v>
      </c>
      <c r="S83">
        <v>3.4066666666666672</v>
      </c>
      <c r="T83">
        <v>-1.5613888888888887</v>
      </c>
      <c r="U83">
        <v>1.2369444444444451</v>
      </c>
      <c r="V83">
        <v>-2.3319444444444444</v>
      </c>
      <c r="W83" t="str">
        <v>other</v>
      </c>
      <c r="X83">
        <v>14</v>
      </c>
      <c r="Y83" t="str">
        <v>PG</v>
      </c>
    </row>
    <row r="84" spans="1:25" x14ac:dyDescent="0.3">
      <c r="A84">
        <f t="shared" si="1"/>
        <v>27.370776761018618</v>
      </c>
      <c r="B84" t="e">
        <f>GMs!C$9*U84</f>
        <v>#N/A</v>
      </c>
      <c r="C84">
        <v>37.849532172093554</v>
      </c>
      <c r="D84">
        <v>27.468153163208491</v>
      </c>
      <c r="E84">
        <v>45.636761754844549</v>
      </c>
      <c r="F84">
        <v>32.844932113222342</v>
      </c>
      <c r="G84">
        <v>44.337854041588152</v>
      </c>
      <c r="H84" t="str">
        <v>Deandre Ayton</v>
      </c>
      <c r="I84">
        <v>3.6733333333333338</v>
      </c>
      <c r="J84">
        <v>-9.5000000000000001E-2</v>
      </c>
      <c r="K84">
        <v>-1.6994444444444445</v>
      </c>
      <c r="L84">
        <v>0.41166666666666668</v>
      </c>
      <c r="M84">
        <v>2.681111111111111</v>
      </c>
      <c r="N84">
        <v>-0.71777777777777785</v>
      </c>
      <c r="O84">
        <v>-0.73888888888888882</v>
      </c>
      <c r="P84">
        <v>1.6888888888888891</v>
      </c>
      <c r="Q84">
        <v>-1.0555555555555556E-2</v>
      </c>
      <c r="R84">
        <v>5.288333333333334</v>
      </c>
      <c r="S84">
        <v>5.2038888888888888</v>
      </c>
      <c r="T84">
        <v>5.9111111111111114</v>
      </c>
      <c r="U84">
        <v>5.1933333333333334</v>
      </c>
      <c r="V84">
        <v>6.5391666666666675</v>
      </c>
      <c r="W84" t="str">
        <v>rain</v>
      </c>
      <c r="X84">
        <v>37</v>
      </c>
      <c r="Y84" t="str">
        <v>C</v>
      </c>
    </row>
    <row r="85" spans="1:25" x14ac:dyDescent="0.3">
      <c r="A85">
        <f t="shared" si="1"/>
        <v>13.733006304600121</v>
      </c>
      <c r="B85" t="e">
        <f>GMs!C$9*U85</f>
        <v>#N/A</v>
      </c>
      <c r="C85">
        <v>30.752735780194136</v>
      </c>
      <c r="D85">
        <v>9.6268038440563171</v>
      </c>
      <c r="E85">
        <v>28.849731476460107</v>
      </c>
      <c r="F85">
        <v>16.479607565520144</v>
      </c>
      <c r="G85">
        <v>34.493822775971466</v>
      </c>
      <c r="H85" t="str">
        <v>Mitchell Robinson</v>
      </c>
      <c r="I85">
        <v>2.2680555555555553</v>
      </c>
      <c r="J85">
        <v>-1.7454166666666666</v>
      </c>
      <c r="K85">
        <v>-1.7454166666666666</v>
      </c>
      <c r="L85">
        <v>-0.68041666666666656</v>
      </c>
      <c r="M85">
        <v>1.4101388888888888</v>
      </c>
      <c r="N85">
        <v>-1.1636111111111112</v>
      </c>
      <c r="O85">
        <v>0.71986111111111106</v>
      </c>
      <c r="P85">
        <v>2.6329166666666666</v>
      </c>
      <c r="Q85">
        <v>0.82833333333333337</v>
      </c>
      <c r="R85">
        <v>4.2698611111111102</v>
      </c>
      <c r="S85">
        <v>1.6961111111111109</v>
      </c>
      <c r="T85">
        <v>3.6880555555555556</v>
      </c>
      <c r="U85">
        <v>2.5244444444444443</v>
      </c>
      <c r="V85">
        <v>5.0538194444444438</v>
      </c>
      <c r="W85" t="str">
        <v>rain</v>
      </c>
      <c r="X85">
        <v>16</v>
      </c>
      <c r="Y85" t="str">
        <v>C</v>
      </c>
    </row>
    <row r="86" spans="1:25" x14ac:dyDescent="0.3">
      <c r="A86">
        <f t="shared" si="1"/>
        <v>10.719581379644204</v>
      </c>
      <c r="B86" t="e">
        <f>GMs!C$9*U86</f>
        <v>#N/A</v>
      </c>
      <c r="C86">
        <v>32.50153041815436</v>
      </c>
      <c r="D86">
        <v>13.065657521821318</v>
      </c>
      <c r="E86">
        <v>19.941257455180747</v>
      </c>
      <c r="F86">
        <v>12.863497655573044</v>
      </c>
      <c r="G86">
        <v>33.281095561753887</v>
      </c>
      <c r="H86" t="str">
        <v>Christian Wood</v>
      </c>
      <c r="I86">
        <v>1.4777777777777779</v>
      </c>
      <c r="J86">
        <v>-2.5861111111111112</v>
      </c>
      <c r="K86">
        <v>0.17499999999999999</v>
      </c>
      <c r="L86">
        <v>1.05</v>
      </c>
      <c r="M86">
        <v>1.7986111111111112</v>
      </c>
      <c r="N86">
        <v>-0.57361111111111107</v>
      </c>
      <c r="O86">
        <v>-0.30138888888888887</v>
      </c>
      <c r="P86">
        <v>1.3319444444444446</v>
      </c>
      <c r="Q86">
        <v>-0.4375</v>
      </c>
      <c r="R86">
        <v>4.5208333333333339</v>
      </c>
      <c r="S86">
        <v>2.3722222222222227</v>
      </c>
      <c r="T86">
        <v>2.5083333333333337</v>
      </c>
      <c r="U86">
        <v>1.9347222222222227</v>
      </c>
      <c r="V86">
        <v>4.8708333333333336</v>
      </c>
      <c r="W86" t="str">
        <v>rain</v>
      </c>
      <c r="X86">
        <v>19</v>
      </c>
      <c r="Y86" t="str">
        <v>PF,C</v>
      </c>
    </row>
    <row r="87" spans="1:25" x14ac:dyDescent="0.3">
      <c r="A87">
        <f t="shared" si="1"/>
        <v>33.125098308720595</v>
      </c>
      <c r="B87" t="e">
        <f>GMs!C$9*U87</f>
        <v>#N/A</v>
      </c>
      <c r="C87">
        <v>33.39673519962264</v>
      </c>
      <c r="D87">
        <v>41.131733244418555</v>
      </c>
      <c r="E87">
        <v>48.856565763006493</v>
      </c>
      <c r="F87">
        <v>39.750117970464714</v>
      </c>
      <c r="G87">
        <v>24.304152748351981</v>
      </c>
      <c r="H87" t="str">
        <v>Joel Embiid</v>
      </c>
      <c r="I87">
        <v>1.0923611111111109</v>
      </c>
      <c r="J87">
        <v>1.6701388888888888</v>
      </c>
      <c r="K87">
        <v>-0.56875000000000009</v>
      </c>
      <c r="L87">
        <v>1.8506944444444444</v>
      </c>
      <c r="M87">
        <v>1.9861111111111112</v>
      </c>
      <c r="N87">
        <v>-1.8055555555555557E-2</v>
      </c>
      <c r="O87">
        <v>0.22569444444444445</v>
      </c>
      <c r="P87">
        <v>1.6520833333333333</v>
      </c>
      <c r="Q87">
        <v>-1.5708333333333333</v>
      </c>
      <c r="R87">
        <v>4.6493055555555554</v>
      </c>
      <c r="S87">
        <v>7.8902777777777775</v>
      </c>
      <c r="T87">
        <v>6.3374999999999995</v>
      </c>
      <c r="U87">
        <v>6.3194444444444446</v>
      </c>
      <c r="V87">
        <v>3.5163194444444446</v>
      </c>
      <c r="W87" t="str">
        <v>rain</v>
      </c>
      <c r="X87">
        <v>37</v>
      </c>
      <c r="Y87" t="str">
        <v>PF,C</v>
      </c>
    </row>
    <row r="88" spans="1:25" x14ac:dyDescent="0.3">
      <c r="A88">
        <f t="shared" si="1"/>
        <v>24.729239415119899</v>
      </c>
      <c r="B88" t="e">
        <f>GMs!C$9*U88</f>
        <v>#N/A</v>
      </c>
      <c r="C88">
        <v>26.810931374874858</v>
      </c>
      <c r="D88">
        <v>33.784962856424308</v>
      </c>
      <c r="E88">
        <v>23.465212330563201</v>
      </c>
      <c r="F88">
        <v>29.675087298143879</v>
      </c>
      <c r="G88">
        <v>9.8917987774890896</v>
      </c>
      <c r="H88" t="str">
        <v>Shai Gilgeous-Alexander</v>
      </c>
      <c r="I88">
        <v>1.5069444444444444</v>
      </c>
      <c r="J88">
        <v>0.97222222222222221</v>
      </c>
      <c r="K88">
        <v>0.39861111111111108</v>
      </c>
      <c r="L88">
        <v>1.6527777777777777</v>
      </c>
      <c r="M88">
        <v>0</v>
      </c>
      <c r="N88">
        <v>1.7013888888888888</v>
      </c>
      <c r="O88">
        <v>-0.16527777777777777</v>
      </c>
      <c r="P88">
        <v>0.37916666666666665</v>
      </c>
      <c r="Q88">
        <v>-1.7694444444444446</v>
      </c>
      <c r="R88">
        <v>3.7041666666666666</v>
      </c>
      <c r="S88">
        <v>6.4458333333333329</v>
      </c>
      <c r="T88">
        <v>2.9749999999999992</v>
      </c>
      <c r="U88">
        <v>4.676388888888888</v>
      </c>
      <c r="V88">
        <v>1.3416666666666661</v>
      </c>
      <c r="W88" t="str">
        <v>rain</v>
      </c>
      <c r="X88">
        <v>28</v>
      </c>
      <c r="Y88" t="str">
        <v>PG,SG</v>
      </c>
    </row>
    <row r="89" spans="1:25" x14ac:dyDescent="0.3">
      <c r="A89">
        <f t="shared" si="1"/>
        <v>33.394787774449092</v>
      </c>
      <c r="B89" t="e">
        <f>GMs!C$9*U89</f>
        <v>#N/A</v>
      </c>
      <c r="C89">
        <v>31.508578952439255</v>
      </c>
      <c r="D89">
        <v>45.381557345781374</v>
      </c>
      <c r="E89">
        <v>38.020404521205421</v>
      </c>
      <c r="F89">
        <v>40.073745329338912</v>
      </c>
      <c r="G89">
        <v>8.6970208465179883</v>
      </c>
      <c r="H89" t="str">
        <v>Paul George</v>
      </c>
      <c r="I89">
        <v>-0.10277777777777779</v>
      </c>
      <c r="J89">
        <v>1.9938888888888888</v>
      </c>
      <c r="K89">
        <v>2.1069444444444443</v>
      </c>
      <c r="L89">
        <v>1.9322222222222223</v>
      </c>
      <c r="M89">
        <v>0.85305555555555546</v>
      </c>
      <c r="N89">
        <v>1.4697222222222222</v>
      </c>
      <c r="O89">
        <v>0.78111111111111109</v>
      </c>
      <c r="P89">
        <v>-0.30833333333333335</v>
      </c>
      <c r="Q89">
        <v>-2.3536111111111113</v>
      </c>
      <c r="R89">
        <v>4.378333333333333</v>
      </c>
      <c r="S89">
        <v>8.7258333333333322</v>
      </c>
      <c r="T89">
        <v>4.9024999999999999</v>
      </c>
      <c r="U89">
        <v>6.3722222222222209</v>
      </c>
      <c r="V89">
        <v>1.1613888888888884</v>
      </c>
      <c r="W89" t="str">
        <v>rain</v>
      </c>
      <c r="X89">
        <v>38</v>
      </c>
      <c r="Y89" t="str">
        <v>SF,PF</v>
      </c>
    </row>
    <row r="90" spans="1:25" x14ac:dyDescent="0.3">
      <c r="A90">
        <f t="shared" si="1"/>
        <v>9.5095273294676002</v>
      </c>
      <c r="B90" t="e">
        <f>GMs!C$9*U90</f>
        <v>#N/A</v>
      </c>
      <c r="C90">
        <v>2.0161784005856251</v>
      </c>
      <c r="D90">
        <v>10.324747030915768</v>
      </c>
      <c r="E90">
        <v>17.5185384783553</v>
      </c>
      <c r="F90">
        <v>11.411432795361121</v>
      </c>
      <c r="G90">
        <v>-0.17360698150088871</v>
      </c>
      <c r="H90" t="str">
        <v>Norman Powell</v>
      </c>
      <c r="I90">
        <v>0.125</v>
      </c>
      <c r="J90">
        <v>1.5520833333333333</v>
      </c>
      <c r="K90">
        <v>0.875</v>
      </c>
      <c r="L90">
        <v>0.75</v>
      </c>
      <c r="M90">
        <v>-0.82291666666666663</v>
      </c>
      <c r="N90">
        <v>-0.48958333333333331</v>
      </c>
      <c r="O90">
        <v>0.4375</v>
      </c>
      <c r="P90">
        <v>-0.59374999999999989</v>
      </c>
      <c r="Q90">
        <v>-0.13541666666666666</v>
      </c>
      <c r="R90">
        <v>0.14583333333333345</v>
      </c>
      <c r="S90">
        <v>1.833333333333333</v>
      </c>
      <c r="T90">
        <v>2.1875</v>
      </c>
      <c r="U90">
        <v>1.6979166666666663</v>
      </c>
      <c r="V90">
        <v>-0.17708333333333318</v>
      </c>
      <c r="W90" t="str">
        <v>rain</v>
      </c>
      <c r="X90">
        <v>2</v>
      </c>
      <c r="Y90" t="str">
        <v>SG,SF</v>
      </c>
    </row>
    <row r="91" spans="1:25" x14ac:dyDescent="0.3">
      <c r="A91">
        <f t="shared" si="1"/>
        <v>19.845021248952538</v>
      </c>
      <c r="B91" t="e">
        <f>GMs!C$9*U91</f>
        <v>#N/A</v>
      </c>
      <c r="C91">
        <v>25.707651968524754</v>
      </c>
      <c r="D91">
        <v>21.387287826684027</v>
      </c>
      <c r="E91">
        <v>12.253582087158883</v>
      </c>
      <c r="F91">
        <v>23.814025498743046</v>
      </c>
      <c r="G91">
        <v>-5.3347162719130363</v>
      </c>
      <c r="H91" t="str">
        <v>Dejounte Murray</v>
      </c>
      <c r="I91">
        <v>-0.22611111111111112</v>
      </c>
      <c r="J91">
        <v>0.17472222222222222</v>
      </c>
      <c r="K91">
        <v>-0.78111111111111109</v>
      </c>
      <c r="L91">
        <v>0.51388888888888884</v>
      </c>
      <c r="M91">
        <v>1.1100000000000001</v>
      </c>
      <c r="N91">
        <v>2.2302777777777774</v>
      </c>
      <c r="O91">
        <v>2.0144444444444445</v>
      </c>
      <c r="P91">
        <v>-1.0277777777777777</v>
      </c>
      <c r="Q91">
        <v>-0.2877777777777778</v>
      </c>
      <c r="R91">
        <v>3.5458333333333338</v>
      </c>
      <c r="S91">
        <v>4.0083333333333337</v>
      </c>
      <c r="T91">
        <v>1.490277777777778</v>
      </c>
      <c r="U91">
        <v>3.7205555555555558</v>
      </c>
      <c r="V91">
        <v>-0.9558333333333332</v>
      </c>
      <c r="W91" t="str">
        <v>rain</v>
      </c>
      <c r="X91">
        <v>15</v>
      </c>
      <c r="Y91" t="str">
        <v>PG,SG</v>
      </c>
    </row>
    <row r="92" spans="1:25" x14ac:dyDescent="0.3">
      <c r="A92">
        <f t="shared" si="1"/>
        <v>34.573614623330819</v>
      </c>
      <c r="B92" t="e">
        <f>GMs!C$9*U92</f>
        <v>#N/A</v>
      </c>
      <c r="C92">
        <v>48.345203366713648</v>
      </c>
      <c r="D92">
        <v>37.362274899193814</v>
      </c>
      <c r="E92">
        <v>53.610758456491233</v>
      </c>
      <c r="F92">
        <v>41.488337547996984</v>
      </c>
      <c r="G92">
        <v>36.72597723098297</v>
      </c>
      <c r="H92" t="str">
        <v>Anthony Davis</v>
      </c>
      <c r="I92">
        <v>1.2554166666666666</v>
      </c>
      <c r="J92">
        <v>-0.19166666666666668</v>
      </c>
      <c r="K92">
        <v>-0.74750000000000005</v>
      </c>
      <c r="L92">
        <v>1.5045833333333334</v>
      </c>
      <c r="M92">
        <v>1.5716666666666665</v>
      </c>
      <c r="N92">
        <v>-0.36416666666666664</v>
      </c>
      <c r="O92">
        <v>1.0158333333333334</v>
      </c>
      <c r="P92">
        <v>3.105</v>
      </c>
      <c r="Q92">
        <v>-0.54625000000000001</v>
      </c>
      <c r="R92">
        <v>6.7945833333333336</v>
      </c>
      <c r="S92">
        <v>7.149166666666666</v>
      </c>
      <c r="T92">
        <v>6.9670833333333331</v>
      </c>
      <c r="U92">
        <v>6.6029166666666663</v>
      </c>
      <c r="V92">
        <v>5.3906250000000009</v>
      </c>
      <c r="W92" t="str">
        <v>rob</v>
      </c>
      <c r="X92">
        <v>63</v>
      </c>
      <c r="Y92" t="str">
        <v>PF,C</v>
      </c>
    </row>
    <row r="93" spans="1:25" x14ac:dyDescent="0.3">
      <c r="A93">
        <f t="shared" si="1"/>
        <v>27.375035015740643</v>
      </c>
      <c r="B93" t="e">
        <f>GMs!C$9*U93</f>
        <v>#N/A</v>
      </c>
      <c r="C93">
        <v>29.981407984701999</v>
      </c>
      <c r="D93">
        <v>25.663955896772215</v>
      </c>
      <c r="E93">
        <v>44.347791355485903</v>
      </c>
      <c r="F93">
        <v>32.850042018888772</v>
      </c>
      <c r="G93">
        <v>34.503027536610688</v>
      </c>
      <c r="H93" t="str">
        <v>Kristaps Porzingis</v>
      </c>
      <c r="I93">
        <v>-0.42166666666666663</v>
      </c>
      <c r="J93">
        <v>1.0350000000000001</v>
      </c>
      <c r="K93">
        <v>0.77625</v>
      </c>
      <c r="L93">
        <v>1.17875</v>
      </c>
      <c r="M93">
        <v>1.7729166666666667</v>
      </c>
      <c r="N93">
        <v>-0.54625000000000001</v>
      </c>
      <c r="O93">
        <v>-0.93916666666666671</v>
      </c>
      <c r="P93">
        <v>1.9933333333333334</v>
      </c>
      <c r="Q93">
        <v>0.34499999999999997</v>
      </c>
      <c r="R93">
        <v>4.1591666666666658</v>
      </c>
      <c r="S93">
        <v>4.8491666666666671</v>
      </c>
      <c r="T93">
        <v>5.7404166666666674</v>
      </c>
      <c r="U93">
        <v>5.1941666666666668</v>
      </c>
      <c r="V93">
        <v>5.0552083333333329</v>
      </c>
      <c r="W93" t="str">
        <v>rob</v>
      </c>
      <c r="X93">
        <v>20</v>
      </c>
      <c r="Y93" t="str">
        <v>PF,C</v>
      </c>
    </row>
    <row r="94" spans="1:25" x14ac:dyDescent="0.3">
      <c r="A94">
        <f t="shared" si="1"/>
        <v>16.583198131878259</v>
      </c>
      <c r="B94" t="e">
        <f>GMs!C$9*U94</f>
        <v>#N/A</v>
      </c>
      <c r="C94">
        <v>22.901064005002556</v>
      </c>
      <c r="D94">
        <v>17.295701856754924</v>
      </c>
      <c r="E94">
        <v>27.949864427924943</v>
      </c>
      <c r="F94">
        <v>19.899837758253909</v>
      </c>
      <c r="G94">
        <v>30.868067560181661</v>
      </c>
      <c r="H94" t="str">
        <v>Jonas Valanciunas</v>
      </c>
      <c r="I94">
        <v>2.5245833333333336</v>
      </c>
      <c r="J94">
        <v>-6.083333333333333E-2</v>
      </c>
      <c r="K94">
        <v>-1.46</v>
      </c>
      <c r="L94">
        <v>0.29402777777777778</v>
      </c>
      <c r="M94">
        <v>2.5347222222222223</v>
      </c>
      <c r="N94">
        <v>-0.48666666666666664</v>
      </c>
      <c r="O94">
        <v>-1.0240277777777778</v>
      </c>
      <c r="P94">
        <v>0.88208333333333333</v>
      </c>
      <c r="Q94">
        <v>-0.12166666666666666</v>
      </c>
      <c r="R94">
        <v>3.1430555555555562</v>
      </c>
      <c r="S94">
        <v>3.2038888888888888</v>
      </c>
      <c r="T94">
        <v>3.5688888888888894</v>
      </c>
      <c r="U94">
        <v>3.0822222222222222</v>
      </c>
      <c r="V94">
        <v>4.5067361111111115</v>
      </c>
      <c r="W94" t="str">
        <v>rob</v>
      </c>
      <c r="X94">
        <v>8</v>
      </c>
      <c r="Y94" t="str">
        <v>C</v>
      </c>
    </row>
    <row r="95" spans="1:25" x14ac:dyDescent="0.3">
      <c r="A95">
        <f t="shared" si="1"/>
        <v>12.330621082811872</v>
      </c>
      <c r="B95" t="e">
        <f>GMs!C$9*U95</f>
        <v>#N/A</v>
      </c>
      <c r="C95">
        <v>12.39571492085307</v>
      </c>
      <c r="D95">
        <v>8.2584678592923879</v>
      </c>
      <c r="E95">
        <v>26.564404787930819</v>
      </c>
      <c r="F95">
        <v>14.796745299374246</v>
      </c>
      <c r="G95">
        <v>25.162496677959492</v>
      </c>
      <c r="H95" t="str">
        <v>Brook Lopez</v>
      </c>
      <c r="I95">
        <v>0.88541666666666663</v>
      </c>
      <c r="J95">
        <v>0.61458333333333337</v>
      </c>
      <c r="K95">
        <v>-0.28125</v>
      </c>
      <c r="L95">
        <v>-0.16666666666666666</v>
      </c>
      <c r="M95">
        <v>4.1666666666666664E-2</v>
      </c>
      <c r="N95">
        <v>-1.1354166666666667</v>
      </c>
      <c r="O95">
        <v>-0.79166666666666663</v>
      </c>
      <c r="P95">
        <v>2.2604166666666665</v>
      </c>
      <c r="Q95">
        <v>0.82291666666666663</v>
      </c>
      <c r="R95">
        <v>1.6354166666666663</v>
      </c>
      <c r="S95">
        <v>1.427083333333333</v>
      </c>
      <c r="T95">
        <v>3.3854166666666665</v>
      </c>
      <c r="U95">
        <v>2.2499999999999996</v>
      </c>
      <c r="V95">
        <v>3.645833333333333</v>
      </c>
      <c r="W95" t="str">
        <v>rob</v>
      </c>
      <c r="X95">
        <v>17</v>
      </c>
      <c r="Y95" t="str">
        <v>C</v>
      </c>
    </row>
    <row r="96" spans="1:25" x14ac:dyDescent="0.3">
      <c r="A96">
        <f t="shared" si="1"/>
        <v>28.458760842497046</v>
      </c>
      <c r="B96" t="e">
        <f>GMs!C$9*U96</f>
        <v>#N/A</v>
      </c>
      <c r="C96">
        <v>28.436816815811856</v>
      </c>
      <c r="D96">
        <v>29.451074747737323</v>
      </c>
      <c r="E96">
        <v>38.599339965018267</v>
      </c>
      <c r="F96">
        <v>34.150513010996455</v>
      </c>
      <c r="G96">
        <v>20.295479489970511</v>
      </c>
      <c r="H96" t="str">
        <v>Tobias Harris</v>
      </c>
      <c r="I96">
        <v>1.5104166666666667</v>
      </c>
      <c r="J96">
        <v>1.46875</v>
      </c>
      <c r="K96">
        <v>-0.38541666666666669</v>
      </c>
      <c r="L96">
        <v>1.03125</v>
      </c>
      <c r="M96">
        <v>0.84375000000000011</v>
      </c>
      <c r="N96">
        <v>0.42708333333333326</v>
      </c>
      <c r="O96">
        <v>8.3333333333333329E-2</v>
      </c>
      <c r="P96">
        <v>0.61458333333333337</v>
      </c>
      <c r="Q96">
        <v>-0.1875</v>
      </c>
      <c r="R96">
        <v>3.9375</v>
      </c>
      <c r="S96">
        <v>5.59375</v>
      </c>
      <c r="T96">
        <v>4.9791666666666679</v>
      </c>
      <c r="U96">
        <v>5.40625</v>
      </c>
      <c r="V96">
        <v>2.9114583333333335</v>
      </c>
      <c r="W96" t="str">
        <v>rob</v>
      </c>
      <c r="X96">
        <v>16</v>
      </c>
      <c r="Y96" t="str">
        <v>SF,PF</v>
      </c>
    </row>
    <row r="97" spans="1:25" x14ac:dyDescent="0.3">
      <c r="A97">
        <f t="shared" si="1"/>
        <v>3.6324261039471217</v>
      </c>
      <c r="B97" t="e">
        <f>GMs!C$9*U97</f>
        <v>#N/A</v>
      </c>
      <c r="C97">
        <v>3.698195600793067</v>
      </c>
      <c r="D97">
        <v>-0.48913384402806415</v>
      </c>
      <c r="E97">
        <v>4.1379979128405751</v>
      </c>
      <c r="F97">
        <v>4.3589113247365461</v>
      </c>
      <c r="G97">
        <v>6.5707211388575573</v>
      </c>
      <c r="H97" t="str">
        <v>Al Horford</v>
      </c>
      <c r="I97">
        <v>-9.4444444444444445E-3</v>
      </c>
      <c r="J97">
        <v>0.16055555555555556</v>
      </c>
      <c r="K97">
        <v>-0.38722222222222219</v>
      </c>
      <c r="L97">
        <v>-0.43444444444444447</v>
      </c>
      <c r="M97">
        <v>0.20777777777777778</v>
      </c>
      <c r="N97">
        <v>0.13222222222222224</v>
      </c>
      <c r="O97">
        <v>-0.36833333333333335</v>
      </c>
      <c r="P97">
        <v>0.40611111111111109</v>
      </c>
      <c r="Q97">
        <v>0.84055555555555561</v>
      </c>
      <c r="R97">
        <v>0.38722222222222219</v>
      </c>
      <c r="S97">
        <v>-0.2927777777777778</v>
      </c>
      <c r="T97">
        <v>0.41555555555555562</v>
      </c>
      <c r="U97">
        <v>0.54777777777777781</v>
      </c>
      <c r="V97">
        <v>0.84055555555555572</v>
      </c>
      <c r="W97" t="str">
        <v>rob</v>
      </c>
      <c r="X97">
        <v>3</v>
      </c>
      <c r="Y97" t="str">
        <v>PF,C</v>
      </c>
    </row>
    <row r="98" spans="1:25" x14ac:dyDescent="0.3">
      <c r="A98">
        <f t="shared" si="1"/>
        <v>48.676244553570839</v>
      </c>
      <c r="B98" t="e">
        <f>GMs!C$9*U98</f>
        <v>#N/A</v>
      </c>
      <c r="C98">
        <v>32.553791021613044</v>
      </c>
      <c r="D98">
        <v>57.640774010517163</v>
      </c>
      <c r="E98">
        <v>52.172859011803929</v>
      </c>
      <c r="F98">
        <v>58.411493464285002</v>
      </c>
      <c r="G98">
        <v>5.7570202983502758</v>
      </c>
      <c r="H98" t="str">
        <v>Damian Lillard</v>
      </c>
      <c r="I98">
        <v>-0.46444444444444444</v>
      </c>
      <c r="J98">
        <v>4.8344444444444443</v>
      </c>
      <c r="K98">
        <v>2.681111111111111</v>
      </c>
      <c r="L98">
        <v>2.4488888888888889</v>
      </c>
      <c r="M98">
        <v>-0.34833333333333338</v>
      </c>
      <c r="N98">
        <v>2.5861111111111112</v>
      </c>
      <c r="O98">
        <v>0</v>
      </c>
      <c r="P98">
        <v>-0.60166666666666657</v>
      </c>
      <c r="Q98">
        <v>-1.7733333333333332</v>
      </c>
      <c r="R98">
        <v>4.5283333333333333</v>
      </c>
      <c r="S98">
        <v>11.136111111111113</v>
      </c>
      <c r="T98">
        <v>6.7766666666666673</v>
      </c>
      <c r="U98">
        <v>9.3627777777777794</v>
      </c>
      <c r="V98">
        <v>0.71777777777777829</v>
      </c>
      <c r="W98" t="str">
        <v>rob</v>
      </c>
      <c r="X98">
        <v>50</v>
      </c>
      <c r="Y98" t="str">
        <v>PG</v>
      </c>
    </row>
    <row r="99" spans="1:25" x14ac:dyDescent="0.3">
      <c r="A99">
        <f t="shared" si="1"/>
        <v>22.19273901903124</v>
      </c>
      <c r="B99" t="e">
        <f>GMs!C$9*U99</f>
        <v>#N/A</v>
      </c>
      <c r="C99">
        <v>26.712216901675113</v>
      </c>
      <c r="D99">
        <v>23.226806104601046</v>
      </c>
      <c r="E99">
        <v>20.784489514647262</v>
      </c>
      <c r="F99">
        <v>26.631286822837488</v>
      </c>
      <c r="G99">
        <v>4.3137138301201574</v>
      </c>
      <c r="H99" t="str">
        <v>Tyrese Haliburton</v>
      </c>
      <c r="I99">
        <v>0.27</v>
      </c>
      <c r="J99">
        <v>0.49</v>
      </c>
      <c r="K99">
        <v>0.94999999999999984</v>
      </c>
      <c r="L99">
        <v>0.4</v>
      </c>
      <c r="M99">
        <v>-0.71</v>
      </c>
      <c r="N99">
        <v>1.56</v>
      </c>
      <c r="O99">
        <v>1.43</v>
      </c>
      <c r="P99">
        <v>-0.02</v>
      </c>
      <c r="Q99">
        <v>-0.19</v>
      </c>
      <c r="R99">
        <v>3.69</v>
      </c>
      <c r="S99">
        <v>4.37</v>
      </c>
      <c r="T99">
        <v>2.62</v>
      </c>
      <c r="U99">
        <v>4.18</v>
      </c>
      <c r="V99">
        <v>0.49999999999999972</v>
      </c>
      <c r="W99" t="str">
        <v>rob</v>
      </c>
      <c r="X99">
        <v>1</v>
      </c>
      <c r="Y99" t="str">
        <v>PG,SG</v>
      </c>
    </row>
    <row r="100" spans="1:25" x14ac:dyDescent="0.3">
      <c r="A100">
        <f t="shared" si="1"/>
        <v>11.513036176182288</v>
      </c>
      <c r="B100" t="e">
        <f>GMs!C$9*U100</f>
        <v>#N/A</v>
      </c>
      <c r="C100">
        <v>-3.0453578232837213</v>
      </c>
      <c r="D100">
        <v>12.811346239159974</v>
      </c>
      <c r="E100">
        <v>11.68093941990923</v>
      </c>
      <c r="F100">
        <v>13.815643411418744</v>
      </c>
      <c r="G100">
        <v>-8.9337776818490955</v>
      </c>
      <c r="H100" t="str">
        <v>DeMar DeRozan</v>
      </c>
      <c r="I100">
        <v>1.1716666666666669</v>
      </c>
      <c r="J100">
        <v>2.6705555555555551</v>
      </c>
      <c r="K100">
        <v>-1.5727777777777776</v>
      </c>
      <c r="L100">
        <v>1.0766666666666667</v>
      </c>
      <c r="M100">
        <v>-0.51722222222222225</v>
      </c>
      <c r="N100">
        <v>0.67555555555555558</v>
      </c>
      <c r="O100">
        <v>-0.29555555555555557</v>
      </c>
      <c r="P100">
        <v>-0.8866666666666666</v>
      </c>
      <c r="Q100">
        <v>-0.23222222222222222</v>
      </c>
      <c r="R100">
        <v>-0.58055555555555527</v>
      </c>
      <c r="S100">
        <v>2.322222222222222</v>
      </c>
      <c r="T100">
        <v>1.4144444444444444</v>
      </c>
      <c r="U100">
        <v>2.09</v>
      </c>
      <c r="V100">
        <v>-1.4988888888888883</v>
      </c>
      <c r="W100" t="str">
        <v>rob</v>
      </c>
      <c r="X100">
        <v>16</v>
      </c>
      <c r="Y100" t="str">
        <v>SF,PF</v>
      </c>
    </row>
    <row r="101" spans="1:25" x14ac:dyDescent="0.3">
      <c r="A101">
        <f t="shared" si="1"/>
        <v>9.0709270930986072</v>
      </c>
      <c r="B101" t="e">
        <f>GMs!C$9*U101</f>
        <v>#N/A</v>
      </c>
      <c r="C101">
        <v>4.2498353039681209</v>
      </c>
      <c r="D101">
        <v>17.140995826469275</v>
      </c>
      <c r="E101">
        <v>6.9718449584606379</v>
      </c>
      <c r="F101">
        <v>10.885112511718328</v>
      </c>
      <c r="G101">
        <v>-11.330237114270721</v>
      </c>
      <c r="H101" t="str">
        <v>Collin Sexton</v>
      </c>
      <c r="I101">
        <v>0.38527777777777783</v>
      </c>
      <c r="J101">
        <v>1.1456944444444443</v>
      </c>
      <c r="K101">
        <v>-4.0555555555555553E-2</v>
      </c>
      <c r="L101">
        <v>1.7134722222222221</v>
      </c>
      <c r="M101">
        <v>-0.70972222222222214</v>
      </c>
      <c r="N101">
        <v>0.82125000000000004</v>
      </c>
      <c r="O101">
        <v>0.64888888888888885</v>
      </c>
      <c r="P101">
        <v>-0.79083333333333339</v>
      </c>
      <c r="Q101">
        <v>-1.5613888888888889</v>
      </c>
      <c r="R101">
        <v>0.46638888888888896</v>
      </c>
      <c r="S101">
        <v>3.1734722222222222</v>
      </c>
      <c r="T101">
        <v>0.79083333333333306</v>
      </c>
      <c r="U101">
        <v>1.6120833333333333</v>
      </c>
      <c r="V101">
        <v>-1.8604861111111113</v>
      </c>
      <c r="W101" t="str">
        <v>rob</v>
      </c>
      <c r="X101">
        <v>1</v>
      </c>
      <c r="Y101" t="str">
        <v>PG,SG</v>
      </c>
    </row>
    <row r="102" spans="1:25" x14ac:dyDescent="0.3">
      <c r="A102">
        <f t="shared" si="1"/>
        <v>28.273526762088782</v>
      </c>
      <c r="B102" t="e">
        <f>GMs!C$9*U102</f>
        <v>#N/A</v>
      </c>
      <c r="C102">
        <v>40.299973800934318</v>
      </c>
      <c r="D102">
        <v>27.346648883714742</v>
      </c>
      <c r="E102">
        <v>48.573390817663267</v>
      </c>
      <c r="F102">
        <v>33.928232114506535</v>
      </c>
      <c r="G102">
        <v>44.575336866080093</v>
      </c>
      <c r="H102" t="str">
        <v>Myles Turner</v>
      </c>
      <c r="I102">
        <v>0.35</v>
      </c>
      <c r="J102">
        <v>-0.27</v>
      </c>
      <c r="K102">
        <v>-0.17</v>
      </c>
      <c r="L102">
        <v>-0.13</v>
      </c>
      <c r="M102">
        <v>0.65</v>
      </c>
      <c r="N102">
        <v>-0.93000000000000016</v>
      </c>
      <c r="O102">
        <v>6.0000000000000005E-2</v>
      </c>
      <c r="P102">
        <v>5.62</v>
      </c>
      <c r="Q102">
        <v>0.19</v>
      </c>
      <c r="R102">
        <v>5.64</v>
      </c>
      <c r="S102">
        <v>5.18</v>
      </c>
      <c r="T102">
        <v>6.3</v>
      </c>
      <c r="U102">
        <v>5.37</v>
      </c>
      <c r="V102">
        <v>6.5750000000000002</v>
      </c>
      <c r="W102" t="str">
        <v>weed</v>
      </c>
      <c r="X102">
        <v>9</v>
      </c>
      <c r="Y102" t="str">
        <v>PF,C</v>
      </c>
    </row>
    <row r="103" spans="1:25" x14ac:dyDescent="0.3">
      <c r="A103">
        <f t="shared" si="1"/>
        <v>23.45531154411287</v>
      </c>
      <c r="B103" t="e">
        <f>GMs!C$9*U103</f>
        <v>#N/A</v>
      </c>
      <c r="C103">
        <v>26.404460014640609</v>
      </c>
      <c r="D103">
        <v>21.927699302339377</v>
      </c>
      <c r="E103">
        <v>40.880471469172086</v>
      </c>
      <c r="F103">
        <v>28.146373852935444</v>
      </c>
      <c r="G103">
        <v>35.690441659070416</v>
      </c>
      <c r="H103" t="str">
        <v>John Collins</v>
      </c>
      <c r="I103">
        <v>2.8125</v>
      </c>
      <c r="J103">
        <v>0.78125</v>
      </c>
      <c r="K103">
        <v>-0.39583333333333331</v>
      </c>
      <c r="L103">
        <v>0.69791666666666663</v>
      </c>
      <c r="M103">
        <v>1.0833333333333333</v>
      </c>
      <c r="N103">
        <v>-0.85416666666666652</v>
      </c>
      <c r="O103">
        <v>-1.0833333333333333</v>
      </c>
      <c r="P103">
        <v>1.0729166666666667</v>
      </c>
      <c r="Q103">
        <v>0.3125</v>
      </c>
      <c r="R103">
        <v>3.6458333333333335</v>
      </c>
      <c r="S103">
        <v>4.1145833333333339</v>
      </c>
      <c r="T103">
        <v>5.28125</v>
      </c>
      <c r="U103">
        <v>4.4270833333333339</v>
      </c>
      <c r="V103">
        <v>5.234375</v>
      </c>
      <c r="W103" t="str">
        <v>weed</v>
      </c>
      <c r="X103">
        <v>29</v>
      </c>
      <c r="Y103" t="str">
        <v>PF,C</v>
      </c>
    </row>
    <row r="104" spans="1:25" x14ac:dyDescent="0.3">
      <c r="A104">
        <f t="shared" si="1"/>
        <v>26.815784228914161</v>
      </c>
      <c r="B104" t="e">
        <f>GMs!C$9*U104</f>
        <v>#N/A</v>
      </c>
      <c r="C104">
        <v>31.959568604508686</v>
      </c>
      <c r="D104">
        <v>28.840021249120493</v>
      </c>
      <c r="E104">
        <v>44.755773035998928</v>
      </c>
      <c r="F104">
        <v>32.178941074696993</v>
      </c>
      <c r="G104">
        <v>28.674112861822938</v>
      </c>
      <c r="H104" t="str">
        <v>Jaren Jackson Jr.</v>
      </c>
      <c r="I104">
        <v>0.15555555555555556</v>
      </c>
      <c r="J104">
        <v>0.64166666666666672</v>
      </c>
      <c r="K104">
        <v>0.3888888888888889</v>
      </c>
      <c r="L104">
        <v>0.70972222222222225</v>
      </c>
      <c r="M104">
        <v>0.84583333333333333</v>
      </c>
      <c r="N104">
        <v>-0.70972222222222225</v>
      </c>
      <c r="O104">
        <v>0.62222222222222223</v>
      </c>
      <c r="P104">
        <v>2.8194444444444446</v>
      </c>
      <c r="Q104">
        <v>-0.3888888888888889</v>
      </c>
      <c r="R104">
        <v>4.4430555555555555</v>
      </c>
      <c r="S104">
        <v>5.4736111111111114</v>
      </c>
      <c r="T104">
        <v>5.7944444444444443</v>
      </c>
      <c r="U104">
        <v>5.0847222222222221</v>
      </c>
      <c r="V104">
        <v>4.1756944444444439</v>
      </c>
      <c r="W104" t="str">
        <v>weed</v>
      </c>
      <c r="X104">
        <v>4</v>
      </c>
      <c r="Y104" t="str">
        <v>PF,C</v>
      </c>
    </row>
    <row r="105" spans="1:25" x14ac:dyDescent="0.3">
      <c r="A105">
        <f t="shared" si="1"/>
        <v>22.9762578878846</v>
      </c>
      <c r="B105" t="e">
        <f>GMs!C$9*U105</f>
        <v>#N/A</v>
      </c>
      <c r="C105">
        <v>28.326488875176846</v>
      </c>
      <c r="D105">
        <v>18.081241152086616</v>
      </c>
      <c r="E105">
        <v>36.422039274156951</v>
      </c>
      <c r="F105">
        <v>27.571509465461517</v>
      </c>
      <c r="G105">
        <v>24.585358185880231</v>
      </c>
      <c r="H105" t="str">
        <v>Mikal Bridges</v>
      </c>
      <c r="I105">
        <v>1.6033333333333333</v>
      </c>
      <c r="J105">
        <v>0.41166666666666668</v>
      </c>
      <c r="K105">
        <v>0.31416666666666665</v>
      </c>
      <c r="L105">
        <v>5.4166666666666669E-2</v>
      </c>
      <c r="M105">
        <v>-0.24916666666666668</v>
      </c>
      <c r="N105">
        <v>-0.35750000000000004</v>
      </c>
      <c r="O105">
        <v>0.69333333333333336</v>
      </c>
      <c r="P105">
        <v>0.8883333333333332</v>
      </c>
      <c r="Q105">
        <v>0.97500000000000009</v>
      </c>
      <c r="R105">
        <v>3.9216666666666669</v>
      </c>
      <c r="S105">
        <v>3.3583333333333334</v>
      </c>
      <c r="T105">
        <v>4.6908333333333339</v>
      </c>
      <c r="U105">
        <v>4.3333333333333339</v>
      </c>
      <c r="V105">
        <v>3.5587499999999999</v>
      </c>
      <c r="W105" t="str">
        <v>weed</v>
      </c>
      <c r="X105">
        <v>1</v>
      </c>
      <c r="Y105" t="str">
        <v>SG,SF</v>
      </c>
    </row>
    <row r="106" spans="1:25" x14ac:dyDescent="0.3">
      <c r="A106">
        <f t="shared" si="1"/>
        <v>15.612316055255627</v>
      </c>
      <c r="B106" t="e">
        <f>GMs!C$9*U106</f>
        <v>#N/A</v>
      </c>
      <c r="C106">
        <v>21.300341076841956</v>
      </c>
      <c r="D106">
        <v>11.522835740342526</v>
      </c>
      <c r="E106">
        <v>27.224097530971175</v>
      </c>
      <c r="F106">
        <v>18.734779266306752</v>
      </c>
      <c r="G106">
        <v>15.760754161057466</v>
      </c>
      <c r="H106" t="str">
        <v>Robert Covington</v>
      </c>
      <c r="I106">
        <v>-0.6333333333333333</v>
      </c>
      <c r="J106">
        <v>-2.1111111111111112E-2</v>
      </c>
      <c r="K106">
        <v>0.41166666666666668</v>
      </c>
      <c r="L106">
        <v>-0.59111111111111114</v>
      </c>
      <c r="M106">
        <v>0.81277777777777782</v>
      </c>
      <c r="N106">
        <v>-0.5805555555555556</v>
      </c>
      <c r="O106">
        <v>1.5622222222222222</v>
      </c>
      <c r="P106">
        <v>1.1083333333333334</v>
      </c>
      <c r="Q106">
        <v>0.82333333333333336</v>
      </c>
      <c r="R106">
        <v>2.9133333333333331</v>
      </c>
      <c r="S106">
        <v>2.068888888888889</v>
      </c>
      <c r="T106">
        <v>3.472777777777778</v>
      </c>
      <c r="U106">
        <v>2.8922222222222222</v>
      </c>
      <c r="V106">
        <v>2.2272222222222222</v>
      </c>
      <c r="W106" t="str">
        <v>weed</v>
      </c>
      <c r="X106">
        <v>18</v>
      </c>
      <c r="Y106" t="str">
        <v>PF,C</v>
      </c>
    </row>
    <row r="107" spans="1:25" x14ac:dyDescent="0.3">
      <c r="A107">
        <f t="shared" si="1"/>
        <v>22.294937132359948</v>
      </c>
      <c r="B107" t="e">
        <f>GMs!C$9*U107</f>
        <v>#N/A</v>
      </c>
      <c r="C107">
        <v>20.998390923525086</v>
      </c>
      <c r="D107">
        <v>33.195808384925549</v>
      </c>
      <c r="E107">
        <v>27.05209497157751</v>
      </c>
      <c r="F107">
        <v>26.753924558831937</v>
      </c>
      <c r="G107">
        <v>10.609770107348464</v>
      </c>
      <c r="H107" t="str">
        <v>Zach LaVine</v>
      </c>
      <c r="I107">
        <v>1.07</v>
      </c>
      <c r="J107">
        <v>1.33</v>
      </c>
      <c r="K107">
        <v>1.78</v>
      </c>
      <c r="L107">
        <v>2.02</v>
      </c>
      <c r="M107">
        <v>-0.12000000000000001</v>
      </c>
      <c r="N107">
        <v>0.75</v>
      </c>
      <c r="O107">
        <v>-0.34</v>
      </c>
      <c r="P107">
        <v>-0.16</v>
      </c>
      <c r="Q107">
        <v>-2.13</v>
      </c>
      <c r="R107">
        <v>2.87</v>
      </c>
      <c r="S107">
        <v>6.330000000000001</v>
      </c>
      <c r="T107">
        <v>3.4500000000000011</v>
      </c>
      <c r="U107">
        <v>4.2000000000000011</v>
      </c>
      <c r="V107">
        <v>1.4500000000000002</v>
      </c>
      <c r="W107" t="str">
        <v>weed</v>
      </c>
      <c r="X107">
        <v>25</v>
      </c>
      <c r="Y107" t="str">
        <v>SG,SF</v>
      </c>
    </row>
    <row r="108" spans="1:25" x14ac:dyDescent="0.3">
      <c r="A108">
        <f t="shared" si="1"/>
        <v>1.727566824959442</v>
      </c>
      <c r="B108" t="e">
        <f>GMs!C$9*U108</f>
        <v>#N/A</v>
      </c>
      <c r="C108">
        <v>7.7067774438651213</v>
      </c>
      <c r="D108">
        <v>-3.7471439430116655</v>
      </c>
      <c r="E108">
        <v>6.7998423990669723</v>
      </c>
      <c r="F108">
        <v>2.0730801899513303</v>
      </c>
      <c r="G108">
        <v>10.471698697760122</v>
      </c>
      <c r="H108" t="str">
        <v>Brandon Clarke</v>
      </c>
      <c r="I108">
        <v>0.86527777777777781</v>
      </c>
      <c r="J108">
        <v>-0.78750000000000009</v>
      </c>
      <c r="K108">
        <v>-1.4097222222222223</v>
      </c>
      <c r="L108">
        <v>-0.44722222222222224</v>
      </c>
      <c r="M108">
        <v>0.29166666666666669</v>
      </c>
      <c r="N108">
        <v>-0.59305555555555545</v>
      </c>
      <c r="O108">
        <v>0.35</v>
      </c>
      <c r="P108">
        <v>0.79722222222222217</v>
      </c>
      <c r="Q108">
        <v>1.1083333333333334</v>
      </c>
      <c r="R108">
        <v>0.96250000000000013</v>
      </c>
      <c r="S108">
        <v>-0.93333333333333346</v>
      </c>
      <c r="T108">
        <v>0.76805555555555549</v>
      </c>
      <c r="U108">
        <v>0.17499999999999993</v>
      </c>
      <c r="V108">
        <v>1.4291666666666667</v>
      </c>
      <c r="W108" t="str">
        <v>weed</v>
      </c>
      <c r="X108">
        <v>17</v>
      </c>
      <c r="Y108" t="str">
        <v>SF,PF</v>
      </c>
    </row>
    <row r="109" spans="1:25" x14ac:dyDescent="0.3">
      <c r="A109">
        <f t="shared" si="1"/>
        <v>20.47027498397048</v>
      </c>
      <c r="B109" t="e">
        <f>GMs!C$9*U109</f>
        <v>#N/A</v>
      </c>
      <c r="C109">
        <v>21.233563639089194</v>
      </c>
      <c r="D109">
        <v>20.009768378935107</v>
      </c>
      <c r="E109">
        <v>23.5061153782239</v>
      </c>
      <c r="F109">
        <v>24.564329980764576</v>
      </c>
      <c r="G109">
        <v>9.129644596561457</v>
      </c>
      <c r="H109" t="str">
        <v>Derrick White</v>
      </c>
      <c r="I109">
        <v>-0.68041666666666656</v>
      </c>
      <c r="J109">
        <v>0.93916666666666671</v>
      </c>
      <c r="K109">
        <v>0.94874999999999998</v>
      </c>
      <c r="L109">
        <v>0.88166666666666671</v>
      </c>
      <c r="M109">
        <v>-0.6133333333333334</v>
      </c>
      <c r="N109">
        <v>0.86250000000000004</v>
      </c>
      <c r="O109">
        <v>0.37375000000000003</v>
      </c>
      <c r="P109">
        <v>1.0254166666666666</v>
      </c>
      <c r="Q109">
        <v>0.10541666666666666</v>
      </c>
      <c r="R109">
        <v>2.9037500000000009</v>
      </c>
      <c r="S109">
        <v>3.7375000000000007</v>
      </c>
      <c r="T109">
        <v>2.9804166666666667</v>
      </c>
      <c r="U109">
        <v>3.8429166666666674</v>
      </c>
      <c r="V109">
        <v>1.2266666666666666</v>
      </c>
      <c r="W109" t="str">
        <v>weed</v>
      </c>
      <c r="X109">
        <v>1</v>
      </c>
      <c r="Y109" t="str">
        <v>PG,SG</v>
      </c>
    </row>
    <row r="110" spans="1:25" x14ac:dyDescent="0.3">
      <c r="A110">
        <f t="shared" si="1"/>
        <v>26.28066355217917</v>
      </c>
      <c r="B110" t="e">
        <f>GMs!C$9*U110</f>
        <v>#N/A</v>
      </c>
      <c r="C110">
        <v>35.701040696569663</v>
      </c>
      <c r="D110">
        <v>30.29665976258628</v>
      </c>
      <c r="E110">
        <v>25.16426200262261</v>
      </c>
      <c r="F110">
        <v>31.536796262615002</v>
      </c>
      <c r="G110">
        <v>6.6001763729030705</v>
      </c>
      <c r="H110" t="str">
        <v>Jrue Holiday</v>
      </c>
      <c r="I110">
        <v>1.08</v>
      </c>
      <c r="J110">
        <v>0</v>
      </c>
      <c r="K110">
        <v>0.26</v>
      </c>
      <c r="L110">
        <v>0.69</v>
      </c>
      <c r="M110">
        <v>-0.17</v>
      </c>
      <c r="N110">
        <v>1.78</v>
      </c>
      <c r="O110">
        <v>2.0099999999999998</v>
      </c>
      <c r="P110">
        <v>0.11</v>
      </c>
      <c r="Q110">
        <v>-0.78</v>
      </c>
      <c r="R110">
        <v>4.9800000000000004</v>
      </c>
      <c r="S110">
        <v>5.7600000000000007</v>
      </c>
      <c r="T110">
        <v>3.2</v>
      </c>
      <c r="U110">
        <v>4.9800000000000004</v>
      </c>
      <c r="V110">
        <v>0.8450000000000002</v>
      </c>
      <c r="W110" t="str">
        <v>weed</v>
      </c>
      <c r="X110">
        <v>20</v>
      </c>
      <c r="Y110" t="str">
        <v>PG,SG</v>
      </c>
    </row>
    <row r="111" spans="1:25" x14ac:dyDescent="0.3">
      <c r="A111">
        <f t="shared" si="1"/>
        <v>21.379412367123688</v>
      </c>
      <c r="B111" t="e">
        <f>GMs!C$9*U111</f>
        <v>#N/A</v>
      </c>
      <c r="C111">
        <v>17.549191095251597</v>
      </c>
      <c r="D111">
        <v>28.179518334430625</v>
      </c>
      <c r="E111">
        <v>20.271628224747857</v>
      </c>
      <c r="F111">
        <v>25.655294840548425</v>
      </c>
      <c r="G111">
        <v>-1.1055889962221852</v>
      </c>
      <c r="H111" t="str">
        <v>Khris Middleton</v>
      </c>
      <c r="I111">
        <v>0.38541666666666669</v>
      </c>
      <c r="J111">
        <v>1.6458333333333333</v>
      </c>
      <c r="K111">
        <v>0.60416666666666663</v>
      </c>
      <c r="L111">
        <v>1.1562500000000002</v>
      </c>
      <c r="M111">
        <v>0.47916666666666669</v>
      </c>
      <c r="N111">
        <v>1.46875</v>
      </c>
      <c r="O111">
        <v>0.64583333333333337</v>
      </c>
      <c r="P111">
        <v>-1.0416666666666667</v>
      </c>
      <c r="Q111">
        <v>-1.3229166666666667</v>
      </c>
      <c r="R111">
        <v>2.375</v>
      </c>
      <c r="S111">
        <v>5.34375</v>
      </c>
      <c r="T111">
        <v>2.5520833333333339</v>
      </c>
      <c r="U111">
        <v>4.020833333333333</v>
      </c>
      <c r="V111">
        <v>-0.31770833333333348</v>
      </c>
      <c r="W111" t="str">
        <v>weed</v>
      </c>
      <c r="X111">
        <v>26</v>
      </c>
      <c r="Y111" t="str">
        <v>SF,PF</v>
      </c>
    </row>
    <row r="112" spans="1:25" x14ac:dyDescent="0.3">
      <c r="A112">
        <f t="shared" si="1"/>
        <v>30.521885255320136</v>
      </c>
      <c r="B112" t="e">
        <f>GMs!C$9*U112</f>
        <v>#N/A</v>
      </c>
      <c r="C112">
        <v>22.113283797310459</v>
      </c>
      <c r="D112">
        <v>33.399257411054606</v>
      </c>
      <c r="E112">
        <v>38.45460610406505</v>
      </c>
      <c r="F112">
        <v>36.626262306384163</v>
      </c>
      <c r="G112">
        <v>-3.9374336068790381</v>
      </c>
      <c r="H112" t="str">
        <v>Jimmy Butler</v>
      </c>
      <c r="I112">
        <v>0.84</v>
      </c>
      <c r="J112">
        <v>2.78</v>
      </c>
      <c r="K112">
        <v>-1.25</v>
      </c>
      <c r="L112">
        <v>1.1499999999999999</v>
      </c>
      <c r="M112">
        <v>0.24000000000000002</v>
      </c>
      <c r="N112">
        <v>0.85</v>
      </c>
      <c r="O112">
        <v>2.35</v>
      </c>
      <c r="P112">
        <v>-0.59</v>
      </c>
      <c r="Q112">
        <v>-0.56000000000000005</v>
      </c>
      <c r="R112">
        <v>3.03</v>
      </c>
      <c r="S112">
        <v>6.3699999999999992</v>
      </c>
      <c r="T112">
        <v>4.96</v>
      </c>
      <c r="U112">
        <v>5.8099999999999987</v>
      </c>
      <c r="V112">
        <v>-0.74500000000000011</v>
      </c>
      <c r="W112" t="str">
        <v>weed</v>
      </c>
      <c r="X112">
        <v>31</v>
      </c>
      <c r="Y112" t="str">
        <v>SF,PF</v>
      </c>
    </row>
    <row r="113" spans="1:25" x14ac:dyDescent="0.3">
      <c r="A113">
        <f t="shared" si="1"/>
        <v>20.287879740043564</v>
      </c>
      <c r="B113" t="e">
        <f>GMs!C$9*U113</f>
        <v>#N/A</v>
      </c>
      <c r="C113">
        <v>39.079591931278621</v>
      </c>
      <c r="D113">
        <v>19.439687253635935</v>
      </c>
      <c r="E113">
        <v>31.930045604138172</v>
      </c>
      <c r="F113">
        <v>24.345455688052276</v>
      </c>
      <c r="G113">
        <v>41.966707700924395</v>
      </c>
      <c r="H113" t="str">
        <v>Jakob Poeltl</v>
      </c>
      <c r="I113">
        <v>2.3313888888888892</v>
      </c>
      <c r="J113">
        <v>-1.6576388888888891</v>
      </c>
      <c r="K113">
        <v>-1.8929166666666666</v>
      </c>
      <c r="L113">
        <v>-0.55611111111111111</v>
      </c>
      <c r="M113">
        <v>2.0319444444444441</v>
      </c>
      <c r="N113">
        <v>-0.28875000000000006</v>
      </c>
      <c r="O113">
        <v>-0.14972222222222223</v>
      </c>
      <c r="P113">
        <v>3.8072222222222223</v>
      </c>
      <c r="Q113">
        <v>0.18180555555555558</v>
      </c>
      <c r="R113">
        <v>5.4648611111111105</v>
      </c>
      <c r="S113">
        <v>3.6254166666666663</v>
      </c>
      <c r="T113">
        <v>4.0959722222222226</v>
      </c>
      <c r="U113">
        <v>3.8072222222222218</v>
      </c>
      <c r="V113">
        <v>6.1813888888888897</v>
      </c>
      <c r="W113" t="e">
        <v>#N/A</v>
      </c>
      <c r="X113" t="e">
        <v>#N/A</v>
      </c>
      <c r="Y113" t="str">
        <v>C</v>
      </c>
    </row>
    <row r="114" spans="1:25" x14ac:dyDescent="0.3">
      <c r="A114">
        <f t="shared" si="1"/>
        <v>15.683996676409782</v>
      </c>
      <c r="B114" t="e">
        <f>GMs!C$9*U114</f>
        <v>#N/A</v>
      </c>
      <c r="C114">
        <v>24.226934870528559</v>
      </c>
      <c r="D114">
        <v>14.934139029152545</v>
      </c>
      <c r="E114">
        <v>29.081515413204013</v>
      </c>
      <c r="F114">
        <v>18.820796011691737</v>
      </c>
      <c r="G114">
        <v>30.167585275536823</v>
      </c>
      <c r="H114" t="str">
        <v>Isaiah Stewart</v>
      </c>
      <c r="I114">
        <v>1.5208333333333333</v>
      </c>
      <c r="J114">
        <v>-0.42708333333333326</v>
      </c>
      <c r="K114">
        <v>-1.375</v>
      </c>
      <c r="L114">
        <v>-0.34375</v>
      </c>
      <c r="M114">
        <v>1.8541666666666667</v>
      </c>
      <c r="N114">
        <v>-0.8125</v>
      </c>
      <c r="O114">
        <v>-8.3333333333333329E-2</v>
      </c>
      <c r="P114">
        <v>2.40625</v>
      </c>
      <c r="Q114">
        <v>0.16666666666666666</v>
      </c>
      <c r="R114">
        <v>3.3333333333333335</v>
      </c>
      <c r="S114">
        <v>2.7395833333333335</v>
      </c>
      <c r="T114">
        <v>3.71875</v>
      </c>
      <c r="U114">
        <v>2.90625</v>
      </c>
      <c r="V114">
        <v>4.401041666666667</v>
      </c>
      <c r="W114" t="e">
        <v>#N/A</v>
      </c>
      <c r="X114" t="e">
        <v>#N/A</v>
      </c>
      <c r="Y114" t="str">
        <v>PF,C</v>
      </c>
    </row>
    <row r="115" spans="1:25" x14ac:dyDescent="0.3">
      <c r="A115">
        <f t="shared" si="1"/>
        <v>5.3875367585434475</v>
      </c>
      <c r="B115" t="e">
        <f>GMs!C$9*U115</f>
        <v>#N/A</v>
      </c>
      <c r="C115">
        <v>17.293694811675785</v>
      </c>
      <c r="D115">
        <v>2.8034908462066679</v>
      </c>
      <c r="E115">
        <v>15.690486886750653</v>
      </c>
      <c r="F115">
        <v>6.465044110252137</v>
      </c>
      <c r="G115">
        <v>28.85038402806406</v>
      </c>
      <c r="H115" t="str">
        <v>Daniel Gafford</v>
      </c>
      <c r="I115">
        <v>2.61625</v>
      </c>
      <c r="J115">
        <v>-1.4470833333333333</v>
      </c>
      <c r="K115">
        <v>-1.69625</v>
      </c>
      <c r="L115">
        <v>-0.54625000000000001</v>
      </c>
      <c r="M115">
        <v>0.32583333333333336</v>
      </c>
      <c r="N115">
        <v>-1.0541666666666667</v>
      </c>
      <c r="O115">
        <v>-0.53666666666666663</v>
      </c>
      <c r="P115">
        <v>2.6929166666666671</v>
      </c>
      <c r="Q115">
        <v>0.53666666666666663</v>
      </c>
      <c r="R115">
        <v>2.3383333333333338</v>
      </c>
      <c r="S115">
        <v>0.35458333333333414</v>
      </c>
      <c r="T115">
        <v>1.9454166666666672</v>
      </c>
      <c r="U115">
        <v>0.89125000000000076</v>
      </c>
      <c r="V115">
        <v>4.2022916666666674</v>
      </c>
      <c r="W115" t="e">
        <v>#N/A</v>
      </c>
      <c r="X115" t="e">
        <v>#N/A</v>
      </c>
      <c r="Y115" t="str">
        <v>C</v>
      </c>
    </row>
    <row r="116" spans="1:25" x14ac:dyDescent="0.3">
      <c r="A116">
        <f t="shared" si="1"/>
        <v>8.3385072809095995</v>
      </c>
      <c r="B116" t="e">
        <f>GMs!C$9*U116</f>
        <v>#N/A</v>
      </c>
      <c r="C116">
        <v>12.686051606734676</v>
      </c>
      <c r="D116">
        <v>4.2848540677089622</v>
      </c>
      <c r="E116">
        <v>18.462454962832744</v>
      </c>
      <c r="F116">
        <v>10.006208737091519</v>
      </c>
      <c r="G116">
        <v>17.706640560189136</v>
      </c>
      <c r="H116" t="str">
        <v>Bobby Portis</v>
      </c>
      <c r="I116">
        <v>1.177083333333333</v>
      </c>
      <c r="J116">
        <v>-0.20833333333333334</v>
      </c>
      <c r="K116">
        <v>-0.47916666666666669</v>
      </c>
      <c r="L116">
        <v>-0.125</v>
      </c>
      <c r="M116">
        <v>1.3020833333333333</v>
      </c>
      <c r="N116">
        <v>-0.84375000000000011</v>
      </c>
      <c r="O116">
        <v>6.25E-2</v>
      </c>
      <c r="P116">
        <v>-0.23958333333333334</v>
      </c>
      <c r="Q116">
        <v>0.82291666666666663</v>
      </c>
      <c r="R116">
        <v>1.6770833333333326</v>
      </c>
      <c r="S116">
        <v>0.64583333333333282</v>
      </c>
      <c r="T116">
        <v>2.3124999999999996</v>
      </c>
      <c r="U116">
        <v>1.4687499999999996</v>
      </c>
      <c r="V116">
        <v>2.520833333333333</v>
      </c>
      <c r="W116" t="e">
        <v>#N/A</v>
      </c>
      <c r="X116" t="e">
        <v>#N/A</v>
      </c>
      <c r="Y116" t="str">
        <v>PF,C</v>
      </c>
    </row>
    <row r="117" spans="1:25" x14ac:dyDescent="0.3">
      <c r="A117">
        <f t="shared" si="1"/>
        <v>2.9574927305055096</v>
      </c>
      <c r="B117" t="e">
        <f>GMs!C$9*U117</f>
        <v>#N/A</v>
      </c>
      <c r="C117">
        <v>10.254965756952691</v>
      </c>
      <c r="D117">
        <v>6.0021616459026186</v>
      </c>
      <c r="E117">
        <v>7.507779762425054</v>
      </c>
      <c r="F117">
        <v>3.5489912766066114</v>
      </c>
      <c r="G117">
        <v>16.555585242254338</v>
      </c>
      <c r="H117" t="str">
        <v>Evan Mobley</v>
      </c>
      <c r="I117">
        <v>0.29402777777777778</v>
      </c>
      <c r="J117">
        <v>-0.91250000000000009</v>
      </c>
      <c r="K117">
        <v>-1.1254166666666667</v>
      </c>
      <c r="L117">
        <v>-0.1723611111111111</v>
      </c>
      <c r="M117">
        <v>1.1254166666666667</v>
      </c>
      <c r="N117">
        <v>-0.44611111111111107</v>
      </c>
      <c r="O117">
        <v>-0.48666666666666664</v>
      </c>
      <c r="P117">
        <v>2.7070833333333333</v>
      </c>
      <c r="Q117">
        <v>-0.56777777777777783</v>
      </c>
      <c r="R117">
        <v>1.3281944444444445</v>
      </c>
      <c r="S117">
        <v>0.98347222222222208</v>
      </c>
      <c r="T117">
        <v>0.86180555555555527</v>
      </c>
      <c r="U117">
        <v>0.41569444444444426</v>
      </c>
      <c r="V117">
        <v>2.3471527777777776</v>
      </c>
      <c r="W117" t="e">
        <v>#N/A</v>
      </c>
      <c r="X117" t="e">
        <v>#N/A</v>
      </c>
      <c r="Y117" t="str">
        <v>C</v>
      </c>
    </row>
    <row r="118" spans="1:25" x14ac:dyDescent="0.3">
      <c r="A118">
        <f t="shared" si="1"/>
        <v>4.3520711519700352</v>
      </c>
      <c r="B118" t="e">
        <f>GMs!C$9*U118</f>
        <v>#N/A</v>
      </c>
      <c r="C118">
        <v>11.026293552444825</v>
      </c>
      <c r="D118">
        <v>0.58179922406801787</v>
      </c>
      <c r="E118">
        <v>10.468531135402641</v>
      </c>
      <c r="F118">
        <v>5.2224853823640425</v>
      </c>
      <c r="G118">
        <v>16.121580778114989</v>
      </c>
      <c r="H118" t="str">
        <v>Khem Birch</v>
      </c>
      <c r="I118">
        <v>0.64749999999999996</v>
      </c>
      <c r="J118">
        <v>-0.75027777777777771</v>
      </c>
      <c r="K118">
        <v>-1.5313888888888889</v>
      </c>
      <c r="L118">
        <v>-0.55500000000000005</v>
      </c>
      <c r="M118">
        <v>1.1716666666666666</v>
      </c>
      <c r="N118">
        <v>-0.56527777777777777</v>
      </c>
      <c r="O118">
        <v>0</v>
      </c>
      <c r="P118">
        <v>1.5005555555555554</v>
      </c>
      <c r="Q118">
        <v>0.77083333333333337</v>
      </c>
      <c r="R118">
        <v>1.4388888888888887</v>
      </c>
      <c r="S118">
        <v>-8.2222222222222641E-2</v>
      </c>
      <c r="T118">
        <v>1.2538888888888884</v>
      </c>
      <c r="U118">
        <v>0.68861111111111073</v>
      </c>
      <c r="V118">
        <v>2.2816666666666663</v>
      </c>
      <c r="W118" t="e">
        <v>#N/A</v>
      </c>
      <c r="X118" t="e">
        <v>#N/A</v>
      </c>
      <c r="Y118" t="str">
        <v>PF,C</v>
      </c>
    </row>
    <row r="119" spans="1:25" x14ac:dyDescent="0.3">
      <c r="A119">
        <f t="shared" si="1"/>
        <v>9.9459984384755824</v>
      </c>
      <c r="B119" t="e">
        <f>GMs!C$9*U119</f>
        <v>#N/A</v>
      </c>
      <c r="C119">
        <v>14.123218201848632</v>
      </c>
      <c r="D119">
        <v>7.9087898456330459</v>
      </c>
      <c r="E119">
        <v>19.878329689548917</v>
      </c>
      <c r="F119">
        <v>11.935198126170699</v>
      </c>
      <c r="G119">
        <v>13.177898325691583</v>
      </c>
      <c r="H119" t="str">
        <v>Jonathan Isaac</v>
      </c>
      <c r="I119">
        <v>-0.125</v>
      </c>
      <c r="J119">
        <v>-9.9999999999999992E-2</v>
      </c>
      <c r="K119">
        <v>-0.69166666666666665</v>
      </c>
      <c r="L119">
        <v>-0.39166666666666666</v>
      </c>
      <c r="M119">
        <v>0.19999999999999998</v>
      </c>
      <c r="N119">
        <v>-0.71666666666666667</v>
      </c>
      <c r="O119">
        <v>0.95833333333333337</v>
      </c>
      <c r="P119">
        <v>2.2249999999999996</v>
      </c>
      <c r="Q119">
        <v>0.42500000000000004</v>
      </c>
      <c r="R119">
        <v>1.8833333333333329</v>
      </c>
      <c r="S119">
        <v>1.3583333333333329</v>
      </c>
      <c r="T119">
        <v>2.5</v>
      </c>
      <c r="U119">
        <v>1.783333333333333</v>
      </c>
      <c r="V119">
        <v>1.8374999999999997</v>
      </c>
      <c r="W119" t="e">
        <v>#N/A</v>
      </c>
      <c r="X119" t="e">
        <v>#N/A</v>
      </c>
      <c r="Y119" t="str">
        <v>SF,PF</v>
      </c>
    </row>
    <row r="120" spans="1:25" x14ac:dyDescent="0.3">
      <c r="A120">
        <f t="shared" si="1"/>
        <v>12.543533818913327</v>
      </c>
      <c r="B120" t="e">
        <f>GMs!C$9*U120</f>
        <v>#N/A</v>
      </c>
      <c r="C120">
        <v>17.186270237899585</v>
      </c>
      <c r="D120">
        <v>10.218783996473546</v>
      </c>
      <c r="E120">
        <v>15.0800875601219</v>
      </c>
      <c r="F120">
        <v>15.052240582695992</v>
      </c>
      <c r="G120">
        <v>8.6284453797557852</v>
      </c>
      <c r="H120" t="str">
        <v>Kyle Anderson</v>
      </c>
      <c r="I120">
        <v>0.26041666666666669</v>
      </c>
      <c r="J120">
        <v>-3.125E-2</v>
      </c>
      <c r="K120">
        <v>-0.32291666666666669</v>
      </c>
      <c r="L120">
        <v>-0.19791666666666666</v>
      </c>
      <c r="M120">
        <v>0.28125</v>
      </c>
      <c r="N120">
        <v>0.42708333333333326</v>
      </c>
      <c r="O120">
        <v>0.84375000000000011</v>
      </c>
      <c r="P120">
        <v>0.55208333333333337</v>
      </c>
      <c r="Q120">
        <v>0.47916666666666669</v>
      </c>
      <c r="R120">
        <v>2.3229166666666665</v>
      </c>
      <c r="S120">
        <v>1.8125</v>
      </c>
      <c r="T120">
        <v>1.8645833333333335</v>
      </c>
      <c r="U120">
        <v>2.2916666666666665</v>
      </c>
      <c r="V120">
        <v>1.1510416666666667</v>
      </c>
      <c r="W120" t="e">
        <v>#N/A</v>
      </c>
      <c r="X120" t="e">
        <v>#N/A</v>
      </c>
      <c r="Y120" t="str">
        <v>SF,PF</v>
      </c>
    </row>
    <row r="121" spans="1:25" x14ac:dyDescent="0.3">
      <c r="A121">
        <f t="shared" si="1"/>
        <v>8.9240173051886025</v>
      </c>
      <c r="B121" t="e">
        <f>GMs!C$9*U121</f>
        <v>#N/A</v>
      </c>
      <c r="C121">
        <v>5.7808774275171295</v>
      </c>
      <c r="D121">
        <v>6.3151058076219888</v>
      </c>
      <c r="E121">
        <v>17.1011176329975</v>
      </c>
      <c r="F121">
        <v>10.708820766226323</v>
      </c>
      <c r="G121">
        <v>7.7857495432349486</v>
      </c>
      <c r="H121" t="str">
        <v>Saddiq Bey</v>
      </c>
      <c r="I121">
        <v>-1.0555555555555556</v>
      </c>
      <c r="J121">
        <v>0.89722222222222214</v>
      </c>
      <c r="K121">
        <v>1.6888888888888891</v>
      </c>
      <c r="L121">
        <v>0.42222222222222228</v>
      </c>
      <c r="M121">
        <v>0.33777777777777779</v>
      </c>
      <c r="N121">
        <v>-0.54888888888888898</v>
      </c>
      <c r="O121">
        <v>0</v>
      </c>
      <c r="P121">
        <v>-0.69666666666666677</v>
      </c>
      <c r="Q121">
        <v>0.53833333333333333</v>
      </c>
      <c r="R121">
        <v>0.68611111111111134</v>
      </c>
      <c r="S121">
        <v>1.0449999999999999</v>
      </c>
      <c r="T121">
        <v>2.1322222222222225</v>
      </c>
      <c r="U121">
        <v>1.5833333333333333</v>
      </c>
      <c r="V121">
        <v>1.0238888888888891</v>
      </c>
      <c r="W121" t="e">
        <v>#N/A</v>
      </c>
      <c r="X121" t="e">
        <v>#N/A</v>
      </c>
      <c r="Y121" t="str">
        <v>SF</v>
      </c>
    </row>
    <row r="122" spans="1:25" x14ac:dyDescent="0.3">
      <c r="A122">
        <f t="shared" si="1"/>
        <v>3.9631505540247134</v>
      </c>
      <c r="B122" t="e">
        <f>GMs!C$9*U122</f>
        <v>#N/A</v>
      </c>
      <c r="C122">
        <v>4.2227372132858365</v>
      </c>
      <c r="D122">
        <v>2.5258676959680351</v>
      </c>
      <c r="E122">
        <v>7.8905903366853538</v>
      </c>
      <c r="F122">
        <v>4.7557806648296559</v>
      </c>
      <c r="G122">
        <v>5.1007208647736961</v>
      </c>
      <c r="H122" t="str">
        <v>Klay Thompson</v>
      </c>
      <c r="I122">
        <v>-4.3750000000000004E-2</v>
      </c>
      <c r="J122">
        <v>0.15</v>
      </c>
      <c r="K122">
        <v>0.75624999999999998</v>
      </c>
      <c r="L122">
        <v>0.42500000000000004</v>
      </c>
      <c r="M122">
        <v>-0.50625000000000009</v>
      </c>
      <c r="N122">
        <v>-0.3</v>
      </c>
      <c r="O122">
        <v>-6.8750000000000006E-2</v>
      </c>
      <c r="P122">
        <v>-0.11249999999999999</v>
      </c>
      <c r="Q122">
        <v>0.3125</v>
      </c>
      <c r="R122">
        <v>0.46249999999999986</v>
      </c>
      <c r="S122">
        <v>0.3</v>
      </c>
      <c r="T122">
        <v>0.91249999999999998</v>
      </c>
      <c r="U122">
        <v>0.61250000000000004</v>
      </c>
      <c r="V122">
        <v>0.61874999999999991</v>
      </c>
      <c r="W122" t="e">
        <v>#N/A</v>
      </c>
      <c r="X122" t="e">
        <v>#N/A</v>
      </c>
      <c r="Y122" t="str">
        <v>SG,SF</v>
      </c>
    </row>
    <row r="123" spans="1:25" x14ac:dyDescent="0.3">
      <c r="A123">
        <f t="shared" si="1"/>
        <v>7.9311342458354845</v>
      </c>
      <c r="B123" t="e">
        <f>GMs!C$9*U123</f>
        <v>#N/A</v>
      </c>
      <c r="C123">
        <v>6.4399417044683771</v>
      </c>
      <c r="D123">
        <v>8.8900075445680464</v>
      </c>
      <c r="E123">
        <v>11.642133964436267</v>
      </c>
      <c r="F123">
        <v>9.5173610950025811</v>
      </c>
      <c r="G123">
        <v>4.1581533753172959</v>
      </c>
      <c r="H123" t="str">
        <v>Kelly Olynyk</v>
      </c>
      <c r="I123">
        <v>0</v>
      </c>
      <c r="J123">
        <v>0.60833333333333328</v>
      </c>
      <c r="K123">
        <v>3.0416666666666665E-2</v>
      </c>
      <c r="L123">
        <v>-0.20277777777777781</v>
      </c>
      <c r="M123">
        <v>0.65902777777777777</v>
      </c>
      <c r="N123">
        <v>-2.0277777777777777E-2</v>
      </c>
      <c r="O123">
        <v>0.42583333333333334</v>
      </c>
      <c r="P123">
        <v>5.0694444444444452E-2</v>
      </c>
      <c r="Q123">
        <v>-0.16222222222222221</v>
      </c>
      <c r="R123">
        <v>0.78069444444444458</v>
      </c>
      <c r="S123">
        <v>1.5512499999999996</v>
      </c>
      <c r="T123">
        <v>1.4093055555555554</v>
      </c>
      <c r="U123">
        <v>1.3890277777777773</v>
      </c>
      <c r="V123">
        <v>0.47652777777777783</v>
      </c>
      <c r="W123" t="e">
        <v>#N/A</v>
      </c>
      <c r="X123" t="e">
        <v>#N/A</v>
      </c>
      <c r="Y123" t="str">
        <v>PF,C</v>
      </c>
    </row>
    <row r="124" spans="1:25" x14ac:dyDescent="0.3">
      <c r="A124">
        <f t="shared" si="1"/>
        <v>6.745210305750386</v>
      </c>
      <c r="B124" t="e">
        <f>GMs!C$9*U124</f>
        <v>#N/A</v>
      </c>
      <c r="C124">
        <v>-8.3923627291332625E-2</v>
      </c>
      <c r="D124">
        <v>5.4009980305003964</v>
      </c>
      <c r="E124">
        <v>13.040179157556752</v>
      </c>
      <c r="F124">
        <v>8.0942523669004629</v>
      </c>
      <c r="G124">
        <v>3.4162496677959493</v>
      </c>
      <c r="H124" t="str">
        <v>De'Andre Hunter</v>
      </c>
      <c r="I124">
        <v>0.33055555555555555</v>
      </c>
      <c r="J124">
        <v>1.3125</v>
      </c>
      <c r="K124">
        <v>-0.26250000000000001</v>
      </c>
      <c r="L124">
        <v>0.26250000000000001</v>
      </c>
      <c r="M124">
        <v>-3.888888888888889E-2</v>
      </c>
      <c r="N124">
        <v>-0.4375</v>
      </c>
      <c r="O124">
        <v>-0.21388888888888891</v>
      </c>
      <c r="P124">
        <v>-8.7499999999999994E-2</v>
      </c>
      <c r="Q124">
        <v>0.29166666666666669</v>
      </c>
      <c r="R124">
        <v>-0.15555555555555556</v>
      </c>
      <c r="S124">
        <v>0.86527777777777759</v>
      </c>
      <c r="T124">
        <v>1.5944444444444443</v>
      </c>
      <c r="U124">
        <v>1.1569444444444443</v>
      </c>
      <c r="V124">
        <v>0.36458333333333337</v>
      </c>
      <c r="W124" t="e">
        <v>#N/A</v>
      </c>
      <c r="X124" t="e">
        <v>#N/A</v>
      </c>
      <c r="Y124" t="str">
        <v>SF,PF</v>
      </c>
    </row>
    <row r="125" spans="1:25" x14ac:dyDescent="0.3">
      <c r="A125">
        <f t="shared" si="1"/>
        <v>3.7459795632012312</v>
      </c>
      <c r="B125" t="e">
        <f>GMs!C$9*U125</f>
        <v>#N/A</v>
      </c>
      <c r="C125">
        <v>9.3113715278374691</v>
      </c>
      <c r="D125">
        <v>3.2548933729305416</v>
      </c>
      <c r="E125">
        <v>5.9419271942863618</v>
      </c>
      <c r="F125">
        <v>4.495175475841477</v>
      </c>
      <c r="G125">
        <v>3.028729244884675</v>
      </c>
      <c r="H125" t="str">
        <v>Jae'Sean Tate</v>
      </c>
      <c r="I125">
        <v>0.90777777777777779</v>
      </c>
      <c r="J125">
        <v>-0.62277777777777776</v>
      </c>
      <c r="K125">
        <v>-0.81277777777777782</v>
      </c>
      <c r="L125">
        <v>-0.2533333333333333</v>
      </c>
      <c r="M125">
        <v>0.2638888888888889</v>
      </c>
      <c r="N125">
        <v>-8.4444444444444447E-2</v>
      </c>
      <c r="O125">
        <v>1.097777777777778</v>
      </c>
      <c r="P125">
        <v>-5.2777777777777785E-2</v>
      </c>
      <c r="Q125">
        <v>0.12666666666666665</v>
      </c>
      <c r="R125">
        <v>1.1927777777777777</v>
      </c>
      <c r="S125">
        <v>0.44333333333333347</v>
      </c>
      <c r="T125">
        <v>0.65444444444444461</v>
      </c>
      <c r="U125">
        <v>0.57000000000000006</v>
      </c>
      <c r="V125">
        <v>0.30611111111111111</v>
      </c>
      <c r="W125" t="e">
        <v>#N/A</v>
      </c>
      <c r="X125" t="e">
        <v>#N/A</v>
      </c>
      <c r="Y125" t="str">
        <v>SF,PF</v>
      </c>
    </row>
    <row r="126" spans="1:25" x14ac:dyDescent="0.3">
      <c r="A126">
        <f t="shared" si="1"/>
        <v>6.2384779938289228</v>
      </c>
      <c r="B126" t="e">
        <f>GMs!C$9*U126</f>
        <v>#N/A</v>
      </c>
      <c r="C126">
        <v>8.8313482071798806</v>
      </c>
      <c r="D126">
        <v>3.353792205076616</v>
      </c>
      <c r="E126">
        <v>8.7023585133359553</v>
      </c>
      <c r="F126">
        <v>7.4861735925947066</v>
      </c>
      <c r="G126">
        <v>0.56185339357300113</v>
      </c>
      <c r="H126" t="str">
        <v>Chuma Okeke</v>
      </c>
      <c r="I126">
        <v>-0.49111111111111111</v>
      </c>
      <c r="J126">
        <v>-6.611111111111112E-2</v>
      </c>
      <c r="K126">
        <v>-0.255</v>
      </c>
      <c r="L126">
        <v>-0.43444444444444447</v>
      </c>
      <c r="M126">
        <v>8.5000000000000006E-2</v>
      </c>
      <c r="N126">
        <v>3.7777777777777778E-2</v>
      </c>
      <c r="O126">
        <v>1.3694444444444445</v>
      </c>
      <c r="P126">
        <v>0.21722222222222223</v>
      </c>
      <c r="Q126">
        <v>0.59500000000000008</v>
      </c>
      <c r="R126">
        <v>1.1238888888888892</v>
      </c>
      <c r="S126">
        <v>0.46277777777777751</v>
      </c>
      <c r="T126">
        <v>1.0199999999999998</v>
      </c>
      <c r="U126">
        <v>1.0577777777777775</v>
      </c>
      <c r="V126">
        <v>-6.611111111111112E-2</v>
      </c>
      <c r="W126" t="e">
        <v>#N/A</v>
      </c>
      <c r="X126" t="e">
        <v>#N/A</v>
      </c>
      <c r="Y126" t="str">
        <v>PF</v>
      </c>
    </row>
    <row r="127" spans="1:25" x14ac:dyDescent="0.3">
      <c r="A127">
        <f t="shared" si="1"/>
        <v>7.8878419894948584</v>
      </c>
      <c r="B127" t="e">
        <f>GMs!C$9*U127</f>
        <v>#N/A</v>
      </c>
      <c r="C127">
        <v>11.444378380114344</v>
      </c>
      <c r="D127">
        <v>11.081323096833255</v>
      </c>
      <c r="E127">
        <v>10.30806533304148</v>
      </c>
      <c r="F127">
        <v>9.4654103873938293</v>
      </c>
      <c r="G127">
        <v>-0.40510671157733946</v>
      </c>
      <c r="H127" t="str">
        <v>Nickeil Alexander-Walker</v>
      </c>
      <c r="I127">
        <v>-0.68041666666666656</v>
      </c>
      <c r="J127">
        <v>-0.11833333333333333</v>
      </c>
      <c r="K127">
        <v>0.83819444444444446</v>
      </c>
      <c r="L127">
        <v>0.36486111111111108</v>
      </c>
      <c r="M127">
        <v>-0.26625000000000004</v>
      </c>
      <c r="N127">
        <v>0.14791666666666667</v>
      </c>
      <c r="O127">
        <v>1.3805555555555555</v>
      </c>
      <c r="P127">
        <v>0.31555555555555553</v>
      </c>
      <c r="Q127">
        <v>-0.60152777777777777</v>
      </c>
      <c r="R127">
        <v>1.4988888888888892</v>
      </c>
      <c r="S127">
        <v>1.9820833333333334</v>
      </c>
      <c r="T127">
        <v>1.2326388888888891</v>
      </c>
      <c r="U127">
        <v>1.3805555555555555</v>
      </c>
      <c r="V127">
        <v>-0.21201388888888884</v>
      </c>
      <c r="W127" t="e">
        <v>#N/A</v>
      </c>
      <c r="X127" t="e">
        <v>#N/A</v>
      </c>
      <c r="Y127" t="str">
        <v>SG,SF</v>
      </c>
    </row>
    <row r="128" spans="1:25" x14ac:dyDescent="0.3">
      <c r="A128">
        <f t="shared" si="1"/>
        <v>6.9013463122247867</v>
      </c>
      <c r="B128" t="e">
        <f>GMs!C$9*U128</f>
        <v>#N/A</v>
      </c>
      <c r="C128">
        <v>6.5163970317505324</v>
      </c>
      <c r="D128">
        <v>7.251819032091257</v>
      </c>
      <c r="E128">
        <v>-0.25855531263659337</v>
      </c>
      <c r="F128">
        <v>8.2816155746697433</v>
      </c>
      <c r="G128">
        <v>-3.3837672544297925</v>
      </c>
      <c r="H128" t="str">
        <v>Reggie Jackson</v>
      </c>
      <c r="I128">
        <v>-0.5625</v>
      </c>
      <c r="J128">
        <v>0.39583333333333331</v>
      </c>
      <c r="K128">
        <v>1.0416666666666667</v>
      </c>
      <c r="L128">
        <v>0.32291666666666669</v>
      </c>
      <c r="M128">
        <v>-0.3125</v>
      </c>
      <c r="N128">
        <v>1.3541666666666667</v>
      </c>
      <c r="O128">
        <v>-6.25E-2</v>
      </c>
      <c r="P128">
        <v>-0.94791666666666663</v>
      </c>
      <c r="Q128">
        <v>-4.1666666666666664E-2</v>
      </c>
      <c r="R128">
        <v>0.79166666666666674</v>
      </c>
      <c r="S128">
        <v>1.229166666666667</v>
      </c>
      <c r="T128">
        <v>-0.16666666666666652</v>
      </c>
      <c r="U128">
        <v>1.1875000000000002</v>
      </c>
      <c r="V128">
        <v>-0.66145833333333315</v>
      </c>
      <c r="W128" t="e">
        <v>#N/A</v>
      </c>
      <c r="X128" t="e">
        <v>#N/A</v>
      </c>
      <c r="Y128" t="str">
        <v>PG,SG</v>
      </c>
    </row>
    <row r="129" spans="1:25" x14ac:dyDescent="0.3">
      <c r="A129">
        <f t="shared" si="1"/>
        <v>3.5642940283946554</v>
      </c>
      <c r="B129" t="e">
        <f>GMs!C$9*U129</f>
        <v>#N/A</v>
      </c>
      <c r="C129">
        <v>-6.8778020769209354</v>
      </c>
      <c r="D129">
        <v>2.5159778127534267</v>
      </c>
      <c r="E129">
        <v>5.7342655677013221</v>
      </c>
      <c r="F129">
        <v>4.2771528340735863</v>
      </c>
      <c r="G129">
        <v>-3.6658931680219684</v>
      </c>
      <c r="H129" t="str">
        <v>Jordan Poole</v>
      </c>
      <c r="I129">
        <v>-0.50361111111111112</v>
      </c>
      <c r="J129">
        <v>1.665</v>
      </c>
      <c r="K129">
        <v>1.0175000000000001</v>
      </c>
      <c r="L129">
        <v>0.48305555555555557</v>
      </c>
      <c r="M129">
        <v>-1.0586111111111112</v>
      </c>
      <c r="N129">
        <v>-9.2499999999999999E-2</v>
      </c>
      <c r="O129">
        <v>-0.5755555555555556</v>
      </c>
      <c r="P129">
        <v>-0.63722222222222225</v>
      </c>
      <c r="Q129">
        <v>0.23638888888888887</v>
      </c>
      <c r="R129">
        <v>-1.1305555555555555</v>
      </c>
      <c r="S129">
        <v>0.29805555555555541</v>
      </c>
      <c r="T129">
        <v>0.62694444444444442</v>
      </c>
      <c r="U129">
        <v>0.53444444444444428</v>
      </c>
      <c r="V129">
        <v>-0.70402777777777781</v>
      </c>
      <c r="W129" t="e">
        <v>#N/A</v>
      </c>
      <c r="X129" t="e">
        <v>#N/A</v>
      </c>
      <c r="Y129" t="str">
        <v>PG,SG</v>
      </c>
    </row>
    <row r="130" spans="1:25" x14ac:dyDescent="0.3">
      <c r="A130">
        <f t="shared" si="1"/>
        <v>8.3307004805858842</v>
      </c>
      <c r="B130" t="e">
        <f>GMs!C$9*U130</f>
        <v>#N/A</v>
      </c>
      <c r="C130">
        <v>12.547657786464445</v>
      </c>
      <c r="D130">
        <v>10.288013178975801</v>
      </c>
      <c r="E130">
        <v>-2.028923119078736</v>
      </c>
      <c r="F130">
        <v>9.996840576703061</v>
      </c>
      <c r="G130">
        <v>-14.285425517493159</v>
      </c>
      <c r="H130" t="str">
        <v>T.J. McConnell</v>
      </c>
      <c r="I130">
        <v>1.4883333333333333</v>
      </c>
      <c r="J130">
        <v>-0.19</v>
      </c>
      <c r="K130">
        <v>-1.667777777777778</v>
      </c>
      <c r="L130">
        <v>-0.89722222222222214</v>
      </c>
      <c r="M130">
        <v>-0.66500000000000004</v>
      </c>
      <c r="N130">
        <v>1.8683333333333334</v>
      </c>
      <c r="O130">
        <v>2.5438888888888891</v>
      </c>
      <c r="P130">
        <v>-0.65444444444444438</v>
      </c>
      <c r="Q130">
        <v>-0.35888888888888892</v>
      </c>
      <c r="R130">
        <v>1.6572222222222219</v>
      </c>
      <c r="S130">
        <v>1.8261111111111112</v>
      </c>
      <c r="T130">
        <v>-0.40111111111111097</v>
      </c>
      <c r="U130">
        <v>1.4672222222222224</v>
      </c>
      <c r="V130">
        <v>-2.3063888888888893</v>
      </c>
      <c r="W130" t="e">
        <v>#N/A</v>
      </c>
      <c r="X130" t="e">
        <v>#N/A</v>
      </c>
      <c r="Y130" t="str">
        <v>PG,SG</v>
      </c>
    </row>
  </sheetData>
  <conditionalFormatting sqref="AM17:AV17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 AM18:AV19 AM41:AV41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1:AV4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7:AV2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8:AV2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9:AV2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0:AV3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2:AV3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1:AV3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3:AV3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4:AV3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5:AV3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7:AV3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6:AV3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8:AV3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9:AV3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0:AV4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0:AV20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1:AL2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1:AV2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2:AV2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3:AV2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4:AV2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5:AV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01"/>
  <sheetViews>
    <sheetView tabSelected="1" topLeftCell="A38" workbookViewId="0">
      <selection activeCell="C70" sqref="C70"/>
    </sheetView>
    <sheetView workbookViewId="1">
      <selection activeCell="C2" sqref="C2"/>
    </sheetView>
    <sheetView workbookViewId="2">
      <selection activeCell="C194" sqref="C194"/>
    </sheetView>
  </sheetViews>
  <sheetFormatPr defaultRowHeight="14.4" x14ac:dyDescent="0.3"/>
  <cols>
    <col min="1" max="1" width="15" customWidth="1"/>
  </cols>
  <sheetData>
    <row r="1" spans="1:3" x14ac:dyDescent="0.3">
      <c r="A1" t="s">
        <v>1</v>
      </c>
      <c r="B1" t="s">
        <v>228</v>
      </c>
      <c r="C1" t="s">
        <v>230</v>
      </c>
    </row>
    <row r="2" spans="1:3" x14ac:dyDescent="0.3">
      <c r="A2" t="s">
        <v>2541</v>
      </c>
      <c r="B2">
        <v>63</v>
      </c>
      <c r="C2" s="1" t="s">
        <v>2552</v>
      </c>
    </row>
    <row r="3" spans="1:3" x14ac:dyDescent="0.3">
      <c r="A3" t="s">
        <v>2540</v>
      </c>
      <c r="B3">
        <v>66</v>
      </c>
      <c r="C3" s="1" t="s">
        <v>2581</v>
      </c>
    </row>
    <row r="4" spans="1:3" x14ac:dyDescent="0.3">
      <c r="A4" t="s">
        <v>2543</v>
      </c>
      <c r="B4">
        <v>61</v>
      </c>
      <c r="C4" s="1" t="s">
        <v>2581</v>
      </c>
    </row>
    <row r="5" spans="1:3" x14ac:dyDescent="0.3">
      <c r="A5" t="s">
        <v>12</v>
      </c>
      <c r="B5">
        <v>50</v>
      </c>
      <c r="C5" s="1" t="s">
        <v>2552</v>
      </c>
    </row>
    <row r="6" spans="1:3" x14ac:dyDescent="0.3">
      <c r="A6" t="s">
        <v>10</v>
      </c>
      <c r="B6">
        <v>57</v>
      </c>
      <c r="C6" s="1" t="s">
        <v>2577</v>
      </c>
    </row>
    <row r="7" spans="1:3" x14ac:dyDescent="0.3">
      <c r="A7" t="s">
        <v>15</v>
      </c>
      <c r="B7">
        <v>47</v>
      </c>
      <c r="C7" s="1" t="s">
        <v>2584</v>
      </c>
    </row>
    <row r="8" spans="1:3" x14ac:dyDescent="0.3">
      <c r="A8" t="s">
        <v>17</v>
      </c>
      <c r="B8">
        <v>51</v>
      </c>
      <c r="C8" s="1" t="s">
        <v>2578</v>
      </c>
    </row>
    <row r="9" spans="1:3" x14ac:dyDescent="0.3">
      <c r="A9" t="s">
        <v>35</v>
      </c>
      <c r="B9">
        <v>45</v>
      </c>
      <c r="C9" s="1" t="s">
        <v>2577</v>
      </c>
    </row>
    <row r="10" spans="1:3" x14ac:dyDescent="0.3">
      <c r="A10" t="s">
        <v>19</v>
      </c>
      <c r="B10">
        <v>41</v>
      </c>
      <c r="C10" s="1" t="s">
        <v>2578</v>
      </c>
    </row>
    <row r="11" spans="1:3" x14ac:dyDescent="0.3">
      <c r="A11" t="s">
        <v>23</v>
      </c>
      <c r="B11">
        <v>36</v>
      </c>
      <c r="C11" s="1" t="s">
        <v>2578</v>
      </c>
    </row>
    <row r="12" spans="1:3" x14ac:dyDescent="0.3">
      <c r="A12" t="s">
        <v>27</v>
      </c>
      <c r="B12">
        <v>37</v>
      </c>
      <c r="C12" s="1" t="s">
        <v>2584</v>
      </c>
    </row>
    <row r="13" spans="1:3" x14ac:dyDescent="0.3">
      <c r="A13" t="s">
        <v>32</v>
      </c>
      <c r="B13">
        <v>37</v>
      </c>
      <c r="C13" s="1" t="s">
        <v>2576</v>
      </c>
    </row>
    <row r="14" spans="1:3" x14ac:dyDescent="0.3">
      <c r="A14" t="s">
        <v>21</v>
      </c>
      <c r="B14">
        <v>62</v>
      </c>
      <c r="C14" s="1" t="s">
        <v>2580</v>
      </c>
    </row>
    <row r="15" spans="1:3" x14ac:dyDescent="0.3">
      <c r="A15" t="s">
        <v>25</v>
      </c>
      <c r="B15">
        <v>37</v>
      </c>
      <c r="C15" s="1" t="s">
        <v>2576</v>
      </c>
    </row>
    <row r="16" spans="1:3" x14ac:dyDescent="0.3">
      <c r="A16" t="s">
        <v>29</v>
      </c>
      <c r="B16">
        <v>61</v>
      </c>
      <c r="C16" s="1" t="s">
        <v>2580</v>
      </c>
    </row>
    <row r="17" spans="1:3" x14ac:dyDescent="0.3">
      <c r="A17" t="s">
        <v>39</v>
      </c>
      <c r="B17">
        <v>26</v>
      </c>
      <c r="C17" s="1" t="s">
        <v>2584</v>
      </c>
    </row>
    <row r="18" spans="1:3" x14ac:dyDescent="0.3">
      <c r="A18" t="s">
        <v>31</v>
      </c>
      <c r="B18">
        <v>38</v>
      </c>
      <c r="C18" s="1" t="s">
        <v>2576</v>
      </c>
    </row>
    <row r="19" spans="1:3" x14ac:dyDescent="0.3">
      <c r="A19" t="s">
        <v>33</v>
      </c>
      <c r="B19">
        <v>31</v>
      </c>
      <c r="C19" s="1" t="s">
        <v>2579</v>
      </c>
    </row>
    <row r="20" spans="1:3" x14ac:dyDescent="0.3">
      <c r="A20" t="s">
        <v>37</v>
      </c>
      <c r="B20">
        <v>33</v>
      </c>
      <c r="C20" s="1" t="s">
        <v>2582</v>
      </c>
    </row>
    <row r="21" spans="1:3" x14ac:dyDescent="0.3">
      <c r="A21" t="s">
        <v>47</v>
      </c>
      <c r="B21">
        <v>25</v>
      </c>
      <c r="C21" s="1" t="s">
        <v>2583</v>
      </c>
    </row>
    <row r="22" spans="1:3" x14ac:dyDescent="0.3">
      <c r="A22" t="s">
        <v>44</v>
      </c>
      <c r="B22">
        <v>29</v>
      </c>
      <c r="C22" s="1" t="s">
        <v>2579</v>
      </c>
    </row>
    <row r="23" spans="1:3" x14ac:dyDescent="0.3">
      <c r="A23" t="s">
        <v>41</v>
      </c>
      <c r="B23">
        <v>26</v>
      </c>
      <c r="C23" s="1" t="s">
        <v>2579</v>
      </c>
    </row>
    <row r="24" spans="1:3" x14ac:dyDescent="0.3">
      <c r="A24" t="s">
        <v>2545</v>
      </c>
      <c r="B24">
        <v>20</v>
      </c>
      <c r="C24" s="1" t="s">
        <v>2552</v>
      </c>
    </row>
    <row r="25" spans="1:3" x14ac:dyDescent="0.3">
      <c r="A25" t="s">
        <v>2544</v>
      </c>
      <c r="B25">
        <v>26</v>
      </c>
      <c r="C25" s="1" t="s">
        <v>2578</v>
      </c>
    </row>
    <row r="26" spans="1:3" x14ac:dyDescent="0.3">
      <c r="A26" t="s">
        <v>72</v>
      </c>
      <c r="B26">
        <v>19</v>
      </c>
      <c r="C26" s="1" t="s">
        <v>2576</v>
      </c>
    </row>
    <row r="27" spans="1:3" x14ac:dyDescent="0.3">
      <c r="A27" t="s">
        <v>2542</v>
      </c>
      <c r="B27">
        <v>43</v>
      </c>
      <c r="C27" s="1" t="s">
        <v>2583</v>
      </c>
    </row>
    <row r="28" spans="1:3" x14ac:dyDescent="0.3">
      <c r="A28" t="s">
        <v>54</v>
      </c>
      <c r="B28">
        <v>28</v>
      </c>
      <c r="C28" s="1" t="s">
        <v>2576</v>
      </c>
    </row>
    <row r="29" spans="1:3" x14ac:dyDescent="0.3">
      <c r="A29" t="s">
        <v>56</v>
      </c>
      <c r="B29">
        <v>27</v>
      </c>
      <c r="C29" s="1" t="s">
        <v>2584</v>
      </c>
    </row>
    <row r="30" spans="1:3" x14ac:dyDescent="0.3">
      <c r="A30" t="s">
        <v>68</v>
      </c>
      <c r="B30">
        <v>17</v>
      </c>
      <c r="C30" s="1" t="s">
        <v>2552</v>
      </c>
    </row>
    <row r="31" spans="1:3" x14ac:dyDescent="0.3">
      <c r="A31" t="s">
        <v>53</v>
      </c>
      <c r="B31">
        <v>17</v>
      </c>
      <c r="C31" s="1" t="s">
        <v>2581</v>
      </c>
    </row>
    <row r="32" spans="1:3" x14ac:dyDescent="0.3">
      <c r="A32" t="s">
        <v>45</v>
      </c>
      <c r="B32">
        <v>25</v>
      </c>
      <c r="C32" s="1" t="s">
        <v>2579</v>
      </c>
    </row>
    <row r="33" spans="1:3" x14ac:dyDescent="0.3">
      <c r="A33" t="s">
        <v>60</v>
      </c>
      <c r="B33">
        <v>16</v>
      </c>
      <c r="C33" s="1" t="s">
        <v>2552</v>
      </c>
    </row>
    <row r="34" spans="1:3" x14ac:dyDescent="0.3">
      <c r="A34" t="s">
        <v>38</v>
      </c>
      <c r="B34">
        <v>38</v>
      </c>
      <c r="C34" s="1" t="s">
        <v>2580</v>
      </c>
    </row>
    <row r="35" spans="1:3" x14ac:dyDescent="0.3">
      <c r="A35" t="s">
        <v>57</v>
      </c>
      <c r="B35">
        <v>25</v>
      </c>
      <c r="C35" s="1" t="s">
        <v>2578</v>
      </c>
    </row>
    <row r="36" spans="1:3" x14ac:dyDescent="0.3">
      <c r="A36" t="s">
        <v>75</v>
      </c>
      <c r="B36">
        <v>9</v>
      </c>
      <c r="C36" s="1" t="s">
        <v>2579</v>
      </c>
    </row>
    <row r="37" spans="1:3" x14ac:dyDescent="0.3">
      <c r="A37" t="s">
        <v>42</v>
      </c>
      <c r="B37">
        <v>28</v>
      </c>
      <c r="C37" s="1" t="s">
        <v>2584</v>
      </c>
    </row>
    <row r="38" spans="1:3" x14ac:dyDescent="0.3">
      <c r="A38" t="s">
        <v>51</v>
      </c>
      <c r="B38">
        <v>23</v>
      </c>
      <c r="C38" s="1" t="s">
        <v>2581</v>
      </c>
    </row>
    <row r="39" spans="1:3" x14ac:dyDescent="0.3">
      <c r="A39" t="s">
        <v>62</v>
      </c>
      <c r="B39">
        <v>28</v>
      </c>
      <c r="C39" s="1" t="s">
        <v>2582</v>
      </c>
    </row>
    <row r="40" spans="1:3" x14ac:dyDescent="0.3">
      <c r="A40" t="s">
        <v>50</v>
      </c>
      <c r="B40">
        <v>25</v>
      </c>
      <c r="C40" s="1" t="s">
        <v>2580</v>
      </c>
    </row>
    <row r="41" spans="1:3" x14ac:dyDescent="0.3">
      <c r="A41" t="s">
        <v>2548</v>
      </c>
      <c r="B41">
        <v>17</v>
      </c>
      <c r="C41" s="1" t="s">
        <v>2583</v>
      </c>
    </row>
    <row r="42" spans="1:3" x14ac:dyDescent="0.3">
      <c r="A42" t="s">
        <v>63</v>
      </c>
      <c r="B42">
        <v>18</v>
      </c>
      <c r="C42" s="1" t="s">
        <v>2579</v>
      </c>
    </row>
    <row r="43" spans="1:3" x14ac:dyDescent="0.3">
      <c r="A43" t="s">
        <v>64</v>
      </c>
      <c r="B43">
        <v>25</v>
      </c>
      <c r="C43" s="1" t="s">
        <v>2577</v>
      </c>
    </row>
    <row r="44" spans="1:3" x14ac:dyDescent="0.3">
      <c r="A44" t="s">
        <v>92</v>
      </c>
      <c r="B44">
        <v>16</v>
      </c>
      <c r="C44" s="1" t="s">
        <v>2576</v>
      </c>
    </row>
    <row r="45" spans="1:3" x14ac:dyDescent="0.3">
      <c r="A45" t="s">
        <v>78</v>
      </c>
      <c r="B45">
        <v>17</v>
      </c>
      <c r="C45" s="1" t="s">
        <v>2579</v>
      </c>
    </row>
    <row r="46" spans="1:3" x14ac:dyDescent="0.3">
      <c r="A46" t="s">
        <v>82</v>
      </c>
      <c r="B46">
        <v>16</v>
      </c>
      <c r="C46" s="1" t="s">
        <v>2552</v>
      </c>
    </row>
    <row r="47" spans="1:3" x14ac:dyDescent="0.3">
      <c r="A47" t="s">
        <v>2550</v>
      </c>
      <c r="B47">
        <v>4</v>
      </c>
      <c r="C47" s="1" t="s">
        <v>2579</v>
      </c>
    </row>
    <row r="48" spans="1:3" x14ac:dyDescent="0.3">
      <c r="A48" t="s">
        <v>79</v>
      </c>
      <c r="B48">
        <v>8</v>
      </c>
      <c r="C48" s="1" t="s">
        <v>2552</v>
      </c>
    </row>
    <row r="49" spans="1:3" x14ac:dyDescent="0.3">
      <c r="A49" t="s">
        <v>65</v>
      </c>
      <c r="B49">
        <v>19</v>
      </c>
      <c r="C49" s="1" t="s">
        <v>2577</v>
      </c>
    </row>
    <row r="50" spans="1:3" x14ac:dyDescent="0.3">
      <c r="A50" t="s">
        <v>58</v>
      </c>
      <c r="B50">
        <v>25</v>
      </c>
      <c r="C50" s="1" t="s">
        <v>2581</v>
      </c>
    </row>
    <row r="51" spans="1:3" x14ac:dyDescent="0.3">
      <c r="A51" t="s">
        <v>67</v>
      </c>
      <c r="B51">
        <v>17</v>
      </c>
      <c r="C51" s="1" t="s">
        <v>2584</v>
      </c>
    </row>
    <row r="52" spans="1:3" x14ac:dyDescent="0.3">
      <c r="A52" t="s">
        <v>669</v>
      </c>
      <c r="B52">
        <v>1</v>
      </c>
      <c r="C52" s="1" t="s">
        <v>2579</v>
      </c>
    </row>
    <row r="53" spans="1:3" x14ac:dyDescent="0.3">
      <c r="A53" t="s">
        <v>99</v>
      </c>
      <c r="B53">
        <v>16.085201764848456</v>
      </c>
      <c r="C53" s="1" t="s">
        <v>211</v>
      </c>
    </row>
    <row r="54" spans="1:3" x14ac:dyDescent="0.3">
      <c r="A54" t="s">
        <v>88</v>
      </c>
      <c r="B54">
        <v>2</v>
      </c>
      <c r="C54" s="1" t="s">
        <v>2577</v>
      </c>
    </row>
    <row r="55" spans="1:3" x14ac:dyDescent="0.3">
      <c r="A55" t="s">
        <v>49</v>
      </c>
      <c r="B55">
        <v>26</v>
      </c>
      <c r="C55" s="1" t="s">
        <v>2583</v>
      </c>
    </row>
    <row r="56" spans="1:3" x14ac:dyDescent="0.3">
      <c r="A56" t="s">
        <v>81</v>
      </c>
      <c r="B56">
        <v>6</v>
      </c>
      <c r="C56" s="1" t="s">
        <v>2583</v>
      </c>
    </row>
    <row r="57" spans="1:3" x14ac:dyDescent="0.3">
      <c r="A57" t="s">
        <v>87</v>
      </c>
      <c r="B57">
        <v>13</v>
      </c>
      <c r="C57" s="1" t="s">
        <v>2579</v>
      </c>
    </row>
    <row r="58" spans="1:3" x14ac:dyDescent="0.3">
      <c r="A58" t="s">
        <v>69</v>
      </c>
      <c r="B58">
        <v>22</v>
      </c>
      <c r="C58" s="1" t="s">
        <v>2582</v>
      </c>
    </row>
    <row r="59" spans="1:3" x14ac:dyDescent="0.3">
      <c r="A59" t="s">
        <v>95</v>
      </c>
      <c r="B59">
        <v>3</v>
      </c>
      <c r="C59" s="1" t="s">
        <v>2552</v>
      </c>
    </row>
    <row r="60" spans="1:3" x14ac:dyDescent="0.3">
      <c r="A60" t="s">
        <v>2553</v>
      </c>
      <c r="B60">
        <v>1</v>
      </c>
      <c r="C60" s="1" t="s">
        <v>2581</v>
      </c>
    </row>
    <row r="61" spans="1:3" x14ac:dyDescent="0.3">
      <c r="A61" t="s">
        <v>100</v>
      </c>
      <c r="B61">
        <v>1</v>
      </c>
      <c r="C61" s="1" t="s">
        <v>2579</v>
      </c>
    </row>
    <row r="62" spans="1:3" x14ac:dyDescent="0.3">
      <c r="A62" t="s">
        <v>80</v>
      </c>
      <c r="B62">
        <v>1</v>
      </c>
      <c r="C62" s="1" t="s">
        <v>2552</v>
      </c>
    </row>
    <row r="63" spans="1:3" x14ac:dyDescent="0.3">
      <c r="A63" t="s">
        <v>84</v>
      </c>
      <c r="B63">
        <v>15</v>
      </c>
      <c r="C63" s="1" t="s">
        <v>2576</v>
      </c>
    </row>
    <row r="64" spans="1:3" x14ac:dyDescent="0.3">
      <c r="A64" t="s">
        <v>83</v>
      </c>
      <c r="B64">
        <v>12</v>
      </c>
      <c r="C64" s="1" t="s">
        <v>2582</v>
      </c>
    </row>
    <row r="65" spans="1:3" x14ac:dyDescent="0.3">
      <c r="A65" t="s">
        <v>85</v>
      </c>
      <c r="B65">
        <v>4</v>
      </c>
      <c r="C65" s="1" t="s">
        <v>2580</v>
      </c>
    </row>
    <row r="66" spans="1:3" x14ac:dyDescent="0.3">
      <c r="A66" t="s">
        <v>90</v>
      </c>
      <c r="B66">
        <v>5</v>
      </c>
      <c r="C66" s="1" t="s">
        <v>2583</v>
      </c>
    </row>
    <row r="67" spans="1:3" x14ac:dyDescent="0.3">
      <c r="A67" t="s">
        <v>73</v>
      </c>
      <c r="B67">
        <v>18</v>
      </c>
      <c r="C67" s="1" t="s">
        <v>2582</v>
      </c>
    </row>
    <row r="68" spans="1:3" x14ac:dyDescent="0.3">
      <c r="A68" t="s">
        <v>108</v>
      </c>
      <c r="B68">
        <v>12.648924371251946</v>
      </c>
      <c r="C68" s="1" t="s">
        <v>211</v>
      </c>
    </row>
    <row r="69" spans="1:3" x14ac:dyDescent="0.3">
      <c r="A69" t="s">
        <v>96</v>
      </c>
      <c r="B69">
        <v>2</v>
      </c>
      <c r="C69" s="1" t="s">
        <v>2576</v>
      </c>
    </row>
    <row r="70" spans="1:3" x14ac:dyDescent="0.3">
      <c r="A70" t="s">
        <v>77</v>
      </c>
      <c r="B70">
        <v>20</v>
      </c>
      <c r="C70" s="1" t="s">
        <v>2579</v>
      </c>
    </row>
    <row r="71" spans="1:3" x14ac:dyDescent="0.3">
      <c r="A71" t="s">
        <v>113</v>
      </c>
      <c r="B71">
        <v>3</v>
      </c>
      <c r="C71" s="1" t="s">
        <v>2578</v>
      </c>
    </row>
    <row r="72" spans="1:3" x14ac:dyDescent="0.3">
      <c r="A72" t="s">
        <v>102</v>
      </c>
      <c r="B72">
        <v>7</v>
      </c>
      <c r="C72" s="1" t="s">
        <v>211</v>
      </c>
    </row>
    <row r="73" spans="1:3" x14ac:dyDescent="0.3">
      <c r="A73" t="s">
        <v>76</v>
      </c>
      <c r="B73">
        <v>14</v>
      </c>
      <c r="C73" s="1" t="s">
        <v>2583</v>
      </c>
    </row>
    <row r="74" spans="1:3" x14ac:dyDescent="0.3">
      <c r="A74" t="s">
        <v>2546</v>
      </c>
      <c r="B74">
        <v>10</v>
      </c>
      <c r="C74" s="1" t="s">
        <v>2582</v>
      </c>
    </row>
    <row r="75" spans="1:3" x14ac:dyDescent="0.3">
      <c r="A75" t="s">
        <v>94</v>
      </c>
      <c r="B75">
        <v>21</v>
      </c>
      <c r="C75" s="1" t="s">
        <v>2582</v>
      </c>
    </row>
    <row r="76" spans="1:3" x14ac:dyDescent="0.3">
      <c r="A76" t="s">
        <v>128</v>
      </c>
      <c r="B76">
        <v>10.496411718210418</v>
      </c>
      <c r="C76" s="1" t="s">
        <v>211</v>
      </c>
    </row>
    <row r="77" spans="1:3" x14ac:dyDescent="0.3">
      <c r="A77" t="s">
        <v>110</v>
      </c>
      <c r="B77">
        <v>11</v>
      </c>
      <c r="C77" s="1" t="s">
        <v>2583</v>
      </c>
    </row>
    <row r="78" spans="1:3" x14ac:dyDescent="0.3">
      <c r="A78" t="s">
        <v>123</v>
      </c>
      <c r="B78">
        <v>9.6137266734379931</v>
      </c>
      <c r="C78" s="1" t="s">
        <v>211</v>
      </c>
    </row>
    <row r="79" spans="1:3" x14ac:dyDescent="0.3">
      <c r="A79" t="s">
        <v>97</v>
      </c>
      <c r="B79">
        <v>9.548686722770551</v>
      </c>
      <c r="C79" s="1" t="s">
        <v>211</v>
      </c>
    </row>
    <row r="80" spans="1:3" x14ac:dyDescent="0.3">
      <c r="A80" t="s">
        <v>98</v>
      </c>
      <c r="B80">
        <v>2</v>
      </c>
      <c r="C80" s="1" t="s">
        <v>2552</v>
      </c>
    </row>
    <row r="81" spans="1:6" x14ac:dyDescent="0.3">
      <c r="A81" t="s">
        <v>112</v>
      </c>
      <c r="B81">
        <v>20</v>
      </c>
      <c r="C81" s="1" t="s">
        <v>2582</v>
      </c>
    </row>
    <row r="82" spans="1:6" x14ac:dyDescent="0.3">
      <c r="A82" t="s">
        <v>101</v>
      </c>
      <c r="B82">
        <v>1</v>
      </c>
      <c r="C82" s="1" t="s">
        <v>2581</v>
      </c>
    </row>
    <row r="83" spans="1:6" x14ac:dyDescent="0.3">
      <c r="A83" t="s">
        <v>103</v>
      </c>
      <c r="B83">
        <v>4</v>
      </c>
      <c r="C83" s="1" t="s">
        <v>2576</v>
      </c>
    </row>
    <row r="84" spans="1:6" x14ac:dyDescent="0.3">
      <c r="A84" t="s">
        <v>119</v>
      </c>
      <c r="B84">
        <v>8.3671276189786887</v>
      </c>
      <c r="C84" s="1" t="s">
        <v>211</v>
      </c>
    </row>
    <row r="85" spans="1:6" x14ac:dyDescent="0.3">
      <c r="A85" t="s">
        <v>89</v>
      </c>
      <c r="B85">
        <v>7</v>
      </c>
      <c r="C85" s="1" t="s">
        <v>2582</v>
      </c>
    </row>
    <row r="86" spans="1:6" x14ac:dyDescent="0.3">
      <c r="A86" t="s">
        <v>111</v>
      </c>
      <c r="B86">
        <v>7</v>
      </c>
      <c r="C86" s="1" t="s">
        <v>2583</v>
      </c>
    </row>
    <row r="87" spans="1:6" x14ac:dyDescent="0.3">
      <c r="A87" t="s">
        <v>117</v>
      </c>
      <c r="B87">
        <v>1</v>
      </c>
      <c r="C87" s="1" t="s">
        <v>2580</v>
      </c>
    </row>
    <row r="88" spans="1:6" x14ac:dyDescent="0.3">
      <c r="A88" t="s">
        <v>2551</v>
      </c>
      <c r="B88">
        <v>5</v>
      </c>
      <c r="C88" s="1" t="s">
        <v>2583</v>
      </c>
      <c r="F88" s="1"/>
    </row>
    <row r="89" spans="1:6" x14ac:dyDescent="0.3">
      <c r="A89" t="s">
        <v>122</v>
      </c>
      <c r="B89">
        <v>7.6780138559545987</v>
      </c>
      <c r="C89" s="1" t="s">
        <v>211</v>
      </c>
    </row>
    <row r="90" spans="1:6" x14ac:dyDescent="0.3">
      <c r="A90" t="s">
        <v>127</v>
      </c>
      <c r="B90">
        <v>7.2289284822984534</v>
      </c>
      <c r="C90" s="1" t="s">
        <v>211</v>
      </c>
    </row>
    <row r="91" spans="1:6" x14ac:dyDescent="0.3">
      <c r="A91" t="s">
        <v>2549</v>
      </c>
      <c r="B91">
        <v>6</v>
      </c>
      <c r="C91" s="1" t="s">
        <v>2584</v>
      </c>
    </row>
    <row r="92" spans="1:6" x14ac:dyDescent="0.3">
      <c r="A92" t="s">
        <v>2547</v>
      </c>
      <c r="B92">
        <v>4</v>
      </c>
      <c r="C92" s="1" t="s">
        <v>2582</v>
      </c>
    </row>
    <row r="93" spans="1:6" x14ac:dyDescent="0.3">
      <c r="A93" t="s">
        <v>107</v>
      </c>
      <c r="B93">
        <v>6.5398147192743652</v>
      </c>
      <c r="C93" s="1" t="s">
        <v>211</v>
      </c>
    </row>
    <row r="94" spans="1:6" x14ac:dyDescent="0.3">
      <c r="A94" t="s">
        <v>126</v>
      </c>
      <c r="B94">
        <v>2</v>
      </c>
      <c r="C94" s="1" t="s">
        <v>2552</v>
      </c>
    </row>
    <row r="95" spans="1:6" x14ac:dyDescent="0.3">
      <c r="A95" t="s">
        <v>120</v>
      </c>
      <c r="B95">
        <v>5.9691665806802634</v>
      </c>
      <c r="C95" s="1" t="s">
        <v>211</v>
      </c>
    </row>
    <row r="96" spans="1:6" x14ac:dyDescent="0.3">
      <c r="A96" t="s">
        <v>104</v>
      </c>
      <c r="B96">
        <v>25</v>
      </c>
      <c r="C96" s="1" t="s">
        <v>2577</v>
      </c>
    </row>
    <row r="97" spans="1:3" x14ac:dyDescent="0.3">
      <c r="A97" t="s">
        <v>106</v>
      </c>
      <c r="B97">
        <v>3</v>
      </c>
      <c r="C97" s="1" t="s">
        <v>2582</v>
      </c>
    </row>
    <row r="98" spans="1:3" x14ac:dyDescent="0.3">
      <c r="A98" t="s">
        <v>130</v>
      </c>
      <c r="B98">
        <v>1</v>
      </c>
      <c r="C98" s="1" t="s">
        <v>2552</v>
      </c>
    </row>
    <row r="99" spans="1:3" x14ac:dyDescent="0.3">
      <c r="A99" t="s">
        <v>131</v>
      </c>
      <c r="B99">
        <v>3</v>
      </c>
      <c r="C99" s="1" t="s">
        <v>2577</v>
      </c>
    </row>
    <row r="100" spans="1:3" x14ac:dyDescent="0.3">
      <c r="A100" t="s">
        <v>115</v>
      </c>
      <c r="B100">
        <v>1</v>
      </c>
      <c r="C100" s="1" t="s">
        <v>2580</v>
      </c>
    </row>
    <row r="101" spans="1:3" x14ac:dyDescent="0.3">
      <c r="A101" t="s">
        <v>141</v>
      </c>
      <c r="B101">
        <v>4.9215588038582538</v>
      </c>
      <c r="C101" s="1" t="s">
        <v>211</v>
      </c>
    </row>
    <row r="102" spans="1:3" x14ac:dyDescent="0.3">
      <c r="A102" t="s">
        <v>116</v>
      </c>
      <c r="B102">
        <v>1</v>
      </c>
      <c r="C102" s="1" t="s">
        <v>2578</v>
      </c>
    </row>
    <row r="103" spans="1:3" x14ac:dyDescent="0.3">
      <c r="A103" t="s">
        <v>121</v>
      </c>
      <c r="B103">
        <v>1</v>
      </c>
      <c r="C103" s="1" t="s">
        <v>2583</v>
      </c>
    </row>
    <row r="104" spans="1:3" x14ac:dyDescent="0.3">
      <c r="A104" t="s">
        <v>125</v>
      </c>
      <c r="B104">
        <v>2</v>
      </c>
      <c r="C104" s="1" t="s">
        <v>2580</v>
      </c>
    </row>
    <row r="105" spans="1:3" x14ac:dyDescent="0.3">
      <c r="A105" t="s">
        <v>136</v>
      </c>
      <c r="B105">
        <v>4.4136277605506127</v>
      </c>
      <c r="C105" s="1" t="s">
        <v>211</v>
      </c>
    </row>
    <row r="106" spans="1:3" x14ac:dyDescent="0.3">
      <c r="A106" t="s">
        <v>114</v>
      </c>
      <c r="B106">
        <v>1</v>
      </c>
      <c r="C106" s="1" t="s">
        <v>2580</v>
      </c>
    </row>
    <row r="107" spans="1:3" x14ac:dyDescent="0.3">
      <c r="A107" t="s">
        <v>2554</v>
      </c>
      <c r="B107">
        <v>4.0497137508637344</v>
      </c>
      <c r="C107" s="1" t="s">
        <v>211</v>
      </c>
    </row>
    <row r="108" spans="1:3" x14ac:dyDescent="0.3">
      <c r="A108" t="s">
        <v>142</v>
      </c>
      <c r="B108">
        <v>3.8422053368295117</v>
      </c>
      <c r="C108" s="1" t="s">
        <v>211</v>
      </c>
    </row>
    <row r="109" spans="1:3" x14ac:dyDescent="0.3">
      <c r="A109" t="s">
        <v>144</v>
      </c>
      <c r="B109">
        <v>3.8143310722577546</v>
      </c>
      <c r="C109" s="1" t="s">
        <v>211</v>
      </c>
    </row>
    <row r="110" spans="1:3" x14ac:dyDescent="0.3">
      <c r="A110" t="s">
        <v>139</v>
      </c>
      <c r="B110">
        <v>3.6083712284775213</v>
      </c>
      <c r="C110" s="1" t="s">
        <v>211</v>
      </c>
    </row>
    <row r="111" spans="1:3" x14ac:dyDescent="0.3">
      <c r="A111" t="s">
        <v>217</v>
      </c>
      <c r="B111">
        <v>3.5588169803499445</v>
      </c>
      <c r="C111" s="1" t="s">
        <v>211</v>
      </c>
    </row>
    <row r="112" spans="1:3" x14ac:dyDescent="0.3">
      <c r="A112" t="s">
        <v>135</v>
      </c>
      <c r="B112">
        <v>1</v>
      </c>
      <c r="C112" s="1" t="s">
        <v>2581</v>
      </c>
    </row>
    <row r="113" spans="1:3" x14ac:dyDescent="0.3">
      <c r="A113" t="s">
        <v>160</v>
      </c>
      <c r="B113">
        <v>2.939388878755262</v>
      </c>
      <c r="C113" s="1" t="s">
        <v>211</v>
      </c>
    </row>
    <row r="114" spans="1:3" x14ac:dyDescent="0.3">
      <c r="A114" t="s">
        <v>138</v>
      </c>
      <c r="B114">
        <v>2.897577481897621</v>
      </c>
      <c r="C114" s="1" t="s">
        <v>211</v>
      </c>
    </row>
    <row r="115" spans="1:3" x14ac:dyDescent="0.3">
      <c r="A115" t="s">
        <v>145</v>
      </c>
      <c r="B115">
        <v>1</v>
      </c>
      <c r="C115" s="1" t="s">
        <v>2577</v>
      </c>
    </row>
    <row r="116" spans="1:3" x14ac:dyDescent="0.3">
      <c r="A116" t="s">
        <v>218</v>
      </c>
      <c r="B116">
        <v>2.7845318533565893</v>
      </c>
      <c r="C116" s="1" t="s">
        <v>211</v>
      </c>
    </row>
    <row r="117" spans="1:3" x14ac:dyDescent="0.3">
      <c r="A117" t="s">
        <v>147</v>
      </c>
      <c r="B117">
        <v>2.5057892076389834</v>
      </c>
      <c r="C117" s="1" t="s">
        <v>211</v>
      </c>
    </row>
    <row r="118" spans="1:3" x14ac:dyDescent="0.3">
      <c r="A118" t="s">
        <v>151</v>
      </c>
      <c r="B118">
        <v>2.4376521164635681</v>
      </c>
      <c r="C118" s="1" t="s">
        <v>211</v>
      </c>
    </row>
    <row r="119" spans="1:3" x14ac:dyDescent="0.3">
      <c r="A119" t="s">
        <v>133</v>
      </c>
      <c r="B119">
        <v>2.2967322233507756</v>
      </c>
      <c r="C119" s="1" t="s">
        <v>211</v>
      </c>
    </row>
    <row r="120" spans="1:3" x14ac:dyDescent="0.3">
      <c r="A120" t="s">
        <v>150</v>
      </c>
      <c r="B120">
        <v>2.1805894543017721</v>
      </c>
      <c r="C120" s="1" t="s">
        <v>211</v>
      </c>
    </row>
    <row r="121" spans="1:3" x14ac:dyDescent="0.3">
      <c r="A121" t="s">
        <v>657</v>
      </c>
      <c r="B121">
        <v>1</v>
      </c>
      <c r="C121" s="1" t="s">
        <v>2583</v>
      </c>
    </row>
    <row r="122" spans="1:3" x14ac:dyDescent="0.3">
      <c r="A122" t="s">
        <v>148</v>
      </c>
      <c r="B122">
        <v>1</v>
      </c>
      <c r="C122" s="1" t="s">
        <v>2579</v>
      </c>
    </row>
    <row r="123" spans="1:3" x14ac:dyDescent="0.3">
      <c r="A123" t="s">
        <v>656</v>
      </c>
      <c r="B123">
        <v>1.8244182958848296</v>
      </c>
      <c r="C123" s="1" t="s">
        <v>211</v>
      </c>
    </row>
    <row r="124" spans="1:3" x14ac:dyDescent="0.3">
      <c r="A124" t="s">
        <v>168</v>
      </c>
      <c r="B124">
        <v>1.627749873628517</v>
      </c>
      <c r="C124" s="1" t="s">
        <v>211</v>
      </c>
    </row>
    <row r="125" spans="1:3" x14ac:dyDescent="0.3">
      <c r="A125" t="s">
        <v>134</v>
      </c>
      <c r="B125">
        <v>1.5379327988972855</v>
      </c>
      <c r="C125" s="1" t="s">
        <v>211</v>
      </c>
    </row>
    <row r="126" spans="1:3" x14ac:dyDescent="0.3">
      <c r="A126" t="s">
        <v>132</v>
      </c>
      <c r="B126">
        <v>1.4295328811182166</v>
      </c>
      <c r="C126" s="1" t="s">
        <v>211</v>
      </c>
    </row>
    <row r="127" spans="1:3" x14ac:dyDescent="0.3">
      <c r="A127" t="s">
        <v>124</v>
      </c>
      <c r="B127">
        <v>1.4279843108642321</v>
      </c>
      <c r="C127" s="1" t="s">
        <v>211</v>
      </c>
    </row>
    <row r="128" spans="1:3" x14ac:dyDescent="0.3">
      <c r="A128" t="s">
        <v>155</v>
      </c>
      <c r="B128">
        <v>1.248350161401772</v>
      </c>
      <c r="C128" s="1" t="s">
        <v>211</v>
      </c>
    </row>
    <row r="129" spans="1:3" x14ac:dyDescent="0.3">
      <c r="A129" t="s">
        <v>156</v>
      </c>
      <c r="B129">
        <v>1.1492416651466226</v>
      </c>
      <c r="C129" s="1" t="s">
        <v>211</v>
      </c>
    </row>
    <row r="130" spans="1:3" x14ac:dyDescent="0.3">
      <c r="A130" t="s">
        <v>149</v>
      </c>
      <c r="B130">
        <v>0.46480119105208539</v>
      </c>
      <c r="C130" s="1" t="s">
        <v>211</v>
      </c>
    </row>
    <row r="131" spans="1:3" x14ac:dyDescent="0.3">
      <c r="A131" t="s">
        <v>166</v>
      </c>
      <c r="B131">
        <v>0.40626382132340744</v>
      </c>
      <c r="C131" s="1" t="s">
        <v>211</v>
      </c>
    </row>
    <row r="132" spans="1:3" x14ac:dyDescent="0.3">
      <c r="A132" t="s">
        <v>169</v>
      </c>
      <c r="B132">
        <v>0.11543530187775419</v>
      </c>
      <c r="C132" s="1" t="s">
        <v>211</v>
      </c>
    </row>
    <row r="133" spans="1:3" x14ac:dyDescent="0.3">
      <c r="A133" t="s">
        <v>163</v>
      </c>
      <c r="B133">
        <v>6.6189578137754945E-2</v>
      </c>
      <c r="C133" s="1" t="s">
        <v>211</v>
      </c>
    </row>
    <row r="134" spans="1:3" x14ac:dyDescent="0.3">
      <c r="A134" t="s">
        <v>183</v>
      </c>
      <c r="B134">
        <v>-0.11499751864148755</v>
      </c>
      <c r="C134" s="1" t="s">
        <v>211</v>
      </c>
    </row>
    <row r="135" spans="1:3" x14ac:dyDescent="0.3">
      <c r="A135" t="s">
        <v>654</v>
      </c>
      <c r="B135">
        <v>-0.19862233253959882</v>
      </c>
      <c r="C135" s="1" t="s">
        <v>211</v>
      </c>
    </row>
    <row r="136" spans="1:3" x14ac:dyDescent="0.3">
      <c r="A136" t="s">
        <v>653</v>
      </c>
      <c r="B136">
        <v>-0.20791397852827465</v>
      </c>
      <c r="C136" s="1" t="s">
        <v>211</v>
      </c>
    </row>
    <row r="137" spans="1:3" x14ac:dyDescent="0.3">
      <c r="A137" t="s">
        <v>159</v>
      </c>
      <c r="B137">
        <v>3</v>
      </c>
      <c r="C137" s="1" t="s">
        <v>2578</v>
      </c>
    </row>
    <row r="138" spans="1:3" x14ac:dyDescent="0.3">
      <c r="A138" t="s">
        <v>129</v>
      </c>
      <c r="B138">
        <v>4</v>
      </c>
      <c r="C138" s="1" t="s">
        <v>2577</v>
      </c>
    </row>
    <row r="139" spans="1:3" x14ac:dyDescent="0.3">
      <c r="A139" t="s">
        <v>670</v>
      </c>
      <c r="B139">
        <v>-0.5219716129456291</v>
      </c>
      <c r="C139" s="1" t="s">
        <v>211</v>
      </c>
    </row>
    <row r="140" spans="1:3" x14ac:dyDescent="0.3">
      <c r="A140" t="s">
        <v>2557</v>
      </c>
      <c r="B140">
        <v>-0.77842104223317277</v>
      </c>
      <c r="C140" s="1" t="s">
        <v>211</v>
      </c>
    </row>
    <row r="141" spans="1:3" x14ac:dyDescent="0.3">
      <c r="A141" t="s">
        <v>172</v>
      </c>
      <c r="B141">
        <v>-1.0162871795433546</v>
      </c>
      <c r="C141" s="1" t="s">
        <v>211</v>
      </c>
    </row>
    <row r="142" spans="1:3" x14ac:dyDescent="0.3">
      <c r="A142" t="s">
        <v>137</v>
      </c>
      <c r="B142">
        <v>-1.2114117453056172</v>
      </c>
      <c r="C142" s="1" t="s">
        <v>211</v>
      </c>
    </row>
    <row r="143" spans="1:3" x14ac:dyDescent="0.3">
      <c r="A143" t="s">
        <v>181</v>
      </c>
      <c r="B143">
        <v>-1.3712280563108972</v>
      </c>
      <c r="C143" s="1" t="s">
        <v>211</v>
      </c>
    </row>
    <row r="144" spans="1:3" x14ac:dyDescent="0.3">
      <c r="A144" t="s">
        <v>2558</v>
      </c>
      <c r="B144">
        <v>-1.3786613731018389</v>
      </c>
      <c r="C144" s="1" t="s">
        <v>211</v>
      </c>
    </row>
    <row r="145" spans="1:3" x14ac:dyDescent="0.3">
      <c r="A145" t="s">
        <v>154</v>
      </c>
      <c r="B145">
        <v>-1.4251196030452347</v>
      </c>
      <c r="C145" s="1" t="s">
        <v>211</v>
      </c>
    </row>
    <row r="146" spans="1:3" x14ac:dyDescent="0.3">
      <c r="A146" t="s">
        <v>109</v>
      </c>
      <c r="B146">
        <v>9</v>
      </c>
      <c r="C146" s="1" t="s">
        <v>2578</v>
      </c>
    </row>
    <row r="147" spans="1:3" x14ac:dyDescent="0.3">
      <c r="A147" t="s">
        <v>153</v>
      </c>
      <c r="B147">
        <v>-1.6667023987508895</v>
      </c>
      <c r="C147" s="1" t="s">
        <v>211</v>
      </c>
    </row>
    <row r="148" spans="1:3" x14ac:dyDescent="0.3">
      <c r="A148" t="s">
        <v>913</v>
      </c>
      <c r="B148">
        <v>-1.8543936477222061</v>
      </c>
      <c r="C148" s="1" t="s">
        <v>211</v>
      </c>
    </row>
    <row r="149" spans="1:3" x14ac:dyDescent="0.3">
      <c r="A149" t="s">
        <v>167</v>
      </c>
      <c r="B149">
        <v>-1.8562519769199421</v>
      </c>
      <c r="C149" s="1" t="s">
        <v>211</v>
      </c>
    </row>
    <row r="150" spans="1:3" x14ac:dyDescent="0.3">
      <c r="A150" t="s">
        <v>179</v>
      </c>
      <c r="B150">
        <v>-2.0569515302754109</v>
      </c>
      <c r="C150" s="1" t="s">
        <v>211</v>
      </c>
    </row>
    <row r="151" spans="1:3" x14ac:dyDescent="0.3">
      <c r="A151" t="s">
        <v>174</v>
      </c>
      <c r="B151">
        <v>-2.1219930521961636</v>
      </c>
      <c r="C151" s="1" t="s">
        <v>211</v>
      </c>
    </row>
    <row r="152" spans="1:3" x14ac:dyDescent="0.3">
      <c r="A152" t="s">
        <v>152</v>
      </c>
      <c r="B152">
        <v>4</v>
      </c>
      <c r="C152" s="1" t="s">
        <v>2583</v>
      </c>
    </row>
    <row r="153" spans="1:3" x14ac:dyDescent="0.3">
      <c r="A153" t="s">
        <v>146</v>
      </c>
      <c r="B153">
        <v>2</v>
      </c>
      <c r="C153" s="1" t="s">
        <v>2580</v>
      </c>
    </row>
    <row r="154" spans="1:3" x14ac:dyDescent="0.3">
      <c r="A154" t="s">
        <v>2559</v>
      </c>
      <c r="B154">
        <v>-2.6646251779350201</v>
      </c>
      <c r="C154" s="1" t="s">
        <v>211</v>
      </c>
    </row>
    <row r="155" spans="1:3" x14ac:dyDescent="0.3">
      <c r="A155" t="s">
        <v>173</v>
      </c>
      <c r="B155">
        <v>1</v>
      </c>
      <c r="C155" s="1" t="s">
        <v>2581</v>
      </c>
    </row>
    <row r="156" spans="1:3" x14ac:dyDescent="0.3">
      <c r="A156" t="s">
        <v>157</v>
      </c>
      <c r="B156">
        <v>-2.6869251283078479</v>
      </c>
      <c r="C156" s="1" t="s">
        <v>211</v>
      </c>
    </row>
    <row r="157" spans="1:3" x14ac:dyDescent="0.3">
      <c r="A157" t="s">
        <v>143</v>
      </c>
      <c r="B157">
        <v>1</v>
      </c>
      <c r="C157" s="1" t="s">
        <v>2580</v>
      </c>
    </row>
    <row r="158" spans="1:3" x14ac:dyDescent="0.3">
      <c r="A158" t="s">
        <v>178</v>
      </c>
      <c r="B158">
        <v>-3.2955279405663287</v>
      </c>
      <c r="C158" s="1" t="s">
        <v>211</v>
      </c>
    </row>
    <row r="159" spans="1:3" x14ac:dyDescent="0.3">
      <c r="A159" t="s">
        <v>175</v>
      </c>
      <c r="B159">
        <v>-3.9803222499319766</v>
      </c>
      <c r="C159" s="1" t="s">
        <v>211</v>
      </c>
    </row>
    <row r="160" spans="1:3" x14ac:dyDescent="0.3">
      <c r="A160" t="s">
        <v>161</v>
      </c>
      <c r="B160">
        <v>1</v>
      </c>
      <c r="C160" s="1" t="s">
        <v>2552</v>
      </c>
    </row>
    <row r="161" spans="1:3" x14ac:dyDescent="0.3">
      <c r="A161" t="s">
        <v>170</v>
      </c>
      <c r="B161">
        <v>-4.0732387098187637</v>
      </c>
      <c r="C161" s="1" t="s">
        <v>211</v>
      </c>
    </row>
    <row r="162" spans="1:3" x14ac:dyDescent="0.3">
      <c r="A162" t="s">
        <v>140</v>
      </c>
      <c r="B162">
        <v>-4.3148215055244235</v>
      </c>
      <c r="C162" s="1" t="s">
        <v>211</v>
      </c>
    </row>
    <row r="163" spans="1:3" x14ac:dyDescent="0.3">
      <c r="A163" t="s">
        <v>158</v>
      </c>
      <c r="B163">
        <v>-4.6493207611168677</v>
      </c>
      <c r="C163" s="1" t="s">
        <v>211</v>
      </c>
    </row>
    <row r="164" spans="1:3" x14ac:dyDescent="0.3">
      <c r="A164" t="s">
        <v>193</v>
      </c>
      <c r="B164">
        <v>-4.7422372210036574</v>
      </c>
      <c r="C164" s="1" t="s">
        <v>211</v>
      </c>
    </row>
    <row r="165" spans="1:3" x14ac:dyDescent="0.3">
      <c r="A165" t="s">
        <v>219</v>
      </c>
      <c r="B165">
        <v>-5.0386407280425214</v>
      </c>
      <c r="C165" s="1" t="s">
        <v>211</v>
      </c>
    </row>
    <row r="166" spans="1:3" x14ac:dyDescent="0.3">
      <c r="A166" t="s">
        <v>189</v>
      </c>
      <c r="B166">
        <v>-5.0488615386300699</v>
      </c>
      <c r="C166" s="1" t="s">
        <v>211</v>
      </c>
    </row>
    <row r="167" spans="1:3" x14ac:dyDescent="0.3">
      <c r="A167" t="s">
        <v>171</v>
      </c>
      <c r="B167">
        <v>1</v>
      </c>
      <c r="C167" s="1" t="s">
        <v>2581</v>
      </c>
    </row>
    <row r="168" spans="1:3" x14ac:dyDescent="0.3">
      <c r="A168" t="s">
        <v>192</v>
      </c>
      <c r="B168">
        <v>-6.4704833748979622</v>
      </c>
      <c r="C168" s="1" t="s">
        <v>211</v>
      </c>
    </row>
    <row r="169" spans="1:3" x14ac:dyDescent="0.3">
      <c r="A169" t="s">
        <v>177</v>
      </c>
      <c r="B169">
        <v>1</v>
      </c>
      <c r="C169" s="1" t="s">
        <v>2581</v>
      </c>
    </row>
    <row r="170" spans="1:3" x14ac:dyDescent="0.3">
      <c r="A170" t="s">
        <v>184</v>
      </c>
      <c r="B170">
        <v>-6.5187999340390901</v>
      </c>
      <c r="C170" s="1" t="s">
        <v>211</v>
      </c>
    </row>
    <row r="171" spans="1:3" x14ac:dyDescent="0.3">
      <c r="A171" t="s">
        <v>165</v>
      </c>
      <c r="B171">
        <v>-6.594991431146263</v>
      </c>
      <c r="C171" s="1" t="s">
        <v>211</v>
      </c>
    </row>
    <row r="172" spans="1:3" x14ac:dyDescent="0.3">
      <c r="A172" t="s">
        <v>202</v>
      </c>
      <c r="B172">
        <v>-6.6145038877224884</v>
      </c>
      <c r="C172" s="1" t="s">
        <v>211</v>
      </c>
    </row>
    <row r="173" spans="1:3" x14ac:dyDescent="0.3">
      <c r="A173" t="s">
        <v>190</v>
      </c>
      <c r="B173">
        <v>-6.6711829282534305</v>
      </c>
      <c r="C173" s="1" t="s">
        <v>211</v>
      </c>
    </row>
    <row r="174" spans="1:3" x14ac:dyDescent="0.3">
      <c r="A174" t="s">
        <v>187</v>
      </c>
      <c r="B174">
        <v>-7.0930236561394562</v>
      </c>
      <c r="C174" s="1" t="s">
        <v>211</v>
      </c>
    </row>
    <row r="175" spans="1:3" x14ac:dyDescent="0.3">
      <c r="A175" t="s">
        <v>207</v>
      </c>
      <c r="B175">
        <v>-7.2175317123877605</v>
      </c>
      <c r="C175" s="1" t="s">
        <v>211</v>
      </c>
    </row>
    <row r="176" spans="1:3" x14ac:dyDescent="0.3">
      <c r="A176" t="s">
        <v>201</v>
      </c>
      <c r="B176">
        <v>-7.2454066503537984</v>
      </c>
      <c r="C176" s="1" t="s">
        <v>211</v>
      </c>
    </row>
    <row r="177" spans="1:3" x14ac:dyDescent="0.3">
      <c r="A177" t="s">
        <v>208</v>
      </c>
      <c r="B177">
        <v>-7.5018560796413372</v>
      </c>
      <c r="C177" s="1" t="s">
        <v>211</v>
      </c>
    </row>
    <row r="178" spans="1:3" x14ac:dyDescent="0.3">
      <c r="A178" t="s">
        <v>162</v>
      </c>
      <c r="B178">
        <v>3</v>
      </c>
      <c r="C178" s="1" t="s">
        <v>2582</v>
      </c>
    </row>
    <row r="179" spans="1:3" x14ac:dyDescent="0.3">
      <c r="A179" t="s">
        <v>176</v>
      </c>
      <c r="B179">
        <v>-8.0268340780017056</v>
      </c>
      <c r="C179" s="1" t="s">
        <v>211</v>
      </c>
    </row>
    <row r="180" spans="1:3" x14ac:dyDescent="0.3">
      <c r="A180" t="s">
        <v>198</v>
      </c>
      <c r="B180">
        <v>-8.1429796528601948</v>
      </c>
      <c r="C180" s="1" t="s">
        <v>211</v>
      </c>
    </row>
    <row r="181" spans="1:3" x14ac:dyDescent="0.3">
      <c r="A181" t="s">
        <v>196</v>
      </c>
      <c r="B181">
        <v>-8.2135961623741522</v>
      </c>
      <c r="C181" s="1" t="s">
        <v>211</v>
      </c>
    </row>
    <row r="182" spans="1:3" x14ac:dyDescent="0.3">
      <c r="A182" t="s">
        <v>210</v>
      </c>
      <c r="B182">
        <v>-8.4830538960458437</v>
      </c>
      <c r="C182" s="1" t="s">
        <v>211</v>
      </c>
    </row>
    <row r="183" spans="1:3" x14ac:dyDescent="0.3">
      <c r="A183" t="s">
        <v>203</v>
      </c>
      <c r="B183">
        <v>-8.6930450953899925</v>
      </c>
      <c r="C183" s="1" t="s">
        <v>211</v>
      </c>
    </row>
    <row r="184" spans="1:3" x14ac:dyDescent="0.3">
      <c r="A184" t="s">
        <v>914</v>
      </c>
      <c r="B184">
        <v>-8.9048946239318791</v>
      </c>
      <c r="C184" s="1" t="s">
        <v>211</v>
      </c>
    </row>
    <row r="185" spans="1:3" x14ac:dyDescent="0.3">
      <c r="A185" t="s">
        <v>185</v>
      </c>
      <c r="B185">
        <v>-9.4884099920209213</v>
      </c>
      <c r="C185" s="1" t="s">
        <v>211</v>
      </c>
    </row>
    <row r="186" spans="1:3" x14ac:dyDescent="0.3">
      <c r="A186" t="s">
        <v>205</v>
      </c>
      <c r="B186">
        <v>-9.5627431599303545</v>
      </c>
      <c r="C186" s="1" t="s">
        <v>211</v>
      </c>
    </row>
    <row r="187" spans="1:3" x14ac:dyDescent="0.3">
      <c r="A187" t="s">
        <v>200</v>
      </c>
      <c r="B187">
        <v>-9.9938755338050616</v>
      </c>
      <c r="C187" s="1" t="s">
        <v>211</v>
      </c>
    </row>
    <row r="188" spans="1:3" x14ac:dyDescent="0.3">
      <c r="A188" t="s">
        <v>199</v>
      </c>
      <c r="B188">
        <v>-10.246608304697132</v>
      </c>
      <c r="C188" s="1" t="s">
        <v>211</v>
      </c>
    </row>
    <row r="189" spans="1:3" x14ac:dyDescent="0.3">
      <c r="A189" t="s">
        <v>164</v>
      </c>
      <c r="B189">
        <v>-10.382266336131845</v>
      </c>
      <c r="C189" s="1" t="s">
        <v>211</v>
      </c>
    </row>
    <row r="190" spans="1:3" x14ac:dyDescent="0.3">
      <c r="A190" t="s">
        <v>191</v>
      </c>
      <c r="B190">
        <v>-10.392487146719395</v>
      </c>
      <c r="C190" s="1" t="s">
        <v>211</v>
      </c>
    </row>
    <row r="191" spans="1:3" x14ac:dyDescent="0.3">
      <c r="A191" t="s">
        <v>180</v>
      </c>
      <c r="B191">
        <v>-10.595974193871465</v>
      </c>
      <c r="C191" s="1" t="s">
        <v>211</v>
      </c>
    </row>
    <row r="192" spans="1:3" x14ac:dyDescent="0.3">
      <c r="A192" t="s">
        <v>686</v>
      </c>
      <c r="B192">
        <v>-10.774373796854107</v>
      </c>
      <c r="C192" s="1" t="s">
        <v>211</v>
      </c>
    </row>
    <row r="193" spans="1:3" x14ac:dyDescent="0.3">
      <c r="A193" t="s">
        <v>197</v>
      </c>
      <c r="B193">
        <v>1</v>
      </c>
      <c r="C193" s="1" t="s">
        <v>2581</v>
      </c>
    </row>
    <row r="194" spans="1:3" x14ac:dyDescent="0.3">
      <c r="A194" t="s">
        <v>206</v>
      </c>
      <c r="B194">
        <v>1</v>
      </c>
      <c r="C194" s="1" t="s">
        <v>2581</v>
      </c>
    </row>
    <row r="195" spans="1:3" x14ac:dyDescent="0.3">
      <c r="A195" t="s">
        <v>2555</v>
      </c>
      <c r="B195">
        <v>-11.369039140129562</v>
      </c>
      <c r="C195" s="1" t="s">
        <v>211</v>
      </c>
    </row>
    <row r="196" spans="1:3" x14ac:dyDescent="0.3">
      <c r="A196" t="s">
        <v>2556</v>
      </c>
      <c r="B196">
        <v>-11.610621935835217</v>
      </c>
      <c r="C196" s="1" t="s">
        <v>211</v>
      </c>
    </row>
    <row r="197" spans="1:3" x14ac:dyDescent="0.3">
      <c r="A197" t="s">
        <v>209</v>
      </c>
      <c r="B197">
        <v>-11.637567709202388</v>
      </c>
      <c r="C197" s="1" t="s">
        <v>211</v>
      </c>
    </row>
    <row r="198" spans="1:3" x14ac:dyDescent="0.3">
      <c r="A198" t="s">
        <v>194</v>
      </c>
      <c r="B198">
        <v>-11.963704483405023</v>
      </c>
      <c r="C198" s="1" t="s">
        <v>211</v>
      </c>
    </row>
    <row r="199" spans="1:3" x14ac:dyDescent="0.3">
      <c r="A199" t="s">
        <v>186</v>
      </c>
      <c r="B199">
        <v>-12.197853962319737</v>
      </c>
      <c r="C199" s="1" t="s">
        <v>211</v>
      </c>
    </row>
    <row r="200" spans="1:3" x14ac:dyDescent="0.3">
      <c r="A200" t="s">
        <v>195</v>
      </c>
      <c r="B200">
        <v>-12.365103590115957</v>
      </c>
      <c r="C200" s="1" t="s">
        <v>211</v>
      </c>
    </row>
    <row r="201" spans="1:3" x14ac:dyDescent="0.3">
      <c r="A201" t="s">
        <v>204</v>
      </c>
      <c r="B201">
        <v>-18.460423358689415</v>
      </c>
      <c r="C201" s="1" t="s">
        <v>211</v>
      </c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D43D5BC7-BEF0-4341-B9EF-881E38674AF9}">
          <x14:formula1>
            <xm:f>GMs!$C$1:$M$1</xm:f>
          </x14:formula1>
          <xm:sqref>C2:C201 F88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trueraw</vt:lpstr>
      <vt:lpstr>raw</vt:lpstr>
      <vt:lpstr>Traw</vt:lpstr>
      <vt:lpstr>sorted</vt:lpstr>
      <vt:lpstr>Tsorted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2021-09-26T20:16:56Z</dcterms:modified>
</cp:coreProperties>
</file>