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BE134000-A5D7-40C7-8901-9508385C3558}" xr6:coauthVersionLast="47" xr6:coauthVersionMax="47" xr10:uidLastSave="{00000000-0000-0000-0000-000000000000}"/>
  <bookViews>
    <workbookView xWindow="58932" yWindow="6732" windowWidth="28800" windowHeight="12660" firstSheet="1" activeTab="7" xr2:uid="{9DB55A0B-BA9D-4C2E-9287-950EA1391C43}"/>
    <workbookView xWindow="53412" yWindow="5844" windowWidth="28800" windowHeight="12660" firstSheet="10" activeTab="10" xr2:uid="{454BF388-91A4-4E80-9D06-9E967ECE7A1B}"/>
    <workbookView xWindow="46332" yWindow="10068" windowWidth="28800" windowHeight="12660" activeTab="4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7" l="1"/>
  <c r="N2" i="7"/>
  <c r="M2" i="7"/>
  <c r="L2" i="7"/>
  <c r="K2" i="7"/>
  <c r="J2" i="7"/>
  <c r="I2" i="7"/>
  <c r="H2" i="7"/>
  <c r="G2" i="7"/>
  <c r="F2" i="7"/>
  <c r="E2" i="7"/>
  <c r="D2" i="7"/>
  <c r="C2" i="7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F34" i="7" a="1"/>
  <c r="F34" i="7" s="1"/>
  <c r="E34" i="7" a="1"/>
  <c r="E34" i="7" s="1"/>
  <c r="D34" i="7" a="1"/>
  <c r="D34" i="7" s="1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R3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A2" i="3" l="1" a="1"/>
  <c r="A2" i="3" s="1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S219" i="3"/>
  <c r="S218" i="3"/>
  <c r="S217" i="3"/>
  <c r="S216" i="3"/>
  <c r="S215" i="3"/>
  <c r="S214" i="3"/>
  <c r="S213" i="3"/>
  <c r="S212" i="3"/>
  <c r="S211" i="3"/>
  <c r="S210" i="3"/>
  <c r="S209" i="3"/>
  <c r="AF209" i="3" s="1"/>
  <c r="S208" i="3"/>
  <c r="S207" i="3"/>
  <c r="S206" i="3"/>
  <c r="S205" i="3"/>
  <c r="S204" i="3"/>
  <c r="S203" i="3"/>
  <c r="S202" i="3"/>
  <c r="S201" i="3"/>
  <c r="S200" i="3"/>
  <c r="S199" i="3"/>
  <c r="AF199" i="3" s="1"/>
  <c r="S198" i="3"/>
  <c r="S197" i="3"/>
  <c r="AF197" i="3" s="1"/>
  <c r="S196" i="3"/>
  <c r="S195" i="3"/>
  <c r="S194" i="3"/>
  <c r="S193" i="3"/>
  <c r="S192" i="3"/>
  <c r="S191" i="3"/>
  <c r="S190" i="3"/>
  <c r="S189" i="3"/>
  <c r="AR189" i="3" s="1"/>
  <c r="S188" i="3"/>
  <c r="S187" i="3"/>
  <c r="AF187" i="3" s="1"/>
  <c r="S186" i="3"/>
  <c r="S185" i="3"/>
  <c r="AF185" i="3" s="1"/>
  <c r="S184" i="3"/>
  <c r="S183" i="3"/>
  <c r="S182" i="3"/>
  <c r="S181" i="3"/>
  <c r="S180" i="3"/>
  <c r="Q174" i="1"/>
  <c r="P174" i="1"/>
  <c r="Q170" i="1"/>
  <c r="P170" i="1"/>
  <c r="Q163" i="1"/>
  <c r="P163" i="1"/>
  <c r="Q169" i="1"/>
  <c r="P169" i="1"/>
  <c r="Q173" i="1"/>
  <c r="P173" i="1"/>
  <c r="Q160" i="1"/>
  <c r="P160" i="1"/>
  <c r="Q164" i="1"/>
  <c r="P164" i="1"/>
  <c r="Q167" i="1"/>
  <c r="P167" i="1"/>
  <c r="Q162" i="1"/>
  <c r="P162" i="1"/>
  <c r="Q155" i="1"/>
  <c r="P155" i="1"/>
  <c r="Q149" i="1"/>
  <c r="P149" i="1"/>
  <c r="Q153" i="1"/>
  <c r="P153" i="1"/>
  <c r="Q159" i="1"/>
  <c r="P159" i="1"/>
  <c r="Q158" i="1"/>
  <c r="P158" i="1"/>
  <c r="Q156" i="1"/>
  <c r="P156" i="1"/>
  <c r="Q154" i="1"/>
  <c r="P154" i="1"/>
  <c r="Q177" i="1"/>
  <c r="P177" i="1"/>
  <c r="Q152" i="1"/>
  <c r="P152" i="1"/>
  <c r="Q145" i="1"/>
  <c r="P145" i="1"/>
  <c r="Q171" i="1"/>
  <c r="P171" i="1"/>
  <c r="Q157" i="1"/>
  <c r="P157" i="1"/>
  <c r="Q132" i="1"/>
  <c r="P132" i="1"/>
  <c r="Q146" i="1"/>
  <c r="P146" i="1"/>
  <c r="Q165" i="1"/>
  <c r="P165" i="1"/>
  <c r="Q148" i="1"/>
  <c r="P148" i="1"/>
  <c r="Q136" i="1"/>
  <c r="P136" i="1"/>
  <c r="Q135" i="1"/>
  <c r="P135" i="1"/>
  <c r="Q143" i="1"/>
  <c r="P143" i="1"/>
  <c r="Q144" i="1"/>
  <c r="P144" i="1"/>
  <c r="Q147" i="1"/>
  <c r="P147" i="1"/>
  <c r="Q140" i="1"/>
  <c r="P140" i="1"/>
  <c r="Q137" i="1"/>
  <c r="P137" i="1"/>
  <c r="Q172" i="1"/>
  <c r="P172" i="1"/>
  <c r="Q139" i="1"/>
  <c r="P139" i="1"/>
  <c r="Q176" i="1"/>
  <c r="P176" i="1"/>
  <c r="Q141" i="1"/>
  <c r="P141" i="1"/>
  <c r="Q161" i="1"/>
  <c r="P161" i="1"/>
  <c r="Q129" i="1"/>
  <c r="P129" i="1"/>
  <c r="Q151" i="1"/>
  <c r="P151" i="1"/>
  <c r="Q142" i="1"/>
  <c r="P142" i="1"/>
  <c r="Q125" i="1"/>
  <c r="P125" i="1"/>
  <c r="Q127" i="1"/>
  <c r="P127" i="1"/>
  <c r="Q150" i="1"/>
  <c r="P150" i="1"/>
  <c r="Q121" i="1"/>
  <c r="P121" i="1"/>
  <c r="Q123" i="1"/>
  <c r="P123" i="1"/>
  <c r="Q114" i="1"/>
  <c r="P114" i="1"/>
  <c r="Q115" i="1"/>
  <c r="P115" i="1"/>
  <c r="Q134" i="1"/>
  <c r="P134" i="1"/>
  <c r="Q122" i="1"/>
  <c r="P122" i="1"/>
  <c r="Q128" i="1"/>
  <c r="P128" i="1"/>
  <c r="Q131" i="1"/>
  <c r="P131" i="1"/>
  <c r="Q130" i="1"/>
  <c r="P130" i="1"/>
  <c r="Q133" i="1"/>
  <c r="P133" i="1"/>
  <c r="Q138" i="1"/>
  <c r="P138" i="1"/>
  <c r="Q126" i="1"/>
  <c r="P126" i="1"/>
  <c r="Q166" i="1"/>
  <c r="P166" i="1"/>
  <c r="Q124" i="1"/>
  <c r="P124" i="1"/>
  <c r="Q175" i="1"/>
  <c r="P175" i="1"/>
  <c r="Q118" i="1"/>
  <c r="P118" i="1"/>
  <c r="Q112" i="1"/>
  <c r="P112" i="1"/>
  <c r="Q110" i="1"/>
  <c r="P110" i="1"/>
  <c r="Q99" i="1"/>
  <c r="P99" i="1"/>
  <c r="Q104" i="1"/>
  <c r="P104" i="1"/>
  <c r="Q120" i="1"/>
  <c r="P120" i="1"/>
  <c r="Q117" i="1"/>
  <c r="P117" i="1"/>
  <c r="Q119" i="1"/>
  <c r="P119" i="1"/>
  <c r="Q116" i="1"/>
  <c r="P116" i="1"/>
  <c r="Q100" i="1"/>
  <c r="P100" i="1"/>
  <c r="Q113" i="1"/>
  <c r="P113" i="1"/>
  <c r="Q106" i="1"/>
  <c r="P106" i="1"/>
  <c r="Q105" i="1"/>
  <c r="P105" i="1"/>
  <c r="Q107" i="1"/>
  <c r="P107" i="1"/>
  <c r="Q103" i="1"/>
  <c r="P103" i="1"/>
  <c r="Q102" i="1"/>
  <c r="P102" i="1"/>
  <c r="Q111" i="1"/>
  <c r="P111" i="1"/>
  <c r="Q168" i="1"/>
  <c r="P168" i="1"/>
  <c r="Q109" i="1"/>
  <c r="P109" i="1"/>
  <c r="Q92" i="1"/>
  <c r="P92" i="1"/>
  <c r="Q96" i="1"/>
  <c r="P96" i="1"/>
  <c r="Q101" i="1"/>
  <c r="P101" i="1"/>
  <c r="Q84" i="1"/>
  <c r="P84" i="1"/>
  <c r="Q97" i="1"/>
  <c r="P97" i="1"/>
  <c r="Q80" i="1"/>
  <c r="P80" i="1"/>
  <c r="Q90" i="1"/>
  <c r="P90" i="1"/>
  <c r="Q81" i="1"/>
  <c r="P81" i="1"/>
  <c r="Q85" i="1"/>
  <c r="P85" i="1"/>
  <c r="Q98" i="1"/>
  <c r="P98" i="1"/>
  <c r="Q79" i="1"/>
  <c r="P79" i="1"/>
  <c r="Q78" i="1"/>
  <c r="P78" i="1"/>
  <c r="Q95" i="1"/>
  <c r="P95" i="1"/>
  <c r="Q86" i="1"/>
  <c r="P86" i="1"/>
  <c r="Q93" i="1"/>
  <c r="P93" i="1"/>
  <c r="Q94" i="1"/>
  <c r="P94" i="1"/>
  <c r="Q77" i="1"/>
  <c r="P77" i="1"/>
  <c r="Q178" i="1"/>
  <c r="P178" i="1"/>
  <c r="Q91" i="1"/>
  <c r="P91" i="1"/>
  <c r="Q89" i="1"/>
  <c r="P89" i="1"/>
  <c r="Q76" i="1"/>
  <c r="P76" i="1"/>
  <c r="Q70" i="1"/>
  <c r="P70" i="1"/>
  <c r="Q72" i="1"/>
  <c r="P72" i="1"/>
  <c r="Q83" i="1"/>
  <c r="P83" i="1"/>
  <c r="Q74" i="1"/>
  <c r="P74" i="1"/>
  <c r="Q108" i="1"/>
  <c r="P108" i="1"/>
  <c r="Q69" i="1"/>
  <c r="P69" i="1"/>
  <c r="Q68" i="1"/>
  <c r="P68" i="1"/>
  <c r="Q179" i="1"/>
  <c r="P179" i="1"/>
  <c r="Q73" i="1"/>
  <c r="P73" i="1"/>
  <c r="Q82" i="1"/>
  <c r="P82" i="1"/>
  <c r="Q64" i="1"/>
  <c r="P64" i="1"/>
  <c r="Q66" i="1"/>
  <c r="P66" i="1"/>
  <c r="Q71" i="1"/>
  <c r="P71" i="1"/>
  <c r="Q67" i="1"/>
  <c r="P67" i="1"/>
  <c r="Q87" i="1"/>
  <c r="P87" i="1"/>
  <c r="Q63" i="1"/>
  <c r="P63" i="1"/>
  <c r="Q75" i="1"/>
  <c r="P75" i="1"/>
  <c r="Q55" i="1"/>
  <c r="P55" i="1"/>
  <c r="Q57" i="1"/>
  <c r="P57" i="1"/>
  <c r="Q62" i="1"/>
  <c r="P62" i="1"/>
  <c r="Q54" i="1"/>
  <c r="P54" i="1"/>
  <c r="Q56" i="1"/>
  <c r="P56" i="1"/>
  <c r="Q61" i="1"/>
  <c r="P61" i="1"/>
  <c r="Q51" i="1"/>
  <c r="P51" i="1"/>
  <c r="Q65" i="1"/>
  <c r="P65" i="1"/>
  <c r="Q58" i="1"/>
  <c r="P58" i="1"/>
  <c r="Q88" i="1"/>
  <c r="P88" i="1"/>
  <c r="Q60" i="1"/>
  <c r="P60" i="1"/>
  <c r="Q45" i="1"/>
  <c r="P45" i="1"/>
  <c r="Q59" i="1"/>
  <c r="P59" i="1"/>
  <c r="Q42" i="1"/>
  <c r="P42" i="1"/>
  <c r="Q49" i="1"/>
  <c r="P49" i="1"/>
  <c r="Q41" i="1"/>
  <c r="P41" i="1"/>
  <c r="Q40" i="1"/>
  <c r="P40" i="1"/>
  <c r="Q32" i="1"/>
  <c r="P32" i="1"/>
  <c r="Q52" i="1"/>
  <c r="P52" i="1"/>
  <c r="Q50" i="1"/>
  <c r="P50" i="1"/>
  <c r="Q47" i="1"/>
  <c r="P47" i="1"/>
  <c r="Q46" i="1"/>
  <c r="P46" i="1"/>
  <c r="Q44" i="1"/>
  <c r="P44" i="1"/>
  <c r="Q37" i="1"/>
  <c r="P37" i="1"/>
  <c r="Q43" i="1"/>
  <c r="P43" i="1"/>
  <c r="Q38" i="1"/>
  <c r="P38" i="1"/>
  <c r="Q33" i="1"/>
  <c r="P33" i="1"/>
  <c r="Q39" i="1"/>
  <c r="P39" i="1"/>
  <c r="Q36" i="1"/>
  <c r="P36" i="1"/>
  <c r="Q48" i="1"/>
  <c r="P48" i="1"/>
  <c r="Q24" i="1"/>
  <c r="P24" i="1"/>
  <c r="Q34" i="1"/>
  <c r="P34" i="1"/>
  <c r="Q27" i="1"/>
  <c r="P27" i="1"/>
  <c r="Q35" i="1"/>
  <c r="P35" i="1"/>
  <c r="Q23" i="1"/>
  <c r="P23" i="1"/>
  <c r="Q28" i="1"/>
  <c r="P28" i="1"/>
  <c r="Q22" i="1"/>
  <c r="P22" i="1"/>
  <c r="Q21" i="1"/>
  <c r="P21" i="1"/>
  <c r="Q17" i="1"/>
  <c r="P17" i="1"/>
  <c r="Q29" i="1"/>
  <c r="P29" i="1"/>
  <c r="Q26" i="1"/>
  <c r="P26" i="1"/>
  <c r="Q25" i="1"/>
  <c r="P25" i="1"/>
  <c r="Q15" i="1"/>
  <c r="P15" i="1"/>
  <c r="Q53" i="1"/>
  <c r="P53" i="1"/>
  <c r="Q20" i="1"/>
  <c r="P20" i="1"/>
  <c r="Q30" i="1"/>
  <c r="P30" i="1"/>
  <c r="Q13" i="1"/>
  <c r="P13" i="1"/>
  <c r="Q18" i="1"/>
  <c r="P18" i="1"/>
  <c r="Q31" i="1"/>
  <c r="P31" i="1"/>
  <c r="Q12" i="1"/>
  <c r="P12" i="1"/>
  <c r="Q16" i="1"/>
  <c r="P16" i="1"/>
  <c r="Q11" i="1"/>
  <c r="P11" i="1"/>
  <c r="Q14" i="1"/>
  <c r="P14" i="1"/>
  <c r="Q19" i="1"/>
  <c r="P19" i="1"/>
  <c r="Q9" i="1"/>
  <c r="P9" i="1"/>
  <c r="Q10" i="1"/>
  <c r="P10" i="1"/>
  <c r="Q7" i="1"/>
  <c r="P7" i="1"/>
  <c r="Q6" i="1"/>
  <c r="P6" i="1"/>
  <c r="Q8" i="1"/>
  <c r="P8" i="1"/>
  <c r="Q5" i="1"/>
  <c r="P5" i="1"/>
  <c r="Q4" i="1"/>
  <c r="P4" i="1"/>
  <c r="Q3" i="1"/>
  <c r="P3" i="1"/>
  <c r="Q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Q219" i="1"/>
  <c r="P219" i="1"/>
  <c r="A219" i="1"/>
  <c r="Q218" i="1"/>
  <c r="P218" i="1"/>
  <c r="A218" i="1"/>
  <c r="Q217" i="1"/>
  <c r="P217" i="1"/>
  <c r="A217" i="1"/>
  <c r="Q216" i="1"/>
  <c r="P216" i="1"/>
  <c r="A216" i="1"/>
  <c r="Q215" i="1"/>
  <c r="P215" i="1"/>
  <c r="A215" i="1"/>
  <c r="Q214" i="1"/>
  <c r="P214" i="1"/>
  <c r="A214" i="1"/>
  <c r="Q213" i="1"/>
  <c r="P213" i="1"/>
  <c r="A213" i="1"/>
  <c r="Q212" i="1"/>
  <c r="P212" i="1"/>
  <c r="A212" i="1"/>
  <c r="Q211" i="1"/>
  <c r="P211" i="1"/>
  <c r="A211" i="1"/>
  <c r="Q210" i="1"/>
  <c r="P210" i="1"/>
  <c r="A210" i="1"/>
  <c r="Q209" i="1"/>
  <c r="P209" i="1"/>
  <c r="A209" i="1"/>
  <c r="Q208" i="1"/>
  <c r="P208" i="1"/>
  <c r="A208" i="1"/>
  <c r="Q207" i="1"/>
  <c r="P207" i="1"/>
  <c r="A207" i="1"/>
  <c r="Q206" i="1"/>
  <c r="P206" i="1"/>
  <c r="A206" i="1"/>
  <c r="Q205" i="1"/>
  <c r="P205" i="1"/>
  <c r="A205" i="1"/>
  <c r="Q204" i="1"/>
  <c r="P204" i="1"/>
  <c r="A204" i="1"/>
  <c r="Q203" i="1"/>
  <c r="P203" i="1"/>
  <c r="A203" i="1"/>
  <c r="Q202" i="1"/>
  <c r="P202" i="1"/>
  <c r="A202" i="1"/>
  <c r="Q201" i="1"/>
  <c r="P201" i="1"/>
  <c r="A201" i="1"/>
  <c r="Q200" i="1"/>
  <c r="P200" i="1"/>
  <c r="A200" i="1"/>
  <c r="Q199" i="1"/>
  <c r="P199" i="1"/>
  <c r="A199" i="1"/>
  <c r="Q198" i="1"/>
  <c r="P198" i="1"/>
  <c r="A198" i="1"/>
  <c r="Q197" i="1"/>
  <c r="P197" i="1"/>
  <c r="A197" i="1"/>
  <c r="Q196" i="1"/>
  <c r="P196" i="1"/>
  <c r="A196" i="1"/>
  <c r="Q195" i="1"/>
  <c r="P195" i="1"/>
  <c r="A195" i="1"/>
  <c r="Q194" i="1"/>
  <c r="P194" i="1"/>
  <c r="A194" i="1"/>
  <c r="Q193" i="1"/>
  <c r="P193" i="1"/>
  <c r="A193" i="1"/>
  <c r="Q192" i="1"/>
  <c r="P192" i="1"/>
  <c r="A192" i="1"/>
  <c r="Q191" i="1"/>
  <c r="P191" i="1"/>
  <c r="A191" i="1"/>
  <c r="Q190" i="1"/>
  <c r="P190" i="1"/>
  <c r="A190" i="1"/>
  <c r="Q189" i="1"/>
  <c r="P189" i="1"/>
  <c r="A189" i="1"/>
  <c r="Q188" i="1"/>
  <c r="P188" i="1"/>
  <c r="A188" i="1"/>
  <c r="Q187" i="1"/>
  <c r="P187" i="1"/>
  <c r="A187" i="1"/>
  <c r="Q186" i="1"/>
  <c r="P186" i="1"/>
  <c r="A186" i="1"/>
  <c r="Q185" i="1"/>
  <c r="P185" i="1"/>
  <c r="A185" i="1"/>
  <c r="Q184" i="1"/>
  <c r="P184" i="1"/>
  <c r="A184" i="1"/>
  <c r="Q183" i="1"/>
  <c r="P183" i="1"/>
  <c r="A183" i="1"/>
  <c r="Q182" i="1"/>
  <c r="P182" i="1"/>
  <c r="A182" i="1"/>
  <c r="Q181" i="1"/>
  <c r="P181" i="1"/>
  <c r="A181" i="1"/>
  <c r="Q180" i="1"/>
  <c r="P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Q189" i="3" l="1"/>
  <c r="AF211" i="3"/>
  <c r="AR191" i="3"/>
  <c r="AK207" i="3"/>
  <c r="AG209" i="3"/>
  <c r="AF219" i="3"/>
  <c r="AF184" i="3"/>
  <c r="AF196" i="3"/>
  <c r="AF208" i="3"/>
  <c r="AF186" i="3"/>
  <c r="AF198" i="3"/>
  <c r="AF210" i="3"/>
  <c r="AF188" i="3"/>
  <c r="AF200" i="3"/>
  <c r="AF212" i="3"/>
  <c r="AF189" i="3"/>
  <c r="AF201" i="3"/>
  <c r="AF213" i="3"/>
  <c r="AF190" i="3"/>
  <c r="AF202" i="3"/>
  <c r="AF214" i="3"/>
  <c r="AF191" i="3"/>
  <c r="AF203" i="3"/>
  <c r="AF215" i="3"/>
  <c r="AF180" i="3"/>
  <c r="AF192" i="3"/>
  <c r="AF204" i="3"/>
  <c r="AF216" i="3"/>
  <c r="AF181" i="3"/>
  <c r="AF193" i="3"/>
  <c r="AF205" i="3"/>
  <c r="AF217" i="3"/>
  <c r="AF182" i="3"/>
  <c r="AF194" i="3"/>
  <c r="AF206" i="3"/>
  <c r="AF218" i="3"/>
  <c r="AF183" i="3"/>
  <c r="AF195" i="3"/>
  <c r="AF207" i="3"/>
  <c r="AL185" i="3"/>
  <c r="AN212" i="3"/>
  <c r="AN200" i="3"/>
  <c r="AN188" i="3"/>
  <c r="AN211" i="3"/>
  <c r="AN199" i="3"/>
  <c r="AN187" i="3"/>
  <c r="AN210" i="3"/>
  <c r="AN198" i="3"/>
  <c r="AN186" i="3"/>
  <c r="AN218" i="3"/>
  <c r="AN206" i="3"/>
  <c r="AN194" i="3"/>
  <c r="AN182" i="3"/>
  <c r="AN213" i="3"/>
  <c r="AN201" i="3"/>
  <c r="AN189" i="3"/>
  <c r="AN216" i="3"/>
  <c r="AN208" i="3"/>
  <c r="AN219" i="3"/>
  <c r="AN181" i="3"/>
  <c r="AN192" i="3"/>
  <c r="AN184" i="3"/>
  <c r="AN203" i="3"/>
  <c r="AN195" i="3"/>
  <c r="AN217" i="3"/>
  <c r="AN214" i="3"/>
  <c r="AN209" i="3"/>
  <c r="AN180" i="3"/>
  <c r="AN215" i="3"/>
  <c r="AN207" i="3"/>
  <c r="AN191" i="3"/>
  <c r="AN183" i="3"/>
  <c r="AN205" i="3"/>
  <c r="AN193" i="3"/>
  <c r="AN202" i="3"/>
  <c r="AN190" i="3"/>
  <c r="AM213" i="3"/>
  <c r="AM201" i="3"/>
  <c r="AM189" i="3"/>
  <c r="AM212" i="3"/>
  <c r="AM200" i="3"/>
  <c r="AM188" i="3"/>
  <c r="AM211" i="3"/>
  <c r="AM199" i="3"/>
  <c r="AM187" i="3"/>
  <c r="AM219" i="3"/>
  <c r="AM207" i="3"/>
  <c r="AM195" i="3"/>
  <c r="AM183" i="3"/>
  <c r="AM214" i="3"/>
  <c r="AM202" i="3"/>
  <c r="AM190" i="3"/>
  <c r="AM205" i="3"/>
  <c r="AM197" i="3"/>
  <c r="AM216" i="3"/>
  <c r="AM208" i="3"/>
  <c r="AM181" i="3"/>
  <c r="AM192" i="3"/>
  <c r="AM184" i="3"/>
  <c r="AM206" i="3"/>
  <c r="AM203" i="3"/>
  <c r="AM198" i="3"/>
  <c r="AM217" i="3"/>
  <c r="AM209" i="3"/>
  <c r="AM218" i="3"/>
  <c r="AM215" i="3"/>
  <c r="AM210" i="3"/>
  <c r="AM196" i="3"/>
  <c r="AM180" i="3"/>
  <c r="AM191" i="3"/>
  <c r="AM186" i="3"/>
  <c r="AM194" i="3"/>
  <c r="AM185" i="3"/>
  <c r="AM182" i="3"/>
  <c r="AR188" i="3"/>
  <c r="AM204" i="3"/>
  <c r="AN204" i="3"/>
  <c r="AO211" i="3"/>
  <c r="AO199" i="3"/>
  <c r="AO187" i="3"/>
  <c r="AO210" i="3"/>
  <c r="AO198" i="3"/>
  <c r="AO186" i="3"/>
  <c r="AO209" i="3"/>
  <c r="AO197" i="3"/>
  <c r="AO185" i="3"/>
  <c r="AO217" i="3"/>
  <c r="AO205" i="3"/>
  <c r="AO193" i="3"/>
  <c r="AO181" i="3"/>
  <c r="AO212" i="3"/>
  <c r="AO200" i="3"/>
  <c r="AO188" i="3"/>
  <c r="AO219" i="3"/>
  <c r="AO192" i="3"/>
  <c r="AO189" i="3"/>
  <c r="AO184" i="3"/>
  <c r="AO203" i="3"/>
  <c r="AO195" i="3"/>
  <c r="AO214" i="3"/>
  <c r="AO206" i="3"/>
  <c r="AO190" i="3"/>
  <c r="AO182" i="3"/>
  <c r="AO191" i="3"/>
  <c r="AO183" i="3"/>
  <c r="AO207" i="3"/>
  <c r="AO202" i="3"/>
  <c r="AO218" i="3"/>
  <c r="AO180" i="3"/>
  <c r="AO194" i="3"/>
  <c r="AO201" i="3"/>
  <c r="AO208" i="3"/>
  <c r="AO213" i="3"/>
  <c r="AO204" i="3"/>
  <c r="AP210" i="3"/>
  <c r="AP198" i="3"/>
  <c r="AP186" i="3"/>
  <c r="AP209" i="3"/>
  <c r="AP197" i="3"/>
  <c r="AP185" i="3"/>
  <c r="AP208" i="3"/>
  <c r="AP196" i="3"/>
  <c r="AP184" i="3"/>
  <c r="AP219" i="3"/>
  <c r="AP216" i="3"/>
  <c r="AP204" i="3"/>
  <c r="AP192" i="3"/>
  <c r="AP180" i="3"/>
  <c r="AP211" i="3"/>
  <c r="AP199" i="3"/>
  <c r="AP187" i="3"/>
  <c r="AP189" i="3"/>
  <c r="AP181" i="3"/>
  <c r="AP203" i="3"/>
  <c r="AP200" i="3"/>
  <c r="AP195" i="3"/>
  <c r="AP214" i="3"/>
  <c r="AP206" i="3"/>
  <c r="AP217" i="3"/>
  <c r="AP190" i="3"/>
  <c r="AP182" i="3"/>
  <c r="AP201" i="3"/>
  <c r="AP193" i="3"/>
  <c r="AP202" i="3"/>
  <c r="AP194" i="3"/>
  <c r="AP218" i="3"/>
  <c r="AP188" i="3"/>
  <c r="AP191" i="3"/>
  <c r="AP183" i="3"/>
  <c r="AP212" i="3"/>
  <c r="AP215" i="3"/>
  <c r="AP213" i="3"/>
  <c r="AP205" i="3"/>
  <c r="AQ209" i="3"/>
  <c r="AQ197" i="3"/>
  <c r="AQ185" i="3"/>
  <c r="AQ208" i="3"/>
  <c r="AQ196" i="3"/>
  <c r="AQ184" i="3"/>
  <c r="AQ219" i="3"/>
  <c r="AQ207" i="3"/>
  <c r="AQ195" i="3"/>
  <c r="AQ183" i="3"/>
  <c r="AQ215" i="3"/>
  <c r="AQ203" i="3"/>
  <c r="AQ191" i="3"/>
  <c r="AQ210" i="3"/>
  <c r="AQ198" i="3"/>
  <c r="AQ186" i="3"/>
  <c r="AQ200" i="3"/>
  <c r="AQ192" i="3"/>
  <c r="AQ214" i="3"/>
  <c r="AQ211" i="3"/>
  <c r="AQ206" i="3"/>
  <c r="AQ217" i="3"/>
  <c r="AQ190" i="3"/>
  <c r="AQ187" i="3"/>
  <c r="AQ182" i="3"/>
  <c r="AQ201" i="3"/>
  <c r="AQ193" i="3"/>
  <c r="AQ212" i="3"/>
  <c r="AQ204" i="3"/>
  <c r="AQ213" i="3"/>
  <c r="AQ205" i="3"/>
  <c r="AQ218" i="3"/>
  <c r="AQ188" i="3"/>
  <c r="AQ180" i="3"/>
  <c r="AQ202" i="3"/>
  <c r="AQ194" i="3"/>
  <c r="AQ216" i="3"/>
  <c r="AP207" i="3"/>
  <c r="AR208" i="3"/>
  <c r="AR196" i="3"/>
  <c r="AR184" i="3"/>
  <c r="AR219" i="3"/>
  <c r="AR207" i="3"/>
  <c r="AR195" i="3"/>
  <c r="AR183" i="3"/>
  <c r="AR218" i="3"/>
  <c r="AR206" i="3"/>
  <c r="AR194" i="3"/>
  <c r="AR182" i="3"/>
  <c r="AR214" i="3"/>
  <c r="AR202" i="3"/>
  <c r="AR190" i="3"/>
  <c r="AR209" i="3"/>
  <c r="AR197" i="3"/>
  <c r="AR185" i="3"/>
  <c r="AR211" i="3"/>
  <c r="AR203" i="3"/>
  <c r="AR217" i="3"/>
  <c r="AR187" i="3"/>
  <c r="AR201" i="3"/>
  <c r="AR198" i="3"/>
  <c r="AR193" i="3"/>
  <c r="AR212" i="3"/>
  <c r="AR204" i="3"/>
  <c r="AR215" i="3"/>
  <c r="AR216" i="3"/>
  <c r="AR192" i="3"/>
  <c r="AR180" i="3"/>
  <c r="AR199" i="3"/>
  <c r="AR210" i="3"/>
  <c r="AR213" i="3"/>
  <c r="AR186" i="3"/>
  <c r="AR205" i="3"/>
  <c r="AM193" i="3"/>
  <c r="AG219" i="3"/>
  <c r="AG207" i="3"/>
  <c r="AG195" i="3"/>
  <c r="AG183" i="3"/>
  <c r="AG218" i="3"/>
  <c r="AG206" i="3"/>
  <c r="AG194" i="3"/>
  <c r="AG182" i="3"/>
  <c r="AG217" i="3"/>
  <c r="AG205" i="3"/>
  <c r="AG193" i="3"/>
  <c r="AG181" i="3"/>
  <c r="AG213" i="3"/>
  <c r="AG201" i="3"/>
  <c r="AG189" i="3"/>
  <c r="AG208" i="3"/>
  <c r="AG196" i="3"/>
  <c r="AG184" i="3"/>
  <c r="AG188" i="3"/>
  <c r="AG185" i="3"/>
  <c r="AG180" i="3"/>
  <c r="AG199" i="3"/>
  <c r="AG191" i="3"/>
  <c r="AG210" i="3"/>
  <c r="AG202" i="3"/>
  <c r="AG216" i="3"/>
  <c r="AG186" i="3"/>
  <c r="AG200" i="3"/>
  <c r="AG197" i="3"/>
  <c r="AG192" i="3"/>
  <c r="AG198" i="3"/>
  <c r="AG190" i="3"/>
  <c r="AG204" i="3"/>
  <c r="AG211" i="3"/>
  <c r="AG214" i="3"/>
  <c r="AG203" i="3"/>
  <c r="AG187" i="3"/>
  <c r="AQ181" i="3"/>
  <c r="AN196" i="3"/>
  <c r="AG212" i="3"/>
  <c r="AH218" i="3"/>
  <c r="AH206" i="3"/>
  <c r="AH194" i="3"/>
  <c r="AH182" i="3"/>
  <c r="AH217" i="3"/>
  <c r="AH205" i="3"/>
  <c r="AH193" i="3"/>
  <c r="AH181" i="3"/>
  <c r="AH216" i="3"/>
  <c r="AH204" i="3"/>
  <c r="AH192" i="3"/>
  <c r="AH180" i="3"/>
  <c r="AH212" i="3"/>
  <c r="AH200" i="3"/>
  <c r="AH188" i="3"/>
  <c r="AH219" i="3"/>
  <c r="AH207" i="3"/>
  <c r="AH195" i="3"/>
  <c r="AH183" i="3"/>
  <c r="AH199" i="3"/>
  <c r="AH196" i="3"/>
  <c r="AH191" i="3"/>
  <c r="AH210" i="3"/>
  <c r="AH202" i="3"/>
  <c r="AH213" i="3"/>
  <c r="AH186" i="3"/>
  <c r="AH197" i="3"/>
  <c r="AH189" i="3"/>
  <c r="AH211" i="3"/>
  <c r="AH208" i="3"/>
  <c r="AH203" i="3"/>
  <c r="AH209" i="3"/>
  <c r="AH201" i="3"/>
  <c r="AH215" i="3"/>
  <c r="AH185" i="3"/>
  <c r="AH214" i="3"/>
  <c r="AH184" i="3"/>
  <c r="AH187" i="3"/>
  <c r="AH190" i="3"/>
  <c r="AH198" i="3"/>
  <c r="AR181" i="3"/>
  <c r="AO196" i="3"/>
  <c r="AJ212" i="3"/>
  <c r="AI217" i="3"/>
  <c r="AI205" i="3"/>
  <c r="AI193" i="3"/>
  <c r="AI181" i="3"/>
  <c r="AI216" i="3"/>
  <c r="AI204" i="3"/>
  <c r="AI192" i="3"/>
  <c r="AI180" i="3"/>
  <c r="AI215" i="3"/>
  <c r="AI203" i="3"/>
  <c r="AI191" i="3"/>
  <c r="AI211" i="3"/>
  <c r="AI199" i="3"/>
  <c r="AI187" i="3"/>
  <c r="AI218" i="3"/>
  <c r="AI206" i="3"/>
  <c r="AI194" i="3"/>
  <c r="AI182" i="3"/>
  <c r="AI210" i="3"/>
  <c r="AI207" i="3"/>
  <c r="AI202" i="3"/>
  <c r="AI213" i="3"/>
  <c r="AI186" i="3"/>
  <c r="AI183" i="3"/>
  <c r="AI197" i="3"/>
  <c r="AI189" i="3"/>
  <c r="AI208" i="3"/>
  <c r="AI200" i="3"/>
  <c r="AI219" i="3"/>
  <c r="AI214" i="3"/>
  <c r="AI212" i="3"/>
  <c r="AI185" i="3"/>
  <c r="AI188" i="3"/>
  <c r="AI195" i="3"/>
  <c r="AI209" i="3"/>
  <c r="AI196" i="3"/>
  <c r="AI198" i="3"/>
  <c r="AI190" i="3"/>
  <c r="AK182" i="3"/>
  <c r="AN197" i="3"/>
  <c r="AK212" i="3"/>
  <c r="AJ216" i="3"/>
  <c r="AJ204" i="3"/>
  <c r="AJ192" i="3"/>
  <c r="AJ180" i="3"/>
  <c r="AJ215" i="3"/>
  <c r="AJ203" i="3"/>
  <c r="AJ191" i="3"/>
  <c r="AJ214" i="3"/>
  <c r="AJ202" i="3"/>
  <c r="AJ190" i="3"/>
  <c r="AJ210" i="3"/>
  <c r="AJ198" i="3"/>
  <c r="AJ186" i="3"/>
  <c r="AJ217" i="3"/>
  <c r="AJ205" i="3"/>
  <c r="AJ193" i="3"/>
  <c r="AJ181" i="3"/>
  <c r="AJ218" i="3"/>
  <c r="AJ213" i="3"/>
  <c r="AJ183" i="3"/>
  <c r="AJ197" i="3"/>
  <c r="AJ194" i="3"/>
  <c r="AJ189" i="3"/>
  <c r="AJ208" i="3"/>
  <c r="AJ200" i="3"/>
  <c r="AJ219" i="3"/>
  <c r="AJ211" i="3"/>
  <c r="AJ184" i="3"/>
  <c r="AJ185" i="3"/>
  <c r="AJ182" i="3"/>
  <c r="AJ196" i="3"/>
  <c r="AJ207" i="3"/>
  <c r="AJ195" i="3"/>
  <c r="AJ199" i="3"/>
  <c r="AJ187" i="3"/>
  <c r="AJ206" i="3"/>
  <c r="AJ201" i="3"/>
  <c r="AJ188" i="3"/>
  <c r="AJ209" i="3"/>
  <c r="AI184" i="3"/>
  <c r="AQ199" i="3"/>
  <c r="AG215" i="3"/>
  <c r="AK215" i="3"/>
  <c r="AK203" i="3"/>
  <c r="AK191" i="3"/>
  <c r="AK214" i="3"/>
  <c r="AK202" i="3"/>
  <c r="AK190" i="3"/>
  <c r="AK213" i="3"/>
  <c r="AK201" i="3"/>
  <c r="AK189" i="3"/>
  <c r="AK209" i="3"/>
  <c r="AK197" i="3"/>
  <c r="AK185" i="3"/>
  <c r="AK216" i="3"/>
  <c r="AK204" i="3"/>
  <c r="AK192" i="3"/>
  <c r="AK180" i="3"/>
  <c r="AK183" i="3"/>
  <c r="AK194" i="3"/>
  <c r="AK186" i="3"/>
  <c r="AK208" i="3"/>
  <c r="AK205" i="3"/>
  <c r="AK200" i="3"/>
  <c r="AK219" i="3"/>
  <c r="AK211" i="3"/>
  <c r="AK184" i="3"/>
  <c r="AK181" i="3"/>
  <c r="AK195" i="3"/>
  <c r="AK187" i="3"/>
  <c r="AK196" i="3"/>
  <c r="AK193" i="3"/>
  <c r="AK188" i="3"/>
  <c r="AK199" i="3"/>
  <c r="AK218" i="3"/>
  <c r="AK206" i="3"/>
  <c r="AK210" i="3"/>
  <c r="AK198" i="3"/>
  <c r="AK217" i="3"/>
  <c r="AR200" i="3"/>
  <c r="AO215" i="3"/>
  <c r="AL214" i="3"/>
  <c r="AL202" i="3"/>
  <c r="AL190" i="3"/>
  <c r="AL213" i="3"/>
  <c r="AL201" i="3"/>
  <c r="AL189" i="3"/>
  <c r="AL212" i="3"/>
  <c r="AL200" i="3"/>
  <c r="AL188" i="3"/>
  <c r="AL208" i="3"/>
  <c r="AL196" i="3"/>
  <c r="AL184" i="3"/>
  <c r="AL215" i="3"/>
  <c r="AL203" i="3"/>
  <c r="AL191" i="3"/>
  <c r="AL194" i="3"/>
  <c r="AL186" i="3"/>
  <c r="AL205" i="3"/>
  <c r="AL197" i="3"/>
  <c r="AL219" i="3"/>
  <c r="AL216" i="3"/>
  <c r="AL211" i="3"/>
  <c r="AL181" i="3"/>
  <c r="AL195" i="3"/>
  <c r="AL192" i="3"/>
  <c r="AL187" i="3"/>
  <c r="AL206" i="3"/>
  <c r="AL198" i="3"/>
  <c r="AL207" i="3"/>
  <c r="AL204" i="3"/>
  <c r="AL199" i="3"/>
  <c r="AL218" i="3"/>
  <c r="AL210" i="3"/>
  <c r="AL180" i="3"/>
  <c r="AL217" i="3"/>
  <c r="AL182" i="3"/>
  <c r="AL209" i="3"/>
  <c r="AL193" i="3"/>
  <c r="AL183" i="3"/>
  <c r="AN185" i="3"/>
  <c r="AI201" i="3"/>
  <c r="AO216" i="3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L194" i="1" l="1"/>
  <c r="M194" i="1"/>
  <c r="N211" i="1"/>
  <c r="M188" i="1"/>
  <c r="N218" i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" l="1"/>
  <c r="K192" i="1"/>
  <c r="K184" i="12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HE13" i="6" s="1"/>
  <c r="N214" i="1"/>
  <c r="HE14" i="6" s="1"/>
  <c r="K214" i="1"/>
  <c r="N212" i="1"/>
  <c r="HC14" i="6" s="1"/>
  <c r="M212" i="1"/>
  <c r="HC13" i="6" s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GI12" i="6" s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D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AQ2" i="1"/>
  <c r="AP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CO1" i="6"/>
  <c r="AT1" i="6"/>
  <c r="G1" i="6"/>
  <c r="S1" i="6"/>
  <c r="AE1" i="6"/>
  <c r="AQ1" i="6"/>
  <c r="BC1" i="6"/>
  <c r="BO1" i="6"/>
  <c r="CA1" i="6"/>
  <c r="FV17" i="6"/>
  <c r="CM1" i="6"/>
  <c r="CY1" i="6"/>
  <c r="EO17" i="6"/>
  <c r="DK1" i="6"/>
  <c r="DW1" i="6"/>
  <c r="ED1" i="6"/>
  <c r="FN1" i="6"/>
  <c r="EZ17" i="6"/>
  <c r="DA1" i="6"/>
  <c r="EV17" i="6"/>
  <c r="CN1" i="6"/>
  <c r="DM1" i="6"/>
  <c r="E1" i="6"/>
  <c r="DN1" i="6"/>
  <c r="K1" i="6"/>
  <c r="W1" i="6"/>
  <c r="AI1" i="6"/>
  <c r="AU1" i="6"/>
  <c r="BG1" i="6"/>
  <c r="BS1" i="6"/>
  <c r="CE1" i="6"/>
  <c r="CQ1" i="6"/>
  <c r="DC1" i="6"/>
  <c r="DO1" i="6"/>
  <c r="U1" i="6"/>
  <c r="FJ17" i="6"/>
  <c r="BP1" i="6"/>
  <c r="DB1" i="6"/>
  <c r="L1" i="6"/>
  <c r="X1" i="6"/>
  <c r="AJ1" i="6"/>
  <c r="BH1" i="6"/>
  <c r="BT1" i="6"/>
  <c r="CF1" i="6"/>
  <c r="FL17" i="6"/>
  <c r="CR1" i="6"/>
  <c r="DD1" i="6"/>
  <c r="DP1" i="6"/>
  <c r="V1" i="6"/>
  <c r="EK17" i="6"/>
  <c r="FV1" i="6"/>
  <c r="CD1" i="6"/>
  <c r="M1" i="6"/>
  <c r="Y1" i="6"/>
  <c r="AK1" i="6"/>
  <c r="AW1" i="6"/>
  <c r="BI1" i="6"/>
  <c r="BU1" i="6"/>
  <c r="CG1" i="6"/>
  <c r="CS1" i="6"/>
  <c r="DE1" i="6"/>
  <c r="DQ1" i="6"/>
  <c r="EY1" i="6"/>
  <c r="FB17" i="6"/>
  <c r="FF17" i="6"/>
  <c r="CB1" i="6"/>
  <c r="BQ1" i="6"/>
  <c r="BR1" i="6"/>
  <c r="ES17" i="6"/>
  <c r="B1" i="6"/>
  <c r="N1" i="6"/>
  <c r="Z1" i="6"/>
  <c r="AL1" i="6"/>
  <c r="AX1" i="6"/>
  <c r="BJ1" i="6"/>
  <c r="BV1" i="6"/>
  <c r="CH1" i="6"/>
  <c r="CT1" i="6"/>
  <c r="DF1" i="6"/>
  <c r="DR1" i="6"/>
  <c r="FI17" i="6"/>
  <c r="AS1" i="6"/>
  <c r="FD16" i="6"/>
  <c r="CZ1" i="6"/>
  <c r="J1" i="6"/>
  <c r="CP1" i="6"/>
  <c r="FU17" i="6"/>
  <c r="C1" i="6"/>
  <c r="O1" i="6"/>
  <c r="AA1" i="6"/>
  <c r="AM1" i="6"/>
  <c r="AY1" i="6"/>
  <c r="BK1" i="6"/>
  <c r="BW1" i="6"/>
  <c r="CI1" i="6"/>
  <c r="CU1" i="6"/>
  <c r="DG1" i="6"/>
  <c r="DS1" i="6"/>
  <c r="AV1" i="6"/>
  <c r="FS17" i="6"/>
  <c r="FL1" i="6"/>
  <c r="FR1" i="6"/>
  <c r="AR1" i="6"/>
  <c r="DX1" i="6"/>
  <c r="I1" i="6"/>
  <c r="DY1" i="6"/>
  <c r="EB17" i="6"/>
  <c r="BF1" i="6"/>
  <c r="H1" i="6"/>
  <c r="D1" i="6"/>
  <c r="P1" i="6"/>
  <c r="AB1" i="6"/>
  <c r="AN1" i="6"/>
  <c r="AZ1" i="6"/>
  <c r="BL1" i="6"/>
  <c r="BX1" i="6"/>
  <c r="CJ1" i="6"/>
  <c r="CV1" i="6"/>
  <c r="DH1" i="6"/>
  <c r="DT1" i="6"/>
  <c r="BE1" i="6"/>
  <c r="FS1" i="6"/>
  <c r="AF1" i="6"/>
  <c r="AG1" i="6"/>
  <c r="Q1" i="6"/>
  <c r="AC1" i="6"/>
  <c r="AO1" i="6"/>
  <c r="BA1" i="6"/>
  <c r="BM1" i="6"/>
  <c r="BY1" i="6"/>
  <c r="CK1" i="6"/>
  <c r="CW1" i="6"/>
  <c r="DI1" i="6"/>
  <c r="DU1" i="6"/>
  <c r="BW8" i="6"/>
  <c r="FN16" i="6"/>
  <c r="FH1" i="6"/>
  <c r="T1" i="6"/>
  <c r="DL1" i="6"/>
  <c r="CC1" i="6"/>
  <c r="AH1" i="6"/>
  <c r="F1" i="6"/>
  <c r="R1" i="6"/>
  <c r="AD1" i="6"/>
  <c r="AP1" i="6"/>
  <c r="BB1" i="6"/>
  <c r="BN1" i="6"/>
  <c r="BZ1" i="6"/>
  <c r="CL1" i="6"/>
  <c r="CX1" i="6"/>
  <c r="DJ1" i="6"/>
  <c r="DV1" i="6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FG17" i="6"/>
  <c r="ED17" i="6"/>
  <c r="FN17" i="6"/>
  <c r="FQ17" i="6"/>
  <c r="EP17" i="6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EF17" i="6"/>
  <c r="FK17" i="6"/>
  <c r="FE17" i="6"/>
  <c r="EC17" i="6"/>
  <c r="EQ17" i="6"/>
  <c r="EG17" i="6"/>
  <c r="EE17" i="6"/>
  <c r="FO16" i="6"/>
  <c r="EU16" i="6"/>
  <c r="DJ9" i="6"/>
  <c r="AJ4" i="6"/>
  <c r="CO2" i="6"/>
  <c r="AK3" i="6"/>
  <c r="AW4" i="6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DZ16" i="6"/>
  <c r="ET16" i="6"/>
  <c r="FE16" i="6"/>
  <c r="FH16" i="6"/>
  <c r="EY16" i="6"/>
  <c r="FI16" i="6"/>
  <c r="FR16" i="6"/>
  <c r="ED16" i="6"/>
  <c r="BG2" i="6"/>
  <c r="BD2" i="6"/>
  <c r="DM9" i="6"/>
  <c r="CU9" i="6"/>
  <c r="CL2" i="6"/>
  <c r="BX8" i="6"/>
  <c r="CO6" i="6"/>
  <c r="FQ16" i="6"/>
  <c r="BA6" i="6"/>
  <c r="N135" i="1"/>
  <c r="FR7" i="6"/>
  <c r="DM10" i="6"/>
  <c r="CU10" i="6"/>
  <c r="CW8" i="6"/>
  <c r="CO8" i="6"/>
  <c r="DL2" i="6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FE9" i="6"/>
  <c r="FR9" i="6"/>
  <c r="FH7" i="6"/>
  <c r="FK8" i="6"/>
  <c r="FC16" i="6"/>
  <c r="FN8" i="6"/>
  <c r="DX5" i="6"/>
  <c r="S5" i="6"/>
  <c r="O5" i="6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BB9" i="6"/>
  <c r="BB8" i="6"/>
  <c r="BX9" i="6"/>
  <c r="BP10" i="6"/>
  <c r="EE16" i="6"/>
  <c r="FN6" i="6"/>
  <c r="EV8" i="6"/>
  <c r="DA7" i="6"/>
  <c r="CL7" i="6"/>
  <c r="BP8" i="6"/>
  <c r="O10" i="6"/>
  <c r="CO4" i="6"/>
  <c r="BY9" i="6"/>
  <c r="AP2" i="6"/>
  <c r="DD6" i="6"/>
  <c r="CE5" i="6"/>
  <c r="BB5" i="6"/>
  <c r="S8" i="6"/>
  <c r="AP3" i="6"/>
  <c r="BE7" i="6"/>
  <c r="AF2" i="6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CL5" i="6"/>
  <c r="BS5" i="6"/>
  <c r="AP8" i="6"/>
  <c r="X7" i="6"/>
  <c r="W7" i="6"/>
  <c r="CZ7" i="6"/>
  <c r="EV7" i="6"/>
  <c r="EV10" i="6"/>
  <c r="CN7" i="6"/>
  <c r="EJ10" i="6"/>
  <c r="ED7" i="6"/>
  <c r="EV4" i="6"/>
  <c r="DP6" i="6"/>
  <c r="CL9" i="6"/>
  <c r="CX9" i="6"/>
  <c r="AA2" i="6"/>
  <c r="BA7" i="6"/>
  <c r="CN4" i="6"/>
  <c r="AS6" i="6"/>
  <c r="AF3" i="6"/>
  <c r="AR6" i="6"/>
  <c r="DJ4" i="6"/>
  <c r="DM2" i="6"/>
  <c r="CZ6" i="6"/>
  <c r="W8" i="6"/>
  <c r="BV6" i="6"/>
  <c r="DL5" i="6"/>
  <c r="CK5" i="6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CU3" i="6"/>
  <c r="CI10" i="6"/>
  <c r="AP9" i="6"/>
  <c r="CO3" i="6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D6" i="6"/>
  <c r="CE3" i="6"/>
  <c r="EJ3" i="6"/>
  <c r="DX10" i="6"/>
  <c r="BY2" i="6"/>
  <c r="EX16" i="6"/>
  <c r="FU16" i="6"/>
  <c r="EP16" i="6"/>
  <c r="EJ16" i="6"/>
  <c r="FT16" i="6"/>
  <c r="FB16" i="6"/>
  <c r="EA16" i="6"/>
  <c r="FA16" i="6"/>
  <c r="FF16" i="6"/>
  <c r="EF16" i="6"/>
  <c r="EC16" i="6"/>
  <c r="EI16" i="6"/>
  <c r="EH16" i="6"/>
  <c r="EG16" i="6"/>
  <c r="FP16" i="6"/>
  <c r="EW16" i="6"/>
  <c r="FM16" i="6"/>
  <c r="ER16" i="6"/>
  <c r="EB16" i="6"/>
  <c r="EN16" i="6"/>
  <c r="FV16" i="6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L25" i="9"/>
  <c r="AL24" i="9"/>
  <c r="AL23" i="9"/>
  <c r="AL22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K171" i="1"/>
  <c r="FN11" i="6" s="1"/>
  <c r="EL2" i="6"/>
  <c r="EN2" i="6"/>
  <c r="K160" i="1"/>
  <c r="CY2" i="6"/>
  <c r="K169" i="1"/>
  <c r="FT11" i="6" s="1"/>
  <c r="FI2" i="6"/>
  <c r="CD2" i="6"/>
  <c r="CH2" i="6"/>
  <c r="DN2" i="6"/>
  <c r="DF2" i="6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M136" i="1"/>
  <c r="N136" i="1"/>
  <c r="N142" i="1"/>
  <c r="L142" i="1"/>
  <c r="M142" i="1"/>
  <c r="N147" i="1"/>
  <c r="L147" i="1"/>
  <c r="M147" i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M157" i="1"/>
  <c r="FJ13" i="6" s="1"/>
  <c r="M134" i="1"/>
  <c r="N140" i="1"/>
  <c r="FL14" i="6" s="1"/>
  <c r="L140" i="1"/>
  <c r="M140" i="1"/>
  <c r="L129" i="1"/>
  <c r="N129" i="1"/>
  <c r="M129" i="1"/>
  <c r="K154" i="1"/>
  <c r="AO2" i="1"/>
  <c r="AN2" i="1"/>
  <c r="AM2" i="1"/>
  <c r="AL2" i="1"/>
  <c r="AK2" i="1"/>
  <c r="AJ2" i="1"/>
  <c r="AI2" i="1"/>
  <c r="AH2" i="1"/>
  <c r="AG2" i="1"/>
  <c r="AF2" i="1"/>
  <c r="AE2" i="1"/>
  <c r="EF13" i="6" l="1"/>
  <c r="EI12" i="6"/>
  <c r="EF14" i="6"/>
  <c r="FL13" i="6"/>
  <c r="FJ11" i="6"/>
  <c r="FJ12" i="6"/>
  <c r="EW12" i="6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EQ13" i="6"/>
  <c r="EL14" i="6"/>
  <c r="ER13" i="6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M25" i="9" s="1"/>
  <c r="A4" i="8"/>
  <c r="B24" i="7" s="1"/>
  <c r="AM24" i="9" s="1"/>
  <c r="A3" i="8"/>
  <c r="B23" i="7" s="1"/>
  <c r="AM23" i="9" s="1"/>
  <c r="A2" i="8"/>
  <c r="B22" i="7" s="1"/>
  <c r="AM22" i="9" s="1"/>
  <c r="A1" i="8"/>
  <c r="B21" i="7" s="1"/>
  <c r="AM21" i="9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P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CT16" i="6" l="1"/>
  <c r="CC16" i="6"/>
  <c r="I16" i="6"/>
  <c r="BS16" i="6"/>
  <c r="BI16" i="6"/>
  <c r="DL16" i="6"/>
  <c r="AR16" i="6"/>
  <c r="L16" i="6"/>
  <c r="BK16" i="6"/>
  <c r="AJ16" i="6"/>
  <c r="BF16" i="6"/>
  <c r="CX16" i="6"/>
  <c r="DU16" i="6"/>
  <c r="BA16" i="6"/>
  <c r="DK16" i="6"/>
  <c r="AQ16" i="6"/>
  <c r="BJ16" i="6"/>
  <c r="C16" i="6"/>
  <c r="CH16" i="6"/>
  <c r="CQ16" i="6"/>
  <c r="CZ16" i="6"/>
  <c r="DN16" i="6"/>
  <c r="AT16" i="6"/>
  <c r="BY16" i="6"/>
  <c r="Z16" i="6"/>
  <c r="CJ16" i="6"/>
  <c r="BN16" i="6"/>
  <c r="DI16" i="6"/>
  <c r="CR16" i="6"/>
  <c r="CY16" i="6"/>
  <c r="AI16" i="6"/>
  <c r="BH16" i="6"/>
  <c r="BV16" i="6"/>
  <c r="DA16" i="6"/>
  <c r="DV16" i="6"/>
  <c r="BB16" i="6"/>
  <c r="DE16" i="6"/>
  <c r="AC16" i="6"/>
  <c r="S16" i="6"/>
  <c r="CU16" i="6"/>
  <c r="DJ16" i="6"/>
  <c r="AP16" i="6"/>
  <c r="Y16" i="6"/>
  <c r="CK16" i="6"/>
  <c r="E16" i="6"/>
  <c r="BO16" i="6"/>
  <c r="U16" i="6"/>
  <c r="DC16" i="6"/>
  <c r="DX16" i="6"/>
  <c r="O16" i="6"/>
  <c r="BR16" i="6"/>
  <c r="AG16" i="6"/>
  <c r="AX16" i="6"/>
  <c r="AD16" i="6"/>
  <c r="CO16" i="6"/>
  <c r="DF16" i="6"/>
  <c r="DH16" i="6"/>
  <c r="AN16" i="6"/>
  <c r="AM29" i="9"/>
  <c r="GS4" i="8"/>
  <c r="GP4" i="8"/>
  <c r="AE199" i="1"/>
  <c r="GP3" i="8"/>
  <c r="K60" i="1"/>
  <c r="L60" i="1"/>
  <c r="M60" i="1"/>
  <c r="N60" i="1"/>
  <c r="GE3" i="8"/>
  <c r="GE2" i="8"/>
  <c r="N91" i="1"/>
  <c r="L91" i="1"/>
  <c r="M91" i="1"/>
  <c r="K91" i="1"/>
  <c r="N92" i="1"/>
  <c r="L92" i="1"/>
  <c r="K92" i="1"/>
  <c r="M92" i="1"/>
  <c r="N42" i="1"/>
  <c r="AE51" i="1" s="1"/>
  <c r="L42" i="1"/>
  <c r="M42" i="1"/>
  <c r="K42" i="1"/>
  <c r="N10" i="1"/>
  <c r="L10" i="1"/>
  <c r="K10" i="1"/>
  <c r="M10" i="1"/>
  <c r="AE185" i="1"/>
  <c r="GB3" i="8"/>
  <c r="FD3" i="8"/>
  <c r="AE161" i="1"/>
  <c r="ER3" i="8"/>
  <c r="AE149" i="1"/>
  <c r="L77" i="1"/>
  <c r="M77" i="1"/>
  <c r="K77" i="1"/>
  <c r="BX4" i="8" s="1"/>
  <c r="N77" i="1"/>
  <c r="L50" i="1"/>
  <c r="N50" i="1"/>
  <c r="K50" i="1"/>
  <c r="M50" i="1"/>
  <c r="FW3" i="8"/>
  <c r="AE180" i="1"/>
  <c r="L41" i="1"/>
  <c r="M41" i="1"/>
  <c r="K41" i="1"/>
  <c r="N41" i="1"/>
  <c r="FY3" i="8"/>
  <c r="AE182" i="1"/>
  <c r="EC5" i="8"/>
  <c r="EC3" i="8"/>
  <c r="AE134" i="1"/>
  <c r="L80" i="1"/>
  <c r="M80" i="1"/>
  <c r="K80" i="1"/>
  <c r="N80" i="1"/>
  <c r="FT3" i="8"/>
  <c r="AE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E140" i="1"/>
  <c r="M20" i="1"/>
  <c r="K20" i="1"/>
  <c r="L20" i="1"/>
  <c r="N20" i="1"/>
  <c r="L3" i="1"/>
  <c r="N3" i="1"/>
  <c r="K3" i="1"/>
  <c r="M3" i="1"/>
  <c r="AE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E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J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E168" i="1"/>
  <c r="L100" i="1"/>
  <c r="K100" i="1"/>
  <c r="N100" i="1"/>
  <c r="M100" i="1"/>
  <c r="L76" i="1"/>
  <c r="K76" i="1"/>
  <c r="N76" i="1"/>
  <c r="M76" i="1"/>
  <c r="K8" i="1"/>
  <c r="L8" i="1"/>
  <c r="M8" i="1"/>
  <c r="N8" i="1"/>
  <c r="AI8" i="1" s="1"/>
  <c r="GR2" i="8"/>
  <c r="GR3" i="8"/>
  <c r="GJ3" i="8"/>
  <c r="AE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G65" i="1" s="1"/>
  <c r="L63" i="1"/>
  <c r="K63" i="1"/>
  <c r="M63" i="1"/>
  <c r="L107" i="1"/>
  <c r="N107" i="1"/>
  <c r="K107" i="1"/>
  <c r="M107" i="1"/>
  <c r="L68" i="1"/>
  <c r="N68" i="1"/>
  <c r="AM75" i="1" s="1"/>
  <c r="M68" i="1"/>
  <c r="K68" i="1"/>
  <c r="L78" i="1"/>
  <c r="K78" i="1"/>
  <c r="N78" i="1"/>
  <c r="M78" i="1"/>
  <c r="K48" i="1"/>
  <c r="L48" i="1"/>
  <c r="N48" i="1"/>
  <c r="AM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G101" i="1" s="1"/>
  <c r="M96" i="1"/>
  <c r="K96" i="1"/>
  <c r="GC3" i="8"/>
  <c r="ES3" i="8"/>
  <c r="L56" i="1"/>
  <c r="K56" i="1"/>
  <c r="M56" i="1"/>
  <c r="N56" i="1"/>
  <c r="FX3" i="8"/>
  <c r="EN5" i="8"/>
  <c r="EN3" i="8"/>
  <c r="AE145" i="1"/>
  <c r="M83" i="1"/>
  <c r="K83" i="1"/>
  <c r="N83" i="1"/>
  <c r="L83" i="1"/>
  <c r="M21" i="1"/>
  <c r="K21" i="1"/>
  <c r="N21" i="1"/>
  <c r="L21" i="1"/>
  <c r="AE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E194" i="1"/>
  <c r="EO3" i="8"/>
  <c r="EO2" i="8"/>
  <c r="GA5" i="8"/>
  <c r="AE184" i="1"/>
  <c r="GA3" i="8"/>
  <c r="L15" i="1"/>
  <c r="N15" i="1"/>
  <c r="M15" i="1"/>
  <c r="K15" i="1"/>
  <c r="EL3" i="8"/>
  <c r="AE143" i="1"/>
  <c r="K28" i="1"/>
  <c r="L28" i="1"/>
  <c r="M28" i="1"/>
  <c r="N28" i="1"/>
  <c r="M32" i="1"/>
  <c r="K32" i="1"/>
  <c r="N32" i="1"/>
  <c r="L32" i="1"/>
  <c r="AE154" i="1"/>
  <c r="EW3" i="8"/>
  <c r="AE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AO23" i="1" s="1"/>
  <c r="AE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J44" i="1" s="1"/>
  <c r="GO5" i="8"/>
  <c r="GO3" i="8"/>
  <c r="AE198" i="1"/>
  <c r="K72" i="1"/>
  <c r="L72" i="1"/>
  <c r="M72" i="1"/>
  <c r="N72" i="1"/>
  <c r="K73" i="1"/>
  <c r="L73" i="1"/>
  <c r="M73" i="1"/>
  <c r="N73" i="1"/>
  <c r="AN71" i="1" s="1"/>
  <c r="N116" i="1"/>
  <c r="AF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H18" i="1" s="1"/>
  <c r="L12" i="1"/>
  <c r="M12" i="1"/>
  <c r="K12" i="1"/>
  <c r="EF5" i="8"/>
  <c r="AE137" i="1"/>
  <c r="EF3" i="8"/>
  <c r="L22" i="1"/>
  <c r="M22" i="1"/>
  <c r="K22" i="1"/>
  <c r="N22" i="1"/>
  <c r="L103" i="1"/>
  <c r="M103" i="1"/>
  <c r="K103" i="1"/>
  <c r="N103" i="1"/>
  <c r="FF4" i="8"/>
  <c r="FF2" i="8"/>
  <c r="FF3" i="8"/>
  <c r="K74" i="1"/>
  <c r="L74" i="1"/>
  <c r="N74" i="1"/>
  <c r="AM81" i="1" s="1"/>
  <c r="M74" i="1"/>
  <c r="L174" i="1"/>
  <c r="M174" i="1"/>
  <c r="K174" i="1"/>
  <c r="FQ4" i="8" s="1"/>
  <c r="N174" i="1"/>
  <c r="FQ14" i="6" s="1"/>
  <c r="L18" i="1"/>
  <c r="M18" i="1"/>
  <c r="K18" i="1"/>
  <c r="N18" i="1"/>
  <c r="AG18" i="1" s="1"/>
  <c r="L173" i="1"/>
  <c r="FP12" i="6" s="1"/>
  <c r="M173" i="1"/>
  <c r="FP3" i="8" s="1"/>
  <c r="K173" i="1"/>
  <c r="FP11" i="6" s="1"/>
  <c r="N173" i="1"/>
  <c r="FP14" i="6" s="1"/>
  <c r="AE189" i="1"/>
  <c r="GF3" i="8"/>
  <c r="N113" i="1"/>
  <c r="L113" i="1"/>
  <c r="M113" i="1"/>
  <c r="K113" i="1"/>
  <c r="N49" i="1"/>
  <c r="L49" i="1"/>
  <c r="M49" i="1"/>
  <c r="K49" i="1"/>
  <c r="AE160" i="1"/>
  <c r="FC3" i="8"/>
  <c r="EX3" i="8"/>
  <c r="AE155" i="1"/>
  <c r="L57" i="1"/>
  <c r="K57" i="1"/>
  <c r="M57" i="1"/>
  <c r="N57" i="1"/>
  <c r="L11" i="1"/>
  <c r="K11" i="1"/>
  <c r="N11" i="1"/>
  <c r="M11" i="1"/>
  <c r="L7" i="1"/>
  <c r="K7" i="1"/>
  <c r="M7" i="1"/>
  <c r="N7" i="1"/>
  <c r="AN6" i="1" s="1"/>
  <c r="AE135" i="1"/>
  <c r="ED3" i="8"/>
  <c r="N130" i="1"/>
  <c r="L130" i="1"/>
  <c r="M130" i="1"/>
  <c r="K130" i="1"/>
  <c r="N84" i="1"/>
  <c r="AF100" i="1" s="1"/>
  <c r="L84" i="1"/>
  <c r="M84" i="1"/>
  <c r="K84" i="1"/>
  <c r="EY4" i="8"/>
  <c r="EY5" i="8"/>
  <c r="EY3" i="8"/>
  <c r="AE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AL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E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F21" i="1" s="1"/>
  <c r="L95" i="1"/>
  <c r="K95" i="1"/>
  <c r="N95" i="1"/>
  <c r="M95" i="1"/>
  <c r="L43" i="1"/>
  <c r="N43" i="1"/>
  <c r="AH42" i="1" s="1"/>
  <c r="M43" i="1"/>
  <c r="K43" i="1"/>
  <c r="K89" i="1"/>
  <c r="L89" i="1"/>
  <c r="N89" i="1"/>
  <c r="AN83" i="1" s="1"/>
  <c r="M89" i="1"/>
  <c r="AE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E169" i="1"/>
  <c r="GQ3" i="8"/>
  <c r="GQ4" i="8"/>
  <c r="GQ2" i="8"/>
  <c r="AE171" i="1"/>
  <c r="FN3" i="8"/>
  <c r="EP3" i="8"/>
  <c r="AE190" i="1"/>
  <c r="GG3" i="8"/>
  <c r="EK3" i="8"/>
  <c r="N178" i="1"/>
  <c r="AF88" i="1" s="1"/>
  <c r="L178" i="1"/>
  <c r="K178" i="1"/>
  <c r="M178" i="1"/>
  <c r="N59" i="1"/>
  <c r="L59" i="1"/>
  <c r="M59" i="1"/>
  <c r="K59" i="1"/>
  <c r="L39" i="1"/>
  <c r="N39" i="1"/>
  <c r="M39" i="1"/>
  <c r="K39" i="1"/>
  <c r="K105" i="1"/>
  <c r="L105" i="1"/>
  <c r="N105" i="1"/>
  <c r="M105" i="1"/>
  <c r="L34" i="1"/>
  <c r="M34" i="1"/>
  <c r="K34" i="1"/>
  <c r="N34" i="1"/>
  <c r="AJ33" i="1" s="1"/>
  <c r="N75" i="1"/>
  <c r="L75" i="1"/>
  <c r="M75" i="1"/>
  <c r="K75" i="1"/>
  <c r="N9" i="1"/>
  <c r="L9" i="1"/>
  <c r="M9" i="1"/>
  <c r="K9" i="1"/>
  <c r="H11" i="6" s="1"/>
  <c r="AE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E179" i="1" s="1"/>
  <c r="K38" i="1"/>
  <c r="L38" i="1"/>
  <c r="M38" i="1"/>
  <c r="N38" i="1"/>
  <c r="AO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H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G5" i="1" s="1"/>
  <c r="ET3" i="8"/>
  <c r="AE151" i="1"/>
  <c r="K52" i="1"/>
  <c r="L52" i="1"/>
  <c r="M52" i="1"/>
  <c r="N52" i="1"/>
  <c r="AL46" i="1" s="1"/>
  <c r="N45" i="1"/>
  <c r="AF40" i="1" s="1"/>
  <c r="L45" i="1"/>
  <c r="AR5" i="8" s="1"/>
  <c r="M45" i="1"/>
  <c r="K45" i="1"/>
  <c r="GH3" i="8"/>
  <c r="AE167" i="1"/>
  <c r="FJ3" i="8"/>
  <c r="L54" i="1"/>
  <c r="M54" i="1"/>
  <c r="K54" i="1"/>
  <c r="N54" i="1"/>
  <c r="AH54" i="1" s="1"/>
  <c r="L29" i="1"/>
  <c r="V12" i="6" s="1"/>
  <c r="K29" i="1"/>
  <c r="V11" i="6" s="1"/>
  <c r="N29" i="1"/>
  <c r="AN23" i="1" s="1"/>
  <c r="M29" i="1"/>
  <c r="AE162" i="1"/>
  <c r="FE3" i="8"/>
  <c r="M87" i="1"/>
  <c r="K87" i="1"/>
  <c r="N87" i="1"/>
  <c r="L87" i="1"/>
  <c r="L58" i="1"/>
  <c r="M58" i="1"/>
  <c r="K58" i="1"/>
  <c r="N58" i="1"/>
  <c r="EH3" i="8"/>
  <c r="AE139" i="1"/>
  <c r="L101" i="1"/>
  <c r="N101" i="1"/>
  <c r="M101" i="1"/>
  <c r="K101" i="1"/>
  <c r="L88" i="1"/>
  <c r="N88" i="1"/>
  <c r="AL58" i="1" s="1"/>
  <c r="K88" i="1"/>
  <c r="BK11" i="6" s="1"/>
  <c r="M88" i="1"/>
  <c r="L30" i="1"/>
  <c r="K30" i="1"/>
  <c r="N30" i="1"/>
  <c r="M30" i="1"/>
  <c r="AK137" i="1"/>
  <c r="AI137" i="1"/>
  <c r="AG137" i="1"/>
  <c r="AM137" i="1"/>
  <c r="AL137" i="1"/>
  <c r="AJ137" i="1"/>
  <c r="AH137" i="1"/>
  <c r="AF137" i="1"/>
  <c r="AN137" i="1"/>
  <c r="AO137" i="1"/>
  <c r="AO65" i="1"/>
  <c r="AN65" i="1"/>
  <c r="AI65" i="1"/>
  <c r="AH65" i="1"/>
  <c r="AJ65" i="1"/>
  <c r="AM65" i="1"/>
  <c r="AL65" i="1"/>
  <c r="AK65" i="1"/>
  <c r="AF65" i="1"/>
  <c r="AH159" i="1"/>
  <c r="AO159" i="1"/>
  <c r="AN159" i="1"/>
  <c r="AM159" i="1"/>
  <c r="AI159" i="1"/>
  <c r="AL159" i="1"/>
  <c r="AG159" i="1"/>
  <c r="AK159" i="1"/>
  <c r="AF159" i="1"/>
  <c r="AJ159" i="1"/>
  <c r="AL132" i="1"/>
  <c r="AK132" i="1"/>
  <c r="AF132" i="1"/>
  <c r="AN132" i="1"/>
  <c r="AI132" i="1"/>
  <c r="AO132" i="1"/>
  <c r="AM132" i="1"/>
  <c r="AH132" i="1"/>
  <c r="AG132" i="1"/>
  <c r="AJ132" i="1"/>
  <c r="AJ60" i="1"/>
  <c r="AI60" i="1"/>
  <c r="AO60" i="1"/>
  <c r="AH60" i="1"/>
  <c r="AG60" i="1"/>
  <c r="AM60" i="1"/>
  <c r="AL60" i="1"/>
  <c r="AK60" i="1"/>
  <c r="AH171" i="1"/>
  <c r="AO171" i="1"/>
  <c r="AN171" i="1"/>
  <c r="AM171" i="1"/>
  <c r="AI171" i="1"/>
  <c r="AG171" i="1"/>
  <c r="AF171" i="1"/>
  <c r="AL171" i="1"/>
  <c r="AK171" i="1"/>
  <c r="AJ171" i="1"/>
  <c r="AL163" i="1"/>
  <c r="AG163" i="1"/>
  <c r="AF163" i="1"/>
  <c r="AM163" i="1"/>
  <c r="AN163" i="1"/>
  <c r="AJ163" i="1"/>
  <c r="AK163" i="1"/>
  <c r="AI163" i="1"/>
  <c r="AO163" i="1"/>
  <c r="AH163" i="1"/>
  <c r="AH91" i="1"/>
  <c r="AF91" i="1"/>
  <c r="AO91" i="1"/>
  <c r="AK91" i="1"/>
  <c r="AM91" i="1"/>
  <c r="AL91" i="1"/>
  <c r="AG91" i="1"/>
  <c r="AJ91" i="1"/>
  <c r="AI91" i="1"/>
  <c r="AL19" i="1"/>
  <c r="AK19" i="1"/>
  <c r="AF19" i="1"/>
  <c r="AG19" i="1"/>
  <c r="AO19" i="1"/>
  <c r="AM19" i="1"/>
  <c r="AJ19" i="1"/>
  <c r="AI19" i="1"/>
  <c r="AH19" i="1"/>
  <c r="AG158" i="1"/>
  <c r="AN158" i="1"/>
  <c r="AM158" i="1"/>
  <c r="AL158" i="1"/>
  <c r="AH158" i="1"/>
  <c r="AF158" i="1"/>
  <c r="AK158" i="1"/>
  <c r="AJ158" i="1"/>
  <c r="AO158" i="1"/>
  <c r="AI158" i="1"/>
  <c r="AO86" i="1"/>
  <c r="AM86" i="1"/>
  <c r="AJ86" i="1"/>
  <c r="AI86" i="1"/>
  <c r="AH86" i="1"/>
  <c r="AF86" i="1"/>
  <c r="AN86" i="1"/>
  <c r="AG86" i="1"/>
  <c r="AL86" i="1"/>
  <c r="AK86" i="1"/>
  <c r="AF14" i="1"/>
  <c r="AM14" i="1"/>
  <c r="AN14" i="1"/>
  <c r="AL14" i="1"/>
  <c r="AK14" i="1"/>
  <c r="AJ14" i="1"/>
  <c r="AI14" i="1"/>
  <c r="AH14" i="1"/>
  <c r="AI153" i="1"/>
  <c r="AH153" i="1"/>
  <c r="AO153" i="1"/>
  <c r="AJ153" i="1"/>
  <c r="AF153" i="1"/>
  <c r="AG153" i="1"/>
  <c r="AN153" i="1"/>
  <c r="AM153" i="1"/>
  <c r="AK153" i="1"/>
  <c r="AL153" i="1"/>
  <c r="AJ81" i="1"/>
  <c r="AH81" i="1"/>
  <c r="AO81" i="1"/>
  <c r="AI81" i="1"/>
  <c r="AK81" i="1"/>
  <c r="AG81" i="1"/>
  <c r="AF81" i="1"/>
  <c r="AN81" i="1"/>
  <c r="AL81" i="1"/>
  <c r="AG33" i="1"/>
  <c r="AN33" i="1"/>
  <c r="AL33" i="1"/>
  <c r="AO33" i="1"/>
  <c r="AK33" i="1"/>
  <c r="AI33" i="1"/>
  <c r="AF33" i="1"/>
  <c r="AE33" i="1"/>
  <c r="AI196" i="1"/>
  <c r="AO196" i="1"/>
  <c r="AN196" i="1"/>
  <c r="AJ196" i="1"/>
  <c r="AL196" i="1"/>
  <c r="AF196" i="1"/>
  <c r="AM196" i="1"/>
  <c r="AK196" i="1"/>
  <c r="AH196" i="1"/>
  <c r="AG196" i="1"/>
  <c r="AO124" i="1"/>
  <c r="AJ124" i="1"/>
  <c r="AH124" i="1"/>
  <c r="AF124" i="1"/>
  <c r="AN124" i="1"/>
  <c r="AG124" i="1"/>
  <c r="AL124" i="1"/>
  <c r="AK124" i="1"/>
  <c r="AI124" i="1"/>
  <c r="AM124" i="1"/>
  <c r="AN52" i="1"/>
  <c r="AI52" i="1"/>
  <c r="AH52" i="1"/>
  <c r="AG52" i="1"/>
  <c r="AO52" i="1"/>
  <c r="AM52" i="1"/>
  <c r="AL52" i="1"/>
  <c r="AJ52" i="1"/>
  <c r="AK167" i="1"/>
  <c r="AJ167" i="1"/>
  <c r="AI167" i="1"/>
  <c r="AL167" i="1"/>
  <c r="AG167" i="1"/>
  <c r="AH167" i="1"/>
  <c r="AO167" i="1"/>
  <c r="AN167" i="1"/>
  <c r="AM167" i="1"/>
  <c r="AF167" i="1"/>
  <c r="AL95" i="1"/>
  <c r="AJ95" i="1"/>
  <c r="AG95" i="1"/>
  <c r="AF95" i="1"/>
  <c r="AO95" i="1"/>
  <c r="AN95" i="1"/>
  <c r="AM95" i="1"/>
  <c r="AK95" i="1"/>
  <c r="AI95" i="1"/>
  <c r="AH95" i="1"/>
  <c r="AK23" i="1"/>
  <c r="AI23" i="1"/>
  <c r="AH23" i="1"/>
  <c r="AG23" i="1"/>
  <c r="AF23" i="1"/>
  <c r="AM23" i="1"/>
  <c r="AL23" i="1"/>
  <c r="AF193" i="1"/>
  <c r="AM193" i="1"/>
  <c r="AL193" i="1"/>
  <c r="AK193" i="1"/>
  <c r="AG193" i="1"/>
  <c r="AN193" i="1"/>
  <c r="AI193" i="1"/>
  <c r="AJ193" i="1"/>
  <c r="AH193" i="1"/>
  <c r="AO193" i="1"/>
  <c r="AM121" i="1"/>
  <c r="AL121" i="1"/>
  <c r="AG121" i="1"/>
  <c r="AI121" i="1"/>
  <c r="AF121" i="1"/>
  <c r="AH121" i="1"/>
  <c r="AO121" i="1"/>
  <c r="AN121" i="1"/>
  <c r="AK121" i="1"/>
  <c r="AJ121" i="1"/>
  <c r="AK49" i="1"/>
  <c r="AF49" i="1"/>
  <c r="AL49" i="1"/>
  <c r="AG49" i="1"/>
  <c r="AN49" i="1"/>
  <c r="AM49" i="1"/>
  <c r="AJ49" i="1"/>
  <c r="AI49" i="1"/>
  <c r="AH49" i="1"/>
  <c r="AH39" i="1"/>
  <c r="AG39" i="1"/>
  <c r="AF39" i="1"/>
  <c r="AN39" i="1"/>
  <c r="AL39" i="1"/>
  <c r="AJ39" i="1"/>
  <c r="AI39" i="1"/>
  <c r="AO39" i="1"/>
  <c r="AH152" i="1"/>
  <c r="AG152" i="1"/>
  <c r="AN152" i="1"/>
  <c r="AM152" i="1"/>
  <c r="AI152" i="1"/>
  <c r="AF152" i="1"/>
  <c r="AO152" i="1"/>
  <c r="AL152" i="1"/>
  <c r="AK152" i="1"/>
  <c r="AJ152" i="1"/>
  <c r="AI92" i="1"/>
  <c r="AG92" i="1"/>
  <c r="AH92" i="1"/>
  <c r="AF92" i="1"/>
  <c r="AO92" i="1"/>
  <c r="AN92" i="1"/>
  <c r="AM92" i="1"/>
  <c r="AL92" i="1"/>
  <c r="AK92" i="1"/>
  <c r="AJ92" i="1"/>
  <c r="AO190" i="1"/>
  <c r="AJ190" i="1"/>
  <c r="AI190" i="1"/>
  <c r="AH190" i="1"/>
  <c r="AN190" i="1"/>
  <c r="AM190" i="1"/>
  <c r="AL190" i="1"/>
  <c r="AK190" i="1"/>
  <c r="AG190" i="1"/>
  <c r="AF190" i="1"/>
  <c r="AJ130" i="1"/>
  <c r="AI130" i="1"/>
  <c r="AF130" i="1"/>
  <c r="AO130" i="1"/>
  <c r="AN130" i="1"/>
  <c r="AM130" i="1"/>
  <c r="AL130" i="1"/>
  <c r="AK130" i="1"/>
  <c r="AG130" i="1"/>
  <c r="AH130" i="1"/>
  <c r="AH70" i="1"/>
  <c r="AG70" i="1"/>
  <c r="AN70" i="1"/>
  <c r="AK70" i="1"/>
  <c r="AJ70" i="1"/>
  <c r="AI70" i="1"/>
  <c r="AO70" i="1"/>
  <c r="AL70" i="1"/>
  <c r="AF70" i="1"/>
  <c r="AJ197" i="1"/>
  <c r="AO197" i="1"/>
  <c r="AK197" i="1"/>
  <c r="AI197" i="1"/>
  <c r="AG197" i="1"/>
  <c r="AH197" i="1"/>
  <c r="AN197" i="1"/>
  <c r="AM197" i="1"/>
  <c r="AL197" i="1"/>
  <c r="AF197" i="1"/>
  <c r="AK125" i="1"/>
  <c r="AM125" i="1"/>
  <c r="AJ125" i="1"/>
  <c r="AG125" i="1"/>
  <c r="AF125" i="1"/>
  <c r="AO125" i="1"/>
  <c r="AN125" i="1"/>
  <c r="AL125" i="1"/>
  <c r="AI125" i="1"/>
  <c r="AH125" i="1"/>
  <c r="AO53" i="1"/>
  <c r="AJ53" i="1"/>
  <c r="AI53" i="1"/>
  <c r="AH53" i="1"/>
  <c r="AN53" i="1"/>
  <c r="AM53" i="1"/>
  <c r="AL53" i="1"/>
  <c r="AK53" i="1"/>
  <c r="AG53" i="1"/>
  <c r="AE192" i="1"/>
  <c r="AL192" i="1"/>
  <c r="AK192" i="1"/>
  <c r="AJ192" i="1"/>
  <c r="AF192" i="1"/>
  <c r="AO192" i="1"/>
  <c r="AH192" i="1"/>
  <c r="AG192" i="1"/>
  <c r="AN192" i="1"/>
  <c r="AI192" i="1"/>
  <c r="AM192" i="1"/>
  <c r="AL120" i="1"/>
  <c r="AK120" i="1"/>
  <c r="AF120" i="1"/>
  <c r="AN120" i="1"/>
  <c r="AH120" i="1"/>
  <c r="AO120" i="1"/>
  <c r="AM120" i="1"/>
  <c r="AJ120" i="1"/>
  <c r="AI120" i="1"/>
  <c r="AG120" i="1"/>
  <c r="AJ48" i="1"/>
  <c r="AO48" i="1"/>
  <c r="AK48" i="1"/>
  <c r="AM48" i="1"/>
  <c r="AL48" i="1"/>
  <c r="AI48" i="1"/>
  <c r="AH48" i="1"/>
  <c r="AG48" i="1"/>
  <c r="AF48" i="1"/>
  <c r="AO123" i="1"/>
  <c r="AN123" i="1"/>
  <c r="AI123" i="1"/>
  <c r="AL123" i="1"/>
  <c r="AG123" i="1"/>
  <c r="AF123" i="1"/>
  <c r="AM123" i="1"/>
  <c r="AK123" i="1"/>
  <c r="AH123" i="1"/>
  <c r="AG151" i="1"/>
  <c r="AF151" i="1"/>
  <c r="AM151" i="1"/>
  <c r="AO151" i="1"/>
  <c r="AL151" i="1"/>
  <c r="AI151" i="1"/>
  <c r="AH151" i="1"/>
  <c r="AN151" i="1"/>
  <c r="AK151" i="1"/>
  <c r="AJ151" i="1"/>
  <c r="AH79" i="1"/>
  <c r="AF79" i="1"/>
  <c r="AO79" i="1"/>
  <c r="AN79" i="1"/>
  <c r="AK79" i="1"/>
  <c r="AJ79" i="1"/>
  <c r="AI79" i="1"/>
  <c r="AM79" i="1"/>
  <c r="AL79" i="1"/>
  <c r="AL7" i="1"/>
  <c r="AJ7" i="1"/>
  <c r="AI7" i="1"/>
  <c r="AH7" i="1"/>
  <c r="AG7" i="1"/>
  <c r="AN7" i="1"/>
  <c r="AM7" i="1"/>
  <c r="AN146" i="1"/>
  <c r="AM146" i="1"/>
  <c r="AH146" i="1"/>
  <c r="AF146" i="1"/>
  <c r="AJ146" i="1"/>
  <c r="AI146" i="1"/>
  <c r="AO146" i="1"/>
  <c r="AL146" i="1"/>
  <c r="AK146" i="1"/>
  <c r="AG146" i="1"/>
  <c r="AL74" i="1"/>
  <c r="AK74" i="1"/>
  <c r="AF74" i="1"/>
  <c r="AN74" i="1"/>
  <c r="AM74" i="1"/>
  <c r="AG74" i="1"/>
  <c r="AJ74" i="1"/>
  <c r="AI74" i="1"/>
  <c r="AH74" i="1"/>
  <c r="AK18" i="1"/>
  <c r="AJ18" i="1"/>
  <c r="AN18" i="1"/>
  <c r="AM18" i="1"/>
  <c r="AL18" i="1"/>
  <c r="AI18" i="1"/>
  <c r="AF18" i="1"/>
  <c r="AI141" i="1"/>
  <c r="AH141" i="1"/>
  <c r="AO141" i="1"/>
  <c r="AM141" i="1"/>
  <c r="AK141" i="1"/>
  <c r="AF141" i="1"/>
  <c r="AL141" i="1"/>
  <c r="AN141" i="1"/>
  <c r="AJ141" i="1"/>
  <c r="AG141" i="1"/>
  <c r="AI184" i="1"/>
  <c r="AO184" i="1"/>
  <c r="AN184" i="1"/>
  <c r="AJ184" i="1"/>
  <c r="AH184" i="1"/>
  <c r="AF184" i="1"/>
  <c r="AM184" i="1"/>
  <c r="AL184" i="1"/>
  <c r="AK184" i="1"/>
  <c r="AG184" i="1"/>
  <c r="AO112" i="1"/>
  <c r="AJ112" i="1"/>
  <c r="AL112" i="1"/>
  <c r="AI112" i="1"/>
  <c r="AK112" i="1"/>
  <c r="AM112" i="1"/>
  <c r="AH112" i="1"/>
  <c r="AG112" i="1"/>
  <c r="AN40" i="1"/>
  <c r="AI40" i="1"/>
  <c r="AH40" i="1"/>
  <c r="AG40" i="1"/>
  <c r="AO40" i="1"/>
  <c r="AM40" i="1"/>
  <c r="AL40" i="1"/>
  <c r="AK155" i="1"/>
  <c r="AJ155" i="1"/>
  <c r="AM155" i="1"/>
  <c r="AO155" i="1"/>
  <c r="AG155" i="1"/>
  <c r="AL155" i="1"/>
  <c r="AI155" i="1"/>
  <c r="AH155" i="1"/>
  <c r="AF155" i="1"/>
  <c r="AN155" i="1"/>
  <c r="AL83" i="1"/>
  <c r="AJ83" i="1"/>
  <c r="AG83" i="1"/>
  <c r="AK83" i="1"/>
  <c r="AI83" i="1"/>
  <c r="AH83" i="1"/>
  <c r="AF83" i="1"/>
  <c r="AM83" i="1"/>
  <c r="AO83" i="1"/>
  <c r="AO11" i="1"/>
  <c r="AJ11" i="1"/>
  <c r="AN11" i="1"/>
  <c r="AM11" i="1"/>
  <c r="AL11" i="1"/>
  <c r="AK11" i="1"/>
  <c r="AI11" i="1"/>
  <c r="AH11" i="1"/>
  <c r="AF11" i="1"/>
  <c r="AF181" i="1"/>
  <c r="AM181" i="1"/>
  <c r="AL181" i="1"/>
  <c r="AK181" i="1"/>
  <c r="AG181" i="1"/>
  <c r="AN181" i="1"/>
  <c r="AO181" i="1"/>
  <c r="AJ181" i="1"/>
  <c r="AI181" i="1"/>
  <c r="AH181" i="1"/>
  <c r="AN109" i="1"/>
  <c r="AI109" i="1"/>
  <c r="AM109" i="1"/>
  <c r="AK109" i="1"/>
  <c r="AH109" i="1"/>
  <c r="AG109" i="1"/>
  <c r="AF109" i="1"/>
  <c r="AJ109" i="1"/>
  <c r="AO109" i="1"/>
  <c r="AK37" i="1"/>
  <c r="AF37" i="1"/>
  <c r="AL37" i="1"/>
  <c r="AM37" i="1"/>
  <c r="AJ37" i="1"/>
  <c r="AI37" i="1"/>
  <c r="AH37" i="1"/>
  <c r="AG37" i="1"/>
  <c r="AM200" i="1"/>
  <c r="AH200" i="1"/>
  <c r="AG200" i="1"/>
  <c r="AF200" i="1"/>
  <c r="AN200" i="1"/>
  <c r="AO200" i="1"/>
  <c r="AJ200" i="1"/>
  <c r="AL200" i="1"/>
  <c r="AK200" i="1"/>
  <c r="AI200" i="1"/>
  <c r="AO178" i="1"/>
  <c r="AJ178" i="1"/>
  <c r="AI178" i="1"/>
  <c r="AH178" i="1"/>
  <c r="AM178" i="1"/>
  <c r="AK178" i="1"/>
  <c r="AL178" i="1"/>
  <c r="AG178" i="1"/>
  <c r="AN178" i="1"/>
  <c r="AF178" i="1"/>
  <c r="AJ118" i="1"/>
  <c r="AI118" i="1"/>
  <c r="AG118" i="1"/>
  <c r="AH118" i="1"/>
  <c r="AO118" i="1"/>
  <c r="AN118" i="1"/>
  <c r="AM118" i="1"/>
  <c r="AL118" i="1"/>
  <c r="AF118" i="1"/>
  <c r="AH58" i="1"/>
  <c r="AG58" i="1"/>
  <c r="AN58" i="1"/>
  <c r="AO58" i="1"/>
  <c r="AM58" i="1"/>
  <c r="AF58" i="1"/>
  <c r="AK58" i="1"/>
  <c r="AJ58" i="1"/>
  <c r="AG69" i="1"/>
  <c r="AF69" i="1"/>
  <c r="AM69" i="1"/>
  <c r="AL69" i="1"/>
  <c r="AN69" i="1"/>
  <c r="AK69" i="1"/>
  <c r="AJ69" i="1"/>
  <c r="AI69" i="1"/>
  <c r="AH69" i="1"/>
  <c r="AO69" i="1"/>
  <c r="AN21" i="1"/>
  <c r="AM21" i="1"/>
  <c r="AH21" i="1"/>
  <c r="AO21" i="1"/>
  <c r="AL21" i="1"/>
  <c r="AK21" i="1"/>
  <c r="AJ21" i="1"/>
  <c r="AI21" i="1"/>
  <c r="AG21" i="1"/>
  <c r="AK162" i="1"/>
  <c r="AF162" i="1"/>
  <c r="AL162" i="1"/>
  <c r="AO162" i="1"/>
  <c r="AI162" i="1"/>
  <c r="AH162" i="1"/>
  <c r="AG162" i="1"/>
  <c r="AN162" i="1"/>
  <c r="AJ162" i="1"/>
  <c r="AM162" i="1"/>
  <c r="AG90" i="1"/>
  <c r="AN90" i="1"/>
  <c r="AM90" i="1"/>
  <c r="AL90" i="1"/>
  <c r="AF90" i="1"/>
  <c r="AO90" i="1"/>
  <c r="AK90" i="1"/>
  <c r="AJ90" i="1"/>
  <c r="AH90" i="1"/>
  <c r="AI90" i="1"/>
  <c r="AH140" i="1"/>
  <c r="AG140" i="1"/>
  <c r="AN140" i="1"/>
  <c r="AI140" i="1"/>
  <c r="AL140" i="1"/>
  <c r="AK140" i="1"/>
  <c r="AF140" i="1"/>
  <c r="AO140" i="1"/>
  <c r="AJ140" i="1"/>
  <c r="AM140" i="1"/>
  <c r="AI80" i="1"/>
  <c r="AG80" i="1"/>
  <c r="AL80" i="1"/>
  <c r="AK80" i="1"/>
  <c r="AH80" i="1"/>
  <c r="AJ80" i="1"/>
  <c r="AO80" i="1"/>
  <c r="AN80" i="1"/>
  <c r="AM80" i="1"/>
  <c r="AF80" i="1"/>
  <c r="AM20" i="1"/>
  <c r="AL20" i="1"/>
  <c r="AG20" i="1"/>
  <c r="AK20" i="1"/>
  <c r="AJ20" i="1"/>
  <c r="AI20" i="1"/>
  <c r="AH20" i="1"/>
  <c r="AF20" i="1"/>
  <c r="AO20" i="1"/>
  <c r="AN20" i="1"/>
  <c r="AO54" i="1"/>
  <c r="AK54" i="1"/>
  <c r="AJ54" i="1"/>
  <c r="AI54" i="1"/>
  <c r="AM54" i="1"/>
  <c r="AL54" i="1"/>
  <c r="AG54" i="1"/>
  <c r="AF54" i="1"/>
  <c r="AJ185" i="1"/>
  <c r="AO185" i="1"/>
  <c r="AK185" i="1"/>
  <c r="AN185" i="1"/>
  <c r="AI185" i="1"/>
  <c r="AM185" i="1"/>
  <c r="AH185" i="1"/>
  <c r="AG185" i="1"/>
  <c r="AF185" i="1"/>
  <c r="AL185" i="1"/>
  <c r="AK113" i="1"/>
  <c r="AN113" i="1"/>
  <c r="AJ113" i="1"/>
  <c r="AI113" i="1"/>
  <c r="AH113" i="1"/>
  <c r="AO113" i="1"/>
  <c r="AM113" i="1"/>
  <c r="AF113" i="1"/>
  <c r="AO41" i="1"/>
  <c r="AJ41" i="1"/>
  <c r="AI41" i="1"/>
  <c r="AH41" i="1"/>
  <c r="AL41" i="1"/>
  <c r="AK41" i="1"/>
  <c r="AG41" i="1"/>
  <c r="AF41" i="1"/>
  <c r="AN41" i="1"/>
  <c r="AL180" i="1"/>
  <c r="AK180" i="1"/>
  <c r="AJ180" i="1"/>
  <c r="AF180" i="1"/>
  <c r="AM180" i="1"/>
  <c r="AH180" i="1"/>
  <c r="AO180" i="1"/>
  <c r="AN180" i="1"/>
  <c r="AI180" i="1"/>
  <c r="AG180" i="1"/>
  <c r="AM108" i="1"/>
  <c r="AK108" i="1"/>
  <c r="AH108" i="1"/>
  <c r="AG108" i="1"/>
  <c r="AF108" i="1"/>
  <c r="AO108" i="1"/>
  <c r="AN108" i="1"/>
  <c r="AL108" i="1"/>
  <c r="AJ108" i="1"/>
  <c r="AI108" i="1"/>
  <c r="AJ36" i="1"/>
  <c r="AO36" i="1"/>
  <c r="AK36" i="1"/>
  <c r="AF36" i="1"/>
  <c r="AN36" i="1"/>
  <c r="AM36" i="1"/>
  <c r="AL36" i="1"/>
  <c r="AI36" i="1"/>
  <c r="AH36" i="1"/>
  <c r="AG36" i="1"/>
  <c r="AM63" i="1"/>
  <c r="AL63" i="1"/>
  <c r="AG63" i="1"/>
  <c r="AO63" i="1"/>
  <c r="AH63" i="1"/>
  <c r="AF63" i="1"/>
  <c r="AN63" i="1"/>
  <c r="AK63" i="1"/>
  <c r="AJ63" i="1"/>
  <c r="AI63" i="1"/>
  <c r="AG139" i="1"/>
  <c r="AF139" i="1"/>
  <c r="AM139" i="1"/>
  <c r="AL139" i="1"/>
  <c r="AK139" i="1"/>
  <c r="AO139" i="1"/>
  <c r="AN139" i="1"/>
  <c r="AJ139" i="1"/>
  <c r="AI139" i="1"/>
  <c r="AH139" i="1"/>
  <c r="AK67" i="1"/>
  <c r="AL67" i="1"/>
  <c r="AJ67" i="1"/>
  <c r="AI67" i="1"/>
  <c r="AG67" i="1"/>
  <c r="AF67" i="1"/>
  <c r="AO67" i="1"/>
  <c r="AN67" i="1"/>
  <c r="AM67" i="1"/>
  <c r="AH67" i="1"/>
  <c r="AJ6" i="1"/>
  <c r="AE6" i="1"/>
  <c r="AF6" i="1"/>
  <c r="AO6" i="1"/>
  <c r="AM6" i="1"/>
  <c r="AL6" i="1"/>
  <c r="AI6" i="1"/>
  <c r="AG6" i="1"/>
  <c r="AN134" i="1"/>
  <c r="AM134" i="1"/>
  <c r="AH134" i="1"/>
  <c r="AJ134" i="1"/>
  <c r="AG134" i="1"/>
  <c r="AO134" i="1"/>
  <c r="AL134" i="1"/>
  <c r="AK134" i="1"/>
  <c r="AI134" i="1"/>
  <c r="AF134" i="1"/>
  <c r="AL62" i="1"/>
  <c r="AK62" i="1"/>
  <c r="AF62" i="1"/>
  <c r="AI62" i="1"/>
  <c r="AJ62" i="1"/>
  <c r="AO62" i="1"/>
  <c r="AN62" i="1"/>
  <c r="AH62" i="1"/>
  <c r="AN201" i="1"/>
  <c r="AI201" i="1"/>
  <c r="AH201" i="1"/>
  <c r="AG201" i="1"/>
  <c r="AO201" i="1"/>
  <c r="AF201" i="1"/>
  <c r="AM201" i="1"/>
  <c r="AL201" i="1"/>
  <c r="AK201" i="1"/>
  <c r="AJ201" i="1"/>
  <c r="AI129" i="1"/>
  <c r="AH129" i="1"/>
  <c r="AO129" i="1"/>
  <c r="AN129" i="1"/>
  <c r="AK129" i="1"/>
  <c r="AM129" i="1"/>
  <c r="AL129" i="1"/>
  <c r="AJ129" i="1"/>
  <c r="AG129" i="1"/>
  <c r="AF129" i="1"/>
  <c r="AI172" i="1"/>
  <c r="AO172" i="1"/>
  <c r="AN172" i="1"/>
  <c r="AJ172" i="1"/>
  <c r="AM172" i="1"/>
  <c r="AH172" i="1"/>
  <c r="AG172" i="1"/>
  <c r="AF172" i="1"/>
  <c r="AK172" i="1"/>
  <c r="AL172" i="1"/>
  <c r="AO100" i="1"/>
  <c r="AL100" i="1"/>
  <c r="AN100" i="1"/>
  <c r="AH100" i="1"/>
  <c r="AM100" i="1"/>
  <c r="AK100" i="1"/>
  <c r="AJ100" i="1"/>
  <c r="AI100" i="1"/>
  <c r="AG100" i="1"/>
  <c r="AI28" i="1"/>
  <c r="AH28" i="1"/>
  <c r="AO28" i="1"/>
  <c r="AN28" i="1"/>
  <c r="AM28" i="1"/>
  <c r="AL28" i="1"/>
  <c r="AK28" i="1"/>
  <c r="AJ28" i="1"/>
  <c r="AG28" i="1"/>
  <c r="AF28" i="1"/>
  <c r="AK143" i="1"/>
  <c r="AJ143" i="1"/>
  <c r="AG143" i="1"/>
  <c r="AL143" i="1"/>
  <c r="AO143" i="1"/>
  <c r="AN143" i="1"/>
  <c r="AM143" i="1"/>
  <c r="AI143" i="1"/>
  <c r="AF143" i="1"/>
  <c r="AH143" i="1"/>
  <c r="AI71" i="1"/>
  <c r="AH71" i="1"/>
  <c r="AO71" i="1"/>
  <c r="AF71" i="1"/>
  <c r="AM71" i="1"/>
  <c r="AG71" i="1"/>
  <c r="AL71" i="1"/>
  <c r="AK71" i="1"/>
  <c r="AF169" i="1"/>
  <c r="AM169" i="1"/>
  <c r="AL169" i="1"/>
  <c r="AK169" i="1"/>
  <c r="AG169" i="1"/>
  <c r="AI169" i="1"/>
  <c r="AO169" i="1"/>
  <c r="AN169" i="1"/>
  <c r="AH169" i="1"/>
  <c r="AJ169" i="1"/>
  <c r="AN97" i="1"/>
  <c r="AL97" i="1"/>
  <c r="AI97" i="1"/>
  <c r="AH97" i="1"/>
  <c r="AM97" i="1"/>
  <c r="AK97" i="1"/>
  <c r="AJ97" i="1"/>
  <c r="AO97" i="1"/>
  <c r="AG97" i="1"/>
  <c r="AF97" i="1"/>
  <c r="AF25" i="1"/>
  <c r="AL25" i="1"/>
  <c r="AO25" i="1"/>
  <c r="AN25" i="1"/>
  <c r="AM25" i="1"/>
  <c r="AK25" i="1"/>
  <c r="AI25" i="1"/>
  <c r="AH25" i="1"/>
  <c r="AG25" i="1"/>
  <c r="AM188" i="1"/>
  <c r="AH188" i="1"/>
  <c r="AG188" i="1"/>
  <c r="AF188" i="1"/>
  <c r="AN188" i="1"/>
  <c r="AK188" i="1"/>
  <c r="AJ188" i="1"/>
  <c r="AO188" i="1"/>
  <c r="AL188" i="1"/>
  <c r="AI188" i="1"/>
  <c r="AO166" i="1"/>
  <c r="AJ166" i="1"/>
  <c r="AI166" i="1"/>
  <c r="AH166" i="1"/>
  <c r="AM166" i="1"/>
  <c r="AF166" i="1"/>
  <c r="AN166" i="1"/>
  <c r="AL166" i="1"/>
  <c r="AK166" i="1"/>
  <c r="AG166" i="1"/>
  <c r="AK106" i="1"/>
  <c r="AI106" i="1"/>
  <c r="AF106" i="1"/>
  <c r="AN106" i="1"/>
  <c r="AM106" i="1"/>
  <c r="AO106" i="1"/>
  <c r="AL106" i="1"/>
  <c r="AJ106" i="1"/>
  <c r="AH106" i="1"/>
  <c r="AG106" i="1"/>
  <c r="AH46" i="1"/>
  <c r="AO46" i="1"/>
  <c r="AN46" i="1"/>
  <c r="AM46" i="1"/>
  <c r="AI46" i="1"/>
  <c r="AK46" i="1"/>
  <c r="AG46" i="1"/>
  <c r="AF46" i="1"/>
  <c r="AG102" i="1"/>
  <c r="AN102" i="1"/>
  <c r="AJ102" i="1"/>
  <c r="AI102" i="1"/>
  <c r="AO102" i="1"/>
  <c r="AM102" i="1"/>
  <c r="AL102" i="1"/>
  <c r="AK102" i="1"/>
  <c r="AH102" i="1"/>
  <c r="AF102" i="1"/>
  <c r="AJ5" i="1"/>
  <c r="AI5" i="1"/>
  <c r="AM5" i="1"/>
  <c r="AK5" i="1"/>
  <c r="AH5" i="1"/>
  <c r="AF5" i="1"/>
  <c r="AO66" i="1"/>
  <c r="AJ66" i="1"/>
  <c r="AM66" i="1"/>
  <c r="AG66" i="1"/>
  <c r="AF66" i="1"/>
  <c r="AN66" i="1"/>
  <c r="AL66" i="1"/>
  <c r="AK66" i="1"/>
  <c r="AI66" i="1"/>
  <c r="AH66" i="1"/>
  <c r="AF150" i="1"/>
  <c r="AL150" i="1"/>
  <c r="AJ150" i="1"/>
  <c r="AH150" i="1"/>
  <c r="AI150" i="1"/>
  <c r="AG150" i="1"/>
  <c r="AM150" i="1"/>
  <c r="AK150" i="1"/>
  <c r="AN150" i="1"/>
  <c r="AO150" i="1"/>
  <c r="AN78" i="1"/>
  <c r="AJ78" i="1"/>
  <c r="AI78" i="1"/>
  <c r="AK78" i="1"/>
  <c r="AO78" i="1"/>
  <c r="AM78" i="1"/>
  <c r="AL78" i="1"/>
  <c r="AH78" i="1"/>
  <c r="AG78" i="1"/>
  <c r="AF78" i="1"/>
  <c r="AH128" i="1"/>
  <c r="AG128" i="1"/>
  <c r="AN128" i="1"/>
  <c r="AL128" i="1"/>
  <c r="AJ128" i="1"/>
  <c r="AO128" i="1"/>
  <c r="AM128" i="1"/>
  <c r="AK128" i="1"/>
  <c r="AI128" i="1"/>
  <c r="AF128" i="1"/>
  <c r="AF68" i="1"/>
  <c r="AL68" i="1"/>
  <c r="AH68" i="1"/>
  <c r="AO68" i="1"/>
  <c r="AN68" i="1"/>
  <c r="AI68" i="1"/>
  <c r="AK68" i="1"/>
  <c r="AJ68" i="1"/>
  <c r="AG68" i="1"/>
  <c r="AM8" i="1"/>
  <c r="AG8" i="1"/>
  <c r="AO8" i="1"/>
  <c r="AN8" i="1"/>
  <c r="AK8" i="1"/>
  <c r="AH8" i="1"/>
  <c r="AF8" i="1"/>
  <c r="AH183" i="1"/>
  <c r="AO183" i="1"/>
  <c r="AN183" i="1"/>
  <c r="AM183" i="1"/>
  <c r="AI183" i="1"/>
  <c r="AK183" i="1"/>
  <c r="AJ183" i="1"/>
  <c r="AG183" i="1"/>
  <c r="AL183" i="1"/>
  <c r="AF183" i="1"/>
  <c r="AM32" i="1"/>
  <c r="AL32" i="1"/>
  <c r="AK32" i="1"/>
  <c r="AG32" i="1"/>
  <c r="AH32" i="1"/>
  <c r="AF32" i="1"/>
  <c r="AO32" i="1"/>
  <c r="AN32" i="1"/>
  <c r="AJ32" i="1"/>
  <c r="AI32" i="1"/>
  <c r="AJ173" i="1"/>
  <c r="AE173" i="1"/>
  <c r="AO173" i="1"/>
  <c r="AK173" i="1"/>
  <c r="AG173" i="1"/>
  <c r="AL173" i="1"/>
  <c r="AI173" i="1"/>
  <c r="AN173" i="1"/>
  <c r="AM173" i="1"/>
  <c r="AH173" i="1"/>
  <c r="AF173" i="1"/>
  <c r="AF101" i="1"/>
  <c r="AM101" i="1"/>
  <c r="AL101" i="1"/>
  <c r="AK101" i="1"/>
  <c r="AJ101" i="1"/>
  <c r="AI101" i="1"/>
  <c r="AN101" i="1"/>
  <c r="AH101" i="1"/>
  <c r="AO101" i="1"/>
  <c r="AJ29" i="1"/>
  <c r="AI29" i="1"/>
  <c r="AH29" i="1"/>
  <c r="AF29" i="1"/>
  <c r="AO29" i="1"/>
  <c r="AN29" i="1"/>
  <c r="AM29" i="1"/>
  <c r="AL29" i="1"/>
  <c r="AK29" i="1"/>
  <c r="AL168" i="1"/>
  <c r="AK168" i="1"/>
  <c r="AJ168" i="1"/>
  <c r="AF168" i="1"/>
  <c r="AM168" i="1"/>
  <c r="AI168" i="1"/>
  <c r="AH168" i="1"/>
  <c r="AO168" i="1"/>
  <c r="AN168" i="1"/>
  <c r="AG168" i="1"/>
  <c r="AM96" i="1"/>
  <c r="AK96" i="1"/>
  <c r="AH96" i="1"/>
  <c r="AL96" i="1"/>
  <c r="AJ96" i="1"/>
  <c r="AO96" i="1"/>
  <c r="AN96" i="1"/>
  <c r="AI96" i="1"/>
  <c r="AG96" i="1"/>
  <c r="AF96" i="1"/>
  <c r="AE24" i="1"/>
  <c r="AK24" i="1"/>
  <c r="AO24" i="1"/>
  <c r="AN24" i="1"/>
  <c r="AM24" i="1"/>
  <c r="AI24" i="1"/>
  <c r="AH24" i="1"/>
  <c r="AG24" i="1"/>
  <c r="AF24" i="1"/>
  <c r="AL199" i="1"/>
  <c r="AG199" i="1"/>
  <c r="AF199" i="1"/>
  <c r="AM199" i="1"/>
  <c r="AI199" i="1"/>
  <c r="AN199" i="1"/>
  <c r="AO199" i="1"/>
  <c r="AK199" i="1"/>
  <c r="AH199" i="1"/>
  <c r="AJ199" i="1"/>
  <c r="AG127" i="1"/>
  <c r="AF127" i="1"/>
  <c r="AM127" i="1"/>
  <c r="AH127" i="1"/>
  <c r="AO127" i="1"/>
  <c r="AJ127" i="1"/>
  <c r="AI127" i="1"/>
  <c r="AN127" i="1"/>
  <c r="AK127" i="1"/>
  <c r="AL127" i="1"/>
  <c r="AK55" i="1"/>
  <c r="AG55" i="1"/>
  <c r="AN55" i="1"/>
  <c r="AH55" i="1"/>
  <c r="AL55" i="1"/>
  <c r="AJ55" i="1"/>
  <c r="AF55" i="1"/>
  <c r="AG194" i="1"/>
  <c r="AN194" i="1"/>
  <c r="AM194" i="1"/>
  <c r="AL194" i="1"/>
  <c r="AH194" i="1"/>
  <c r="AO194" i="1"/>
  <c r="AK194" i="1"/>
  <c r="AJ194" i="1"/>
  <c r="AI194" i="1"/>
  <c r="AF194" i="1"/>
  <c r="AN122" i="1"/>
  <c r="AM122" i="1"/>
  <c r="AH122" i="1"/>
  <c r="AO122" i="1"/>
  <c r="AK122" i="1"/>
  <c r="AG122" i="1"/>
  <c r="AF122" i="1"/>
  <c r="AL122" i="1"/>
  <c r="AI122" i="1"/>
  <c r="AJ122" i="1"/>
  <c r="AL50" i="1"/>
  <c r="AF50" i="1"/>
  <c r="AM50" i="1"/>
  <c r="AO50" i="1"/>
  <c r="AN50" i="1"/>
  <c r="AK50" i="1"/>
  <c r="AJ50" i="1"/>
  <c r="AI50" i="1"/>
  <c r="AH50" i="1"/>
  <c r="AN189" i="1"/>
  <c r="AI189" i="1"/>
  <c r="AH189" i="1"/>
  <c r="AG189" i="1"/>
  <c r="AO189" i="1"/>
  <c r="AL189" i="1"/>
  <c r="AF189" i="1"/>
  <c r="AM189" i="1"/>
  <c r="AK189" i="1"/>
  <c r="AJ189" i="1"/>
  <c r="AI117" i="1"/>
  <c r="AH117" i="1"/>
  <c r="AO117" i="1"/>
  <c r="AN117" i="1"/>
  <c r="AJ117" i="1"/>
  <c r="AG117" i="1"/>
  <c r="AM117" i="1"/>
  <c r="AL117" i="1"/>
  <c r="AF117" i="1"/>
  <c r="AK117" i="1"/>
  <c r="AG57" i="1"/>
  <c r="AF57" i="1"/>
  <c r="AM57" i="1"/>
  <c r="AJ57" i="1"/>
  <c r="AI57" i="1"/>
  <c r="AH57" i="1"/>
  <c r="AO57" i="1"/>
  <c r="AN57" i="1"/>
  <c r="AL57" i="1"/>
  <c r="AN9" i="1"/>
  <c r="AM9" i="1"/>
  <c r="AH9" i="1"/>
  <c r="AL9" i="1"/>
  <c r="AK9" i="1"/>
  <c r="AJ9" i="1"/>
  <c r="AI9" i="1"/>
  <c r="AG9" i="1"/>
  <c r="AF9" i="1"/>
  <c r="AI160" i="1"/>
  <c r="AO160" i="1"/>
  <c r="AN160" i="1"/>
  <c r="AJ160" i="1"/>
  <c r="AF160" i="1"/>
  <c r="AM160" i="1"/>
  <c r="AL160" i="1"/>
  <c r="AK160" i="1"/>
  <c r="AH160" i="1"/>
  <c r="AG160" i="1"/>
  <c r="AO88" i="1"/>
  <c r="AL88" i="1"/>
  <c r="AK88" i="1"/>
  <c r="AG88" i="1"/>
  <c r="AN88" i="1"/>
  <c r="AM88" i="1"/>
  <c r="AH88" i="1"/>
  <c r="AJ88" i="1"/>
  <c r="AI88" i="1"/>
  <c r="AI16" i="1"/>
  <c r="AH16" i="1"/>
  <c r="AO16" i="1"/>
  <c r="AG16" i="1"/>
  <c r="AN16" i="1"/>
  <c r="AM16" i="1"/>
  <c r="AL16" i="1"/>
  <c r="AK16" i="1"/>
  <c r="AJ16" i="1"/>
  <c r="AK131" i="1"/>
  <c r="AJ131" i="1"/>
  <c r="AL131" i="1"/>
  <c r="AH131" i="1"/>
  <c r="AO131" i="1"/>
  <c r="AN131" i="1"/>
  <c r="AM131" i="1"/>
  <c r="AI131" i="1"/>
  <c r="AG131" i="1"/>
  <c r="AF131" i="1"/>
  <c r="AH59" i="1"/>
  <c r="AO59" i="1"/>
  <c r="AK59" i="1"/>
  <c r="AL59" i="1"/>
  <c r="AM59" i="1"/>
  <c r="AJ59" i="1"/>
  <c r="AG59" i="1"/>
  <c r="AF59" i="1"/>
  <c r="AN59" i="1"/>
  <c r="AF157" i="1"/>
  <c r="AM157" i="1"/>
  <c r="AL157" i="1"/>
  <c r="AK157" i="1"/>
  <c r="AG157" i="1"/>
  <c r="AO157" i="1"/>
  <c r="AI157" i="1"/>
  <c r="AH157" i="1"/>
  <c r="AN157" i="1"/>
  <c r="AJ157" i="1"/>
  <c r="AN85" i="1"/>
  <c r="AL85" i="1"/>
  <c r="AI85" i="1"/>
  <c r="AM85" i="1"/>
  <c r="AG85" i="1"/>
  <c r="AF85" i="1"/>
  <c r="AO85" i="1"/>
  <c r="AK85" i="1"/>
  <c r="AJ85" i="1"/>
  <c r="AF13" i="1"/>
  <c r="AL13" i="1"/>
  <c r="AI13" i="1"/>
  <c r="AH13" i="1"/>
  <c r="AG13" i="1"/>
  <c r="AO13" i="1"/>
  <c r="AN13" i="1"/>
  <c r="AM13" i="1"/>
  <c r="AK13" i="1"/>
  <c r="AJ13" i="1"/>
  <c r="AM176" i="1"/>
  <c r="AH176" i="1"/>
  <c r="AG176" i="1"/>
  <c r="AF176" i="1"/>
  <c r="AN176" i="1"/>
  <c r="AO176" i="1"/>
  <c r="AK176" i="1"/>
  <c r="AL176" i="1"/>
  <c r="AJ176" i="1"/>
  <c r="AI176" i="1"/>
  <c r="AK94" i="1"/>
  <c r="AI94" i="1"/>
  <c r="AF94" i="1"/>
  <c r="AJ94" i="1"/>
  <c r="AO94" i="1"/>
  <c r="AN94" i="1"/>
  <c r="AM94" i="1"/>
  <c r="AH94" i="1"/>
  <c r="AG94" i="1"/>
  <c r="AH34" i="1"/>
  <c r="AO34" i="1"/>
  <c r="AN34" i="1"/>
  <c r="AM34" i="1"/>
  <c r="AF34" i="1"/>
  <c r="AK34" i="1"/>
  <c r="AG34" i="1"/>
  <c r="AO147" i="1"/>
  <c r="AN147" i="1"/>
  <c r="AI147" i="1"/>
  <c r="AK147" i="1"/>
  <c r="AH147" i="1"/>
  <c r="AJ147" i="1"/>
  <c r="AM147" i="1"/>
  <c r="AL147" i="1"/>
  <c r="AG147" i="1"/>
  <c r="AF147" i="1"/>
  <c r="AF138" i="1"/>
  <c r="AL138" i="1"/>
  <c r="AN138" i="1"/>
  <c r="AK138" i="1"/>
  <c r="AH138" i="1"/>
  <c r="AM138" i="1"/>
  <c r="AJ138" i="1"/>
  <c r="AO138" i="1"/>
  <c r="AI138" i="1"/>
  <c r="AG138" i="1"/>
  <c r="AK30" i="1"/>
  <c r="AJ30" i="1"/>
  <c r="AN30" i="1"/>
  <c r="AM30" i="1"/>
  <c r="AL30" i="1"/>
  <c r="AI30" i="1"/>
  <c r="AH30" i="1"/>
  <c r="AG30" i="1"/>
  <c r="AF30" i="1"/>
  <c r="AO30" i="1"/>
  <c r="AH116" i="1"/>
  <c r="AG116" i="1"/>
  <c r="AN116" i="1"/>
  <c r="AM116" i="1"/>
  <c r="AJ116" i="1"/>
  <c r="AI116" i="1"/>
  <c r="AO116" i="1"/>
  <c r="AL116" i="1"/>
  <c r="AK116" i="1"/>
  <c r="AF116" i="1"/>
  <c r="AF56" i="1"/>
  <c r="AL56" i="1"/>
  <c r="AK56" i="1"/>
  <c r="AM56" i="1"/>
  <c r="AO56" i="1"/>
  <c r="AN56" i="1"/>
  <c r="AJ56" i="1"/>
  <c r="AI56" i="1"/>
  <c r="AH56" i="1"/>
  <c r="AG56" i="1"/>
  <c r="AJ154" i="1"/>
  <c r="AI154" i="1"/>
  <c r="AN154" i="1"/>
  <c r="AL154" i="1"/>
  <c r="AG154" i="1"/>
  <c r="AF154" i="1"/>
  <c r="AO154" i="1"/>
  <c r="AM154" i="1"/>
  <c r="AK154" i="1"/>
  <c r="AH154" i="1"/>
  <c r="AO135" i="1"/>
  <c r="AN135" i="1"/>
  <c r="AI135" i="1"/>
  <c r="AL135" i="1"/>
  <c r="AH135" i="1"/>
  <c r="AM135" i="1"/>
  <c r="AF135" i="1"/>
  <c r="AK135" i="1"/>
  <c r="AG135" i="1"/>
  <c r="AJ135" i="1"/>
  <c r="AJ161" i="1"/>
  <c r="AO161" i="1"/>
  <c r="AK161" i="1"/>
  <c r="AN161" i="1"/>
  <c r="AL161" i="1"/>
  <c r="AG161" i="1"/>
  <c r="AF161" i="1"/>
  <c r="AM161" i="1"/>
  <c r="AI161" i="1"/>
  <c r="AH161" i="1"/>
  <c r="AF89" i="1"/>
  <c r="AM89" i="1"/>
  <c r="AI89" i="1"/>
  <c r="AH89" i="1"/>
  <c r="AO89" i="1"/>
  <c r="AN89" i="1"/>
  <c r="AL89" i="1"/>
  <c r="AG89" i="1"/>
  <c r="AE89" i="1"/>
  <c r="AK89" i="1"/>
  <c r="AJ89" i="1"/>
  <c r="AI17" i="1"/>
  <c r="AM17" i="1"/>
  <c r="AL17" i="1"/>
  <c r="AK17" i="1"/>
  <c r="AH17" i="1"/>
  <c r="AG17" i="1"/>
  <c r="AF17" i="1"/>
  <c r="AO17" i="1"/>
  <c r="AN17" i="1"/>
  <c r="AL156" i="1"/>
  <c r="AK156" i="1"/>
  <c r="AJ156" i="1"/>
  <c r="AF156" i="1"/>
  <c r="AH156" i="1"/>
  <c r="AG156" i="1"/>
  <c r="AO156" i="1"/>
  <c r="AN156" i="1"/>
  <c r="AM156" i="1"/>
  <c r="AI156" i="1"/>
  <c r="AM84" i="1"/>
  <c r="AK84" i="1"/>
  <c r="AH84" i="1"/>
  <c r="AO84" i="1"/>
  <c r="AG84" i="1"/>
  <c r="AF84" i="1"/>
  <c r="AI84" i="1"/>
  <c r="AN84" i="1"/>
  <c r="AL84" i="1"/>
  <c r="AJ84" i="1"/>
  <c r="AK12" i="1"/>
  <c r="AO12" i="1"/>
  <c r="AN12" i="1"/>
  <c r="AM12" i="1"/>
  <c r="AL12" i="1"/>
  <c r="AJ12" i="1"/>
  <c r="AI12" i="1"/>
  <c r="AH12" i="1"/>
  <c r="AG12" i="1"/>
  <c r="AL187" i="1"/>
  <c r="AG187" i="1"/>
  <c r="AF187" i="1"/>
  <c r="AE187" i="1"/>
  <c r="AM187" i="1"/>
  <c r="AN187" i="1"/>
  <c r="AI187" i="1"/>
  <c r="AH187" i="1"/>
  <c r="AO187" i="1"/>
  <c r="AK187" i="1"/>
  <c r="AJ187" i="1"/>
  <c r="AG115" i="1"/>
  <c r="AM115" i="1"/>
  <c r="AK115" i="1"/>
  <c r="AI115" i="1"/>
  <c r="AJ115" i="1"/>
  <c r="AH115" i="1"/>
  <c r="AO115" i="1"/>
  <c r="AN115" i="1"/>
  <c r="AL115" i="1"/>
  <c r="AE115" i="1"/>
  <c r="AE43" i="1"/>
  <c r="AL43" i="1"/>
  <c r="AK43" i="1"/>
  <c r="AJ43" i="1"/>
  <c r="AF43" i="1"/>
  <c r="AI43" i="1"/>
  <c r="AH43" i="1"/>
  <c r="AG43" i="1"/>
  <c r="AO43" i="1"/>
  <c r="AN43" i="1"/>
  <c r="AG182" i="1"/>
  <c r="AN182" i="1"/>
  <c r="AM182" i="1"/>
  <c r="AL182" i="1"/>
  <c r="AH182" i="1"/>
  <c r="AJ182" i="1"/>
  <c r="AF182" i="1"/>
  <c r="AI182" i="1"/>
  <c r="AK182" i="1"/>
  <c r="AO182" i="1"/>
  <c r="AN110" i="1"/>
  <c r="AM110" i="1"/>
  <c r="AH110" i="1"/>
  <c r="AK110" i="1"/>
  <c r="AJ110" i="1"/>
  <c r="AO110" i="1"/>
  <c r="AL110" i="1"/>
  <c r="AI110" i="1"/>
  <c r="AG110" i="1"/>
  <c r="AF110" i="1"/>
  <c r="AL38" i="1"/>
  <c r="AG38" i="1"/>
  <c r="AF38" i="1"/>
  <c r="AM38" i="1"/>
  <c r="AO38" i="1"/>
  <c r="AN38" i="1"/>
  <c r="AJ38" i="1"/>
  <c r="AI38" i="1"/>
  <c r="AH38" i="1"/>
  <c r="AN177" i="1"/>
  <c r="AI177" i="1"/>
  <c r="AH177" i="1"/>
  <c r="AG177" i="1"/>
  <c r="AO177" i="1"/>
  <c r="AJ177" i="1"/>
  <c r="AM177" i="1"/>
  <c r="AL177" i="1"/>
  <c r="AK177" i="1"/>
  <c r="AF177" i="1"/>
  <c r="AJ105" i="1"/>
  <c r="AH105" i="1"/>
  <c r="AI105" i="1"/>
  <c r="AG105" i="1"/>
  <c r="AL105" i="1"/>
  <c r="AK105" i="1"/>
  <c r="AF105" i="1"/>
  <c r="AO105" i="1"/>
  <c r="AM105" i="1"/>
  <c r="AN105" i="1"/>
  <c r="AI4" i="1"/>
  <c r="AH4" i="1"/>
  <c r="AO4" i="1"/>
  <c r="AL4" i="1"/>
  <c r="AK4" i="1"/>
  <c r="AJ4" i="1"/>
  <c r="AG4" i="1"/>
  <c r="AF4" i="1"/>
  <c r="AE4" i="1"/>
  <c r="AN4" i="1"/>
  <c r="AM4" i="1"/>
  <c r="AO148" i="1"/>
  <c r="AJ148" i="1"/>
  <c r="AM148" i="1"/>
  <c r="AI148" i="1"/>
  <c r="AH148" i="1"/>
  <c r="AG148" i="1"/>
  <c r="AE148" i="1"/>
  <c r="AN148" i="1"/>
  <c r="AL148" i="1"/>
  <c r="AF148" i="1"/>
  <c r="AK148" i="1"/>
  <c r="AN76" i="1"/>
  <c r="AM76" i="1"/>
  <c r="AH76" i="1"/>
  <c r="AI76" i="1"/>
  <c r="AG76" i="1"/>
  <c r="AO76" i="1"/>
  <c r="AL76" i="1"/>
  <c r="AK76" i="1"/>
  <c r="AJ76" i="1"/>
  <c r="AK191" i="1"/>
  <c r="AJ191" i="1"/>
  <c r="AI191" i="1"/>
  <c r="AE191" i="1"/>
  <c r="AN191" i="1"/>
  <c r="AL191" i="1"/>
  <c r="AF191" i="1"/>
  <c r="AO191" i="1"/>
  <c r="AM191" i="1"/>
  <c r="AH191" i="1"/>
  <c r="AG191" i="1"/>
  <c r="AK119" i="1"/>
  <c r="AJ119" i="1"/>
  <c r="AO119" i="1"/>
  <c r="AM119" i="1"/>
  <c r="AH119" i="1"/>
  <c r="AG119" i="1"/>
  <c r="AF119" i="1"/>
  <c r="AL119" i="1"/>
  <c r="AI119" i="1"/>
  <c r="AN119" i="1"/>
  <c r="AI47" i="1"/>
  <c r="AO47" i="1"/>
  <c r="AN47" i="1"/>
  <c r="AG47" i="1"/>
  <c r="AF47" i="1"/>
  <c r="AM47" i="1"/>
  <c r="AL47" i="1"/>
  <c r="AK47" i="1"/>
  <c r="AH47" i="1"/>
  <c r="AM145" i="1"/>
  <c r="AL145" i="1"/>
  <c r="AG145" i="1"/>
  <c r="AO145" i="1"/>
  <c r="AJ145" i="1"/>
  <c r="AI145" i="1"/>
  <c r="AH145" i="1"/>
  <c r="AF145" i="1"/>
  <c r="AK145" i="1"/>
  <c r="AN145" i="1"/>
  <c r="AK73" i="1"/>
  <c r="AJ73" i="1"/>
  <c r="AI73" i="1"/>
  <c r="AH73" i="1"/>
  <c r="AG73" i="1"/>
  <c r="AO73" i="1"/>
  <c r="AM73" i="1"/>
  <c r="AL73" i="1"/>
  <c r="AF73" i="1"/>
  <c r="AN99" i="1"/>
  <c r="AK99" i="1"/>
  <c r="AJ99" i="1"/>
  <c r="AI99" i="1"/>
  <c r="AM99" i="1"/>
  <c r="AL99" i="1"/>
  <c r="AH99" i="1"/>
  <c r="AO99" i="1"/>
  <c r="AG99" i="1"/>
  <c r="AF99" i="1"/>
  <c r="AH3" i="1"/>
  <c r="AG3" i="1"/>
  <c r="AN3" i="1"/>
  <c r="AM3" i="1"/>
  <c r="AL3" i="1"/>
  <c r="AJ3" i="1"/>
  <c r="AI3" i="1"/>
  <c r="AG45" i="1"/>
  <c r="AN45" i="1"/>
  <c r="AM45" i="1"/>
  <c r="AL45" i="1"/>
  <c r="AH45" i="1"/>
  <c r="AI45" i="1"/>
  <c r="AF45" i="1"/>
  <c r="AO45" i="1"/>
  <c r="AK45" i="1"/>
  <c r="AJ45" i="1"/>
  <c r="AK198" i="1"/>
  <c r="AF198" i="1"/>
  <c r="AL198" i="1"/>
  <c r="AO198" i="1"/>
  <c r="AJ198" i="1"/>
  <c r="AI198" i="1"/>
  <c r="AH198" i="1"/>
  <c r="AN198" i="1"/>
  <c r="AM198" i="1"/>
  <c r="AG198" i="1"/>
  <c r="AF126" i="1"/>
  <c r="AL126" i="1"/>
  <c r="AO126" i="1"/>
  <c r="AK126" i="1"/>
  <c r="AN126" i="1"/>
  <c r="AG126" i="1"/>
  <c r="AM126" i="1"/>
  <c r="AJ126" i="1"/>
  <c r="AI126" i="1"/>
  <c r="AH126" i="1"/>
  <c r="AH27" i="1"/>
  <c r="AG27" i="1"/>
  <c r="AN27" i="1"/>
  <c r="AO27" i="1"/>
  <c r="AM27" i="1"/>
  <c r="AL27" i="1"/>
  <c r="AK27" i="1"/>
  <c r="AJ27" i="1"/>
  <c r="AI27" i="1"/>
  <c r="AM164" i="1"/>
  <c r="AH164" i="1"/>
  <c r="AG164" i="1"/>
  <c r="AF164" i="1"/>
  <c r="AN164" i="1"/>
  <c r="AO164" i="1"/>
  <c r="AL164" i="1"/>
  <c r="AK164" i="1"/>
  <c r="AJ164" i="1"/>
  <c r="AI164" i="1"/>
  <c r="AI104" i="1"/>
  <c r="AG104" i="1"/>
  <c r="AL104" i="1"/>
  <c r="AO104" i="1"/>
  <c r="AN104" i="1"/>
  <c r="AM104" i="1"/>
  <c r="AK104" i="1"/>
  <c r="AJ104" i="1"/>
  <c r="AH104" i="1"/>
  <c r="AF104" i="1"/>
  <c r="AK82" i="1"/>
  <c r="AI82" i="1"/>
  <c r="AF82" i="1"/>
  <c r="AN82" i="1"/>
  <c r="AH82" i="1"/>
  <c r="AJ82" i="1"/>
  <c r="AO82" i="1"/>
  <c r="AM82" i="1"/>
  <c r="AG82" i="1"/>
  <c r="AO22" i="1"/>
  <c r="AN22" i="1"/>
  <c r="AI22" i="1"/>
  <c r="AF22" i="1"/>
  <c r="AM22" i="1"/>
  <c r="AL22" i="1"/>
  <c r="AK22" i="1"/>
  <c r="AJ22" i="1"/>
  <c r="AH22" i="1"/>
  <c r="AG22" i="1"/>
  <c r="AN111" i="1"/>
  <c r="AI111" i="1"/>
  <c r="AG111" i="1"/>
  <c r="AK111" i="1"/>
  <c r="AJ111" i="1"/>
  <c r="AM111" i="1"/>
  <c r="AL111" i="1"/>
  <c r="AH111" i="1"/>
  <c r="AF111" i="1"/>
  <c r="AK174" i="1"/>
  <c r="AF174" i="1"/>
  <c r="AL174" i="1"/>
  <c r="AO174" i="1"/>
  <c r="AM174" i="1"/>
  <c r="AH174" i="1"/>
  <c r="AN174" i="1"/>
  <c r="AJ174" i="1"/>
  <c r="AI174" i="1"/>
  <c r="AG174" i="1"/>
  <c r="AK149" i="1"/>
  <c r="AF149" i="1"/>
  <c r="AN149" i="1"/>
  <c r="AI149" i="1"/>
  <c r="AO149" i="1"/>
  <c r="AM149" i="1"/>
  <c r="AL149" i="1"/>
  <c r="AJ149" i="1"/>
  <c r="AH149" i="1"/>
  <c r="AG149" i="1"/>
  <c r="AO77" i="1"/>
  <c r="AN77" i="1"/>
  <c r="AI77" i="1"/>
  <c r="AM77" i="1"/>
  <c r="AL77" i="1"/>
  <c r="AK77" i="1"/>
  <c r="AF77" i="1"/>
  <c r="AG77" i="1"/>
  <c r="AJ77" i="1"/>
  <c r="AH77" i="1"/>
  <c r="AK42" i="1"/>
  <c r="AJ42" i="1"/>
  <c r="AI42" i="1"/>
  <c r="AO42" i="1"/>
  <c r="AN42" i="1"/>
  <c r="AM42" i="1"/>
  <c r="AL42" i="1"/>
  <c r="AG42" i="1"/>
  <c r="AL144" i="1"/>
  <c r="AK144" i="1"/>
  <c r="AF144" i="1"/>
  <c r="AM144" i="1"/>
  <c r="AI144" i="1"/>
  <c r="AJ144" i="1"/>
  <c r="AH144" i="1"/>
  <c r="AO144" i="1"/>
  <c r="AN144" i="1"/>
  <c r="AG144" i="1"/>
  <c r="AJ72" i="1"/>
  <c r="AI72" i="1"/>
  <c r="AL72" i="1"/>
  <c r="AM72" i="1"/>
  <c r="AG72" i="1"/>
  <c r="AF72" i="1"/>
  <c r="AO72" i="1"/>
  <c r="AN72" i="1"/>
  <c r="AK72" i="1"/>
  <c r="AH72" i="1"/>
  <c r="AH195" i="1"/>
  <c r="AO195" i="1"/>
  <c r="AN195" i="1"/>
  <c r="AM195" i="1"/>
  <c r="AI195" i="1"/>
  <c r="AK195" i="1"/>
  <c r="AG195" i="1"/>
  <c r="AJ195" i="1"/>
  <c r="AF195" i="1"/>
  <c r="AE195" i="1"/>
  <c r="AL195" i="1"/>
  <c r="AL175" i="1"/>
  <c r="AG175" i="1"/>
  <c r="AF175" i="1"/>
  <c r="AM175" i="1"/>
  <c r="AO175" i="1"/>
  <c r="AN175" i="1"/>
  <c r="AJ175" i="1"/>
  <c r="AI175" i="1"/>
  <c r="AH175" i="1"/>
  <c r="AK175" i="1"/>
  <c r="AH103" i="1"/>
  <c r="AF103" i="1"/>
  <c r="AO103" i="1"/>
  <c r="AN103" i="1"/>
  <c r="AM103" i="1"/>
  <c r="AG103" i="1"/>
  <c r="AK103" i="1"/>
  <c r="AJ103" i="1"/>
  <c r="AI103" i="1"/>
  <c r="AL103" i="1"/>
  <c r="AL31" i="1"/>
  <c r="AK31" i="1"/>
  <c r="AF31" i="1"/>
  <c r="AO31" i="1"/>
  <c r="AN31" i="1"/>
  <c r="AM31" i="1"/>
  <c r="AJ31" i="1"/>
  <c r="AI31" i="1"/>
  <c r="AH31" i="1"/>
  <c r="AG170" i="1"/>
  <c r="AN170" i="1"/>
  <c r="AM170" i="1"/>
  <c r="AL170" i="1"/>
  <c r="AH170" i="1"/>
  <c r="AJ170" i="1"/>
  <c r="AO170" i="1"/>
  <c r="AK170" i="1"/>
  <c r="AI170" i="1"/>
  <c r="AF170" i="1"/>
  <c r="AO98" i="1"/>
  <c r="AM98" i="1"/>
  <c r="AJ98" i="1"/>
  <c r="AF98" i="1"/>
  <c r="AE98" i="1"/>
  <c r="AL98" i="1"/>
  <c r="AK98" i="1"/>
  <c r="AI98" i="1"/>
  <c r="AH98" i="1"/>
  <c r="AG98" i="1"/>
  <c r="AG26" i="1"/>
  <c r="AF26" i="1"/>
  <c r="AM26" i="1"/>
  <c r="AJ26" i="1"/>
  <c r="AI26" i="1"/>
  <c r="AH26" i="1"/>
  <c r="AO26" i="1"/>
  <c r="AL26" i="1"/>
  <c r="AK26" i="1"/>
  <c r="AN165" i="1"/>
  <c r="AI165" i="1"/>
  <c r="AH165" i="1"/>
  <c r="AG165" i="1"/>
  <c r="AO165" i="1"/>
  <c r="AL165" i="1"/>
  <c r="AJ165" i="1"/>
  <c r="AK165" i="1"/>
  <c r="AF165" i="1"/>
  <c r="AM165" i="1"/>
  <c r="AJ93" i="1"/>
  <c r="AH93" i="1"/>
  <c r="AM93" i="1"/>
  <c r="AL93" i="1"/>
  <c r="AO93" i="1"/>
  <c r="AN93" i="1"/>
  <c r="AK93" i="1"/>
  <c r="AF93" i="1"/>
  <c r="AI93" i="1"/>
  <c r="AG93" i="1"/>
  <c r="AM51" i="1"/>
  <c r="AH51" i="1"/>
  <c r="AG51" i="1"/>
  <c r="AF51" i="1"/>
  <c r="AN51" i="1"/>
  <c r="AO51" i="1"/>
  <c r="AL51" i="1"/>
  <c r="AK51" i="1"/>
  <c r="AJ51" i="1"/>
  <c r="AI51" i="1"/>
  <c r="AO136" i="1"/>
  <c r="AJ136" i="1"/>
  <c r="AM136" i="1"/>
  <c r="AL136" i="1"/>
  <c r="AK136" i="1"/>
  <c r="AN136" i="1"/>
  <c r="AI136" i="1"/>
  <c r="AH136" i="1"/>
  <c r="AG136" i="1"/>
  <c r="AN64" i="1"/>
  <c r="AM64" i="1"/>
  <c r="AH64" i="1"/>
  <c r="AL64" i="1"/>
  <c r="AK64" i="1"/>
  <c r="AO64" i="1"/>
  <c r="AI64" i="1"/>
  <c r="AG64" i="1"/>
  <c r="AF64" i="1"/>
  <c r="AK179" i="1"/>
  <c r="AJ179" i="1"/>
  <c r="AI179" i="1"/>
  <c r="AN179" i="1"/>
  <c r="AM179" i="1"/>
  <c r="AF179" i="1"/>
  <c r="AO179" i="1"/>
  <c r="AL179" i="1"/>
  <c r="AG179" i="1"/>
  <c r="AH179" i="1"/>
  <c r="AL107" i="1"/>
  <c r="AJ107" i="1"/>
  <c r="AG107" i="1"/>
  <c r="AK107" i="1"/>
  <c r="AI107" i="1"/>
  <c r="AH107" i="1"/>
  <c r="AF107" i="1"/>
  <c r="AO107" i="1"/>
  <c r="AM107" i="1"/>
  <c r="AN107" i="1"/>
  <c r="AI35" i="1"/>
  <c r="AO35" i="1"/>
  <c r="AN35" i="1"/>
  <c r="AJ35" i="1"/>
  <c r="AM35" i="1"/>
  <c r="AL35" i="1"/>
  <c r="AK35" i="1"/>
  <c r="AH35" i="1"/>
  <c r="AG35" i="1"/>
  <c r="AF35" i="1"/>
  <c r="AM133" i="1"/>
  <c r="AL133" i="1"/>
  <c r="AG133" i="1"/>
  <c r="AO133" i="1"/>
  <c r="AN133" i="1"/>
  <c r="AK133" i="1"/>
  <c r="AJ133" i="1"/>
  <c r="AI133" i="1"/>
  <c r="AH133" i="1"/>
  <c r="AF133" i="1"/>
  <c r="AK61" i="1"/>
  <c r="AJ61" i="1"/>
  <c r="AN61" i="1"/>
  <c r="AM61" i="1"/>
  <c r="AL61" i="1"/>
  <c r="AF61" i="1"/>
  <c r="AO61" i="1"/>
  <c r="AI61" i="1"/>
  <c r="AH61" i="1"/>
  <c r="AG61" i="1"/>
  <c r="AL75" i="1"/>
  <c r="AG75" i="1"/>
  <c r="AJ75" i="1"/>
  <c r="AK75" i="1"/>
  <c r="AO75" i="1"/>
  <c r="AN75" i="1"/>
  <c r="AI75" i="1"/>
  <c r="AH75" i="1"/>
  <c r="AF75" i="1"/>
  <c r="AF44" i="1"/>
  <c r="AM44" i="1"/>
  <c r="AL44" i="1"/>
  <c r="AK44" i="1"/>
  <c r="AG44" i="1"/>
  <c r="AO44" i="1"/>
  <c r="AN44" i="1"/>
  <c r="AH44" i="1"/>
  <c r="AO202" i="1"/>
  <c r="AN202" i="1"/>
  <c r="AM202" i="1"/>
  <c r="AL202" i="1"/>
  <c r="AK202" i="1"/>
  <c r="AJ202" i="1"/>
  <c r="AI202" i="1"/>
  <c r="AH202" i="1"/>
  <c r="AG202" i="1"/>
  <c r="AF202" i="1"/>
  <c r="AE202" i="1"/>
  <c r="AJ142" i="1"/>
  <c r="AI142" i="1"/>
  <c r="AO142" i="1"/>
  <c r="AL142" i="1"/>
  <c r="AK142" i="1"/>
  <c r="AH142" i="1"/>
  <c r="AN142" i="1"/>
  <c r="AM142" i="1"/>
  <c r="AG142" i="1"/>
  <c r="AF142" i="1"/>
  <c r="AH15" i="1"/>
  <c r="AG15" i="1"/>
  <c r="AN15" i="1"/>
  <c r="AO15" i="1"/>
  <c r="AM15" i="1"/>
  <c r="AL15" i="1"/>
  <c r="AJ15" i="1"/>
  <c r="AI15" i="1"/>
  <c r="AF15" i="1"/>
  <c r="AK186" i="1"/>
  <c r="AF186" i="1"/>
  <c r="AE186" i="1"/>
  <c r="AL186" i="1"/>
  <c r="AH186" i="1"/>
  <c r="AG186" i="1"/>
  <c r="AO186" i="1"/>
  <c r="AN186" i="1"/>
  <c r="AM186" i="1"/>
  <c r="AJ186" i="1"/>
  <c r="AI186" i="1"/>
  <c r="AF114" i="1"/>
  <c r="AL114" i="1"/>
  <c r="AG114" i="1"/>
  <c r="AO114" i="1"/>
  <c r="AJ114" i="1"/>
  <c r="AI114" i="1"/>
  <c r="AH114" i="1"/>
  <c r="AN114" i="1"/>
  <c r="AK114" i="1"/>
  <c r="AM114" i="1"/>
  <c r="AO10" i="1"/>
  <c r="AN10" i="1"/>
  <c r="AI10" i="1"/>
  <c r="AJ10" i="1"/>
  <c r="AH10" i="1"/>
  <c r="AG10" i="1"/>
  <c r="AF10" i="1"/>
  <c r="AM10" i="1"/>
  <c r="AL10" i="1"/>
  <c r="AK10" i="1"/>
  <c r="AN87" i="1"/>
  <c r="AK87" i="1"/>
  <c r="AO87" i="1"/>
  <c r="AM87" i="1"/>
  <c r="AG87" i="1"/>
  <c r="AH87" i="1"/>
  <c r="AF87" i="1"/>
  <c r="AI87" i="1"/>
  <c r="AL87" i="1"/>
  <c r="AJ87" i="1"/>
  <c r="FX4" i="8"/>
  <c r="FC2" i="8"/>
  <c r="FB2" i="8"/>
  <c r="EX5" i="8"/>
  <c r="EM2" i="8"/>
  <c r="GP5" i="8"/>
  <c r="EZ4" i="8"/>
  <c r="C5" i="8"/>
  <c r="GR4" i="8"/>
  <c r="GO4" i="8"/>
  <c r="ER4" i="8"/>
  <c r="BS5" i="8"/>
  <c r="GM5" i="8"/>
  <c r="FJ5" i="8"/>
  <c r="EF2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X2" i="9"/>
  <c r="AP2" i="9"/>
  <c r="AT2" i="9"/>
  <c r="AV49" i="9"/>
  <c r="AW2" i="9"/>
  <c r="AQ2" i="9"/>
  <c r="AQ47" i="9"/>
  <c r="AU47" i="9"/>
  <c r="AV2" i="9"/>
  <c r="AU2" i="9"/>
  <c r="AQ48" i="9"/>
  <c r="AO2" i="9"/>
  <c r="AS2" i="9"/>
  <c r="AR2" i="9"/>
  <c r="AX48" i="9"/>
  <c r="J1" i="1"/>
  <c r="I1" i="1"/>
  <c r="H1" i="1"/>
  <c r="D1" i="1"/>
  <c r="C1" i="1"/>
  <c r="BG11" i="6" l="1"/>
  <c r="DC11" i="6"/>
  <c r="EG4" i="8"/>
  <c r="BA2" i="8"/>
  <c r="FI11" i="6"/>
  <c r="FA11" i="6"/>
  <c r="FA5" i="8"/>
  <c r="AK38" i="1"/>
  <c r="FP4" i="8"/>
  <c r="CD5" i="8"/>
  <c r="EV3" i="8"/>
  <c r="AF53" i="1"/>
  <c r="AF52" i="1"/>
  <c r="AE153" i="1"/>
  <c r="FV11" i="6"/>
  <c r="FQ11" i="6"/>
  <c r="AE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AF16" i="1"/>
  <c r="AD4" i="8"/>
  <c r="FM3" i="8"/>
  <c r="AN73" i="1"/>
  <c r="AN60" i="1"/>
  <c r="AE158" i="1"/>
  <c r="AE170" i="1"/>
  <c r="FK11" i="6"/>
  <c r="EV11" i="6"/>
  <c r="AJ34" i="1"/>
  <c r="AN11" i="6"/>
  <c r="FK12" i="6"/>
  <c r="EV12" i="6"/>
  <c r="FR13" i="6"/>
  <c r="FP13" i="6"/>
  <c r="FA3" i="8"/>
  <c r="AE83" i="1"/>
  <c r="AE108" i="1"/>
  <c r="D5" i="8"/>
  <c r="P11" i="6"/>
  <c r="CD2" i="8"/>
  <c r="AL11" i="6"/>
  <c r="AR48" i="9"/>
  <c r="DH12" i="6"/>
  <c r="BU5" i="8"/>
  <c r="AL12" i="6"/>
  <c r="CK2" i="8"/>
  <c r="AN54" i="1"/>
  <c r="AK39" i="1"/>
  <c r="FU13" i="6"/>
  <c r="FV13" i="6"/>
  <c r="DC12" i="6"/>
  <c r="EA13" i="6"/>
  <c r="EB13" i="6"/>
  <c r="AE59" i="1"/>
  <c r="BO12" i="6"/>
  <c r="AP11" i="6"/>
  <c r="AE136" i="1"/>
  <c r="EG14" i="6"/>
  <c r="AE11" i="6"/>
  <c r="AE96" i="1"/>
  <c r="P12" i="6"/>
  <c r="CG12" i="6"/>
  <c r="AE19" i="1"/>
  <c r="AE138" i="1"/>
  <c r="EE13" i="6"/>
  <c r="EG13" i="6"/>
  <c r="EE4" i="8"/>
  <c r="EG11" i="6"/>
  <c r="AE157" i="1"/>
  <c r="FK14" i="6"/>
  <c r="AT12" i="6"/>
  <c r="AE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E166" i="1"/>
  <c r="I11" i="6"/>
  <c r="AJ11" i="6"/>
  <c r="FG12" i="6"/>
  <c r="FI12" i="6"/>
  <c r="DK14" i="6"/>
  <c r="I12" i="6"/>
  <c r="I14" i="6"/>
  <c r="FU14" i="6"/>
  <c r="FV14" i="6"/>
  <c r="BC12" i="6"/>
  <c r="EB14" i="6"/>
  <c r="CV12" i="6"/>
  <c r="DH11" i="6"/>
  <c r="BA12" i="6"/>
  <c r="X12" i="6"/>
  <c r="W11" i="6"/>
  <c r="CM14" i="6"/>
  <c r="R2" i="8"/>
  <c r="CQ12" i="6"/>
  <c r="CZ11" i="6"/>
  <c r="AE12" i="1"/>
  <c r="CZ12" i="6"/>
  <c r="AV12" i="6"/>
  <c r="BA11" i="6"/>
  <c r="AN12" i="6"/>
  <c r="BT12" i="6"/>
  <c r="DF12" i="6"/>
  <c r="AE90" i="1"/>
  <c r="DG12" i="6"/>
  <c r="AE132" i="1"/>
  <c r="AE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E44" i="1"/>
  <c r="BN11" i="6"/>
  <c r="BD12" i="6"/>
  <c r="CR11" i="6"/>
  <c r="AQ11" i="6"/>
  <c r="AE14" i="6"/>
  <c r="CN12" i="6"/>
  <c r="AD11" i="6"/>
  <c r="BW12" i="6"/>
  <c r="DN11" i="6"/>
  <c r="AE176" i="1"/>
  <c r="CA5" i="8"/>
  <c r="AR12" i="6"/>
  <c r="AB12" i="6"/>
  <c r="BR14" i="6"/>
  <c r="CG11" i="6"/>
  <c r="AV11" i="6"/>
  <c r="CK12" i="6"/>
  <c r="BE12" i="6"/>
  <c r="W2" i="3" a="1"/>
  <c r="AI55" i="1"/>
  <c r="EZ3" i="8"/>
  <c r="E11" i="6"/>
  <c r="CU11" i="6"/>
  <c r="BQ11" i="6"/>
  <c r="U2" i="3" a="1"/>
  <c r="DN12" i="6"/>
  <c r="AW12" i="6"/>
  <c r="AQ49" i="9"/>
  <c r="AP12" i="6"/>
  <c r="AY11" i="6"/>
  <c r="CW12" i="6"/>
  <c r="DE12" i="6"/>
  <c r="DM12" i="6"/>
  <c r="CZ14" i="6"/>
  <c r="Y12" i="6"/>
  <c r="CC14" i="6"/>
  <c r="BQ12" i="6"/>
  <c r="BR12" i="6"/>
  <c r="CS11" i="6"/>
  <c r="DU14" i="6"/>
  <c r="EE14" i="6"/>
  <c r="AL94" i="1"/>
  <c r="AS45" i="9"/>
  <c r="BC4" i="8"/>
  <c r="AE164" i="1"/>
  <c r="AG29" i="1"/>
  <c r="BK12" i="6"/>
  <c r="BF12" i="6"/>
  <c r="DU11" i="6"/>
  <c r="EE11" i="6"/>
  <c r="AY12" i="6"/>
  <c r="AU12" i="6"/>
  <c r="AT11" i="6"/>
  <c r="M11" i="6"/>
  <c r="DY11" i="6"/>
  <c r="BU11" i="6"/>
  <c r="FU11" i="6"/>
  <c r="AE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AL82" i="1"/>
  <c r="AK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DD12" i="6"/>
  <c r="DL12" i="6"/>
  <c r="CK14" i="6"/>
  <c r="CD12" i="6"/>
  <c r="AQ51" i="9"/>
  <c r="CF11" i="6"/>
  <c r="FS11" i="6"/>
  <c r="DQ12" i="6"/>
  <c r="FR12" i="6"/>
  <c r="DJ12" i="6"/>
  <c r="DD11" i="6"/>
  <c r="K11" i="6"/>
  <c r="B13" i="6"/>
  <c r="V2" i="3" a="1"/>
  <c r="BE11" i="6"/>
  <c r="AF136" i="1"/>
  <c r="AG113" i="1"/>
  <c r="AO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E92" i="1"/>
  <c r="BK3" i="8"/>
  <c r="BK13" i="6"/>
  <c r="BG3" i="8"/>
  <c r="BG13" i="6"/>
  <c r="AR49" i="9"/>
  <c r="BF14" i="6"/>
  <c r="AP3" i="8"/>
  <c r="AP13" i="6"/>
  <c r="DW3" i="8"/>
  <c r="DW13" i="6"/>
  <c r="H3" i="8"/>
  <c r="H13" i="6"/>
  <c r="AE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E73" i="1"/>
  <c r="BT14" i="6"/>
  <c r="AH3" i="8"/>
  <c r="AH13" i="6"/>
  <c r="X4" i="8"/>
  <c r="X11" i="6"/>
  <c r="W3" i="8"/>
  <c r="W13" i="6"/>
  <c r="AE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E15" i="1"/>
  <c r="N14" i="6"/>
  <c r="B5" i="8"/>
  <c r="B12" i="6"/>
  <c r="AC3" i="8"/>
  <c r="AC13" i="6"/>
  <c r="AN98" i="1"/>
  <c r="CS14" i="6"/>
  <c r="AE58" i="1"/>
  <c r="BE14" i="6"/>
  <c r="E3" i="8"/>
  <c r="E13" i="6"/>
  <c r="DR5" i="8"/>
  <c r="DR12" i="6"/>
  <c r="N4" i="8"/>
  <c r="N11" i="6"/>
  <c r="AE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AN19" i="1"/>
  <c r="R14" i="6"/>
  <c r="AL24" i="1"/>
  <c r="W14" i="6"/>
  <c r="BJ3" i="8"/>
  <c r="BJ13" i="6"/>
  <c r="CM3" i="8"/>
  <c r="CM13" i="6"/>
  <c r="CU3" i="8"/>
  <c r="CU13" i="6"/>
  <c r="AE72" i="1"/>
  <c r="BS14" i="6"/>
  <c r="AH33" i="1"/>
  <c r="AF14" i="6"/>
  <c r="N3" i="8"/>
  <c r="N13" i="6"/>
  <c r="AE20" i="1"/>
  <c r="S14" i="6"/>
  <c r="AE30" i="1"/>
  <c r="AC14" i="6"/>
  <c r="CI4" i="8"/>
  <c r="CI11" i="6"/>
  <c r="DA3" i="8"/>
  <c r="DA13" i="6"/>
  <c r="AE61" i="1"/>
  <c r="BH14" i="6"/>
  <c r="AE60" i="1"/>
  <c r="BG14" i="6"/>
  <c r="AE95" i="1"/>
  <c r="CP14" i="6"/>
  <c r="CW3" i="8"/>
  <c r="CW13" i="6"/>
  <c r="AE129" i="1"/>
  <c r="DX14" i="6"/>
  <c r="X3" i="8"/>
  <c r="X13" i="6"/>
  <c r="AM43" i="1"/>
  <c r="AP14" i="6"/>
  <c r="CX3" i="8"/>
  <c r="CX13" i="6"/>
  <c r="CP5" i="8"/>
  <c r="CP12" i="6"/>
  <c r="DK3" i="8"/>
  <c r="DK13" i="6"/>
  <c r="CZ3" i="8"/>
  <c r="CZ13" i="6"/>
  <c r="AO111" i="1"/>
  <c r="DF14" i="6"/>
  <c r="AI3" i="8"/>
  <c r="AI13" i="6"/>
  <c r="DT5" i="8"/>
  <c r="DT12" i="6"/>
  <c r="BQ3" i="8"/>
  <c r="BQ13" i="6"/>
  <c r="F4" i="8"/>
  <c r="F11" i="6"/>
  <c r="AF3" i="8"/>
  <c r="AF13" i="6"/>
  <c r="AW48" i="9"/>
  <c r="AE120" i="1"/>
  <c r="AJ64" i="1"/>
  <c r="BK14" i="6"/>
  <c r="BF3" i="8"/>
  <c r="BF13" i="6"/>
  <c r="AL3" i="8"/>
  <c r="AL13" i="6"/>
  <c r="DP3" i="8"/>
  <c r="DP13" i="6"/>
  <c r="AE9" i="1"/>
  <c r="H14" i="6"/>
  <c r="CX4" i="8"/>
  <c r="CX11" i="6"/>
  <c r="AE94" i="1"/>
  <c r="CO14" i="6"/>
  <c r="AE52" i="1"/>
  <c r="AY14" i="6"/>
  <c r="AE48" i="1"/>
  <c r="AU14" i="6"/>
  <c r="AE13" i="1"/>
  <c r="L14" i="6"/>
  <c r="AE47" i="1"/>
  <c r="AT14" i="6"/>
  <c r="AE14" i="1"/>
  <c r="M14" i="6"/>
  <c r="AE118" i="1"/>
  <c r="DM14" i="6"/>
  <c r="Q3" i="8"/>
  <c r="Q13" i="6"/>
  <c r="AE74" i="1"/>
  <c r="BU14" i="6"/>
  <c r="R3" i="8"/>
  <c r="R13" i="6"/>
  <c r="AE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E35" i="1"/>
  <c r="AH14" i="6"/>
  <c r="AE68" i="1"/>
  <c r="BO14" i="6"/>
  <c r="BD4" i="8"/>
  <c r="BD11" i="6"/>
  <c r="BC3" i="8"/>
  <c r="BC13" i="6"/>
  <c r="L3" i="8"/>
  <c r="L13" i="6"/>
  <c r="AE18" i="1"/>
  <c r="Q14" i="6"/>
  <c r="DC3" i="8"/>
  <c r="DC13" i="6"/>
  <c r="U3" i="8"/>
  <c r="U13" i="6"/>
  <c r="AM3" i="8"/>
  <c r="AM13" i="6"/>
  <c r="AE67" i="1"/>
  <c r="BN14" i="6"/>
  <c r="AE63" i="1"/>
  <c r="BJ14" i="6"/>
  <c r="BI5" i="8"/>
  <c r="BI12" i="6"/>
  <c r="O4" i="8"/>
  <c r="O11" i="6"/>
  <c r="CB3" i="8"/>
  <c r="CB13" i="6"/>
  <c r="AE55" i="1"/>
  <c r="BB14" i="6"/>
  <c r="AE88" i="1"/>
  <c r="CI14" i="6"/>
  <c r="CS5" i="8"/>
  <c r="CS12" i="6"/>
  <c r="AZ3" i="8"/>
  <c r="AZ13" i="6"/>
  <c r="AE21" i="1"/>
  <c r="T14" i="6"/>
  <c r="Z3" i="8"/>
  <c r="Z13" i="6"/>
  <c r="DJ4" i="8"/>
  <c r="DJ11" i="6"/>
  <c r="AE17" i="1"/>
  <c r="P14" i="6"/>
  <c r="H4" i="8"/>
  <c r="AE110" i="1"/>
  <c r="DG4" i="8"/>
  <c r="DG11" i="6"/>
  <c r="AE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E97" i="1"/>
  <c r="CR14" i="6"/>
  <c r="R4" i="8"/>
  <c r="R11" i="6"/>
  <c r="AA3" i="8"/>
  <c r="AA13" i="6"/>
  <c r="BN3" i="8"/>
  <c r="BN13" i="6"/>
  <c r="AE113" i="1"/>
  <c r="DH14" i="6"/>
  <c r="AD3" i="8"/>
  <c r="AD13" i="6"/>
  <c r="BL3" i="8"/>
  <c r="BL13" i="6"/>
  <c r="DO3" i="8"/>
  <c r="DO13" i="6"/>
  <c r="AE16" i="1"/>
  <c r="O14" i="6"/>
  <c r="CB5" i="8"/>
  <c r="CB12" i="6"/>
  <c r="AX3" i="8"/>
  <c r="AX13" i="6"/>
  <c r="S3" i="8"/>
  <c r="S13" i="6"/>
  <c r="AO3" i="8"/>
  <c r="AO13" i="6"/>
  <c r="AE106" i="1"/>
  <c r="DA14" i="6"/>
  <c r="V5" i="8"/>
  <c r="DG3" i="8"/>
  <c r="DG13" i="6"/>
  <c r="BO3" i="8"/>
  <c r="BO13" i="6"/>
  <c r="AL5" i="1"/>
  <c r="D14" i="6"/>
  <c r="AE8" i="1"/>
  <c r="G14" i="6"/>
  <c r="AE37" i="1"/>
  <c r="AJ14" i="6"/>
  <c r="AE41" i="1"/>
  <c r="AN14" i="6"/>
  <c r="DI2" i="8"/>
  <c r="DI14" i="6"/>
  <c r="AE29" i="1"/>
  <c r="AB14" i="6"/>
  <c r="AE22" i="1"/>
  <c r="U14" i="6"/>
  <c r="CH3" i="8"/>
  <c r="CH13" i="6"/>
  <c r="CR3" i="8"/>
  <c r="CR13" i="6"/>
  <c r="AE40" i="1"/>
  <c r="AM14" i="6"/>
  <c r="AE28" i="1"/>
  <c r="AA14" i="6"/>
  <c r="BN5" i="8"/>
  <c r="BN12" i="6"/>
  <c r="DH3" i="8"/>
  <c r="DH13" i="6"/>
  <c r="AE31" i="1"/>
  <c r="AD14" i="6"/>
  <c r="AE65" i="1"/>
  <c r="BL14" i="6"/>
  <c r="CA3" i="8"/>
  <c r="CA13" i="6"/>
  <c r="AE81" i="1"/>
  <c r="CB14" i="6"/>
  <c r="AE42" i="1"/>
  <c r="AO14" i="6"/>
  <c r="CD3" i="8"/>
  <c r="CD13" i="6"/>
  <c r="I3" i="8"/>
  <c r="I13" i="6"/>
  <c r="AE112" i="1"/>
  <c r="DG14" i="6"/>
  <c r="D4" i="8"/>
  <c r="D11" i="6"/>
  <c r="AJ3" i="8"/>
  <c r="AJ13" i="6"/>
  <c r="DS3" i="8"/>
  <c r="DS13" i="6"/>
  <c r="AE57" i="1"/>
  <c r="BD14" i="6"/>
  <c r="DI4" i="8"/>
  <c r="DI11" i="6"/>
  <c r="AE85" i="1"/>
  <c r="CF14" i="6"/>
  <c r="AE107" i="1"/>
  <c r="DB14" i="6"/>
  <c r="AE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E109" i="1"/>
  <c r="DD14" i="6"/>
  <c r="BW3" i="8"/>
  <c r="BW13" i="6"/>
  <c r="BP3" i="8"/>
  <c r="BP13" i="6"/>
  <c r="CT3" i="8"/>
  <c r="CT13" i="6"/>
  <c r="AJ8" i="1"/>
  <c r="AO5" i="1"/>
  <c r="AE102" i="1"/>
  <c r="AE54" i="1"/>
  <c r="D3" i="8"/>
  <c r="D13" i="6"/>
  <c r="AE124" i="1"/>
  <c r="DS14" i="6"/>
  <c r="AE38" i="1"/>
  <c r="AK14" i="6"/>
  <c r="CY3" i="8"/>
  <c r="CY13" i="6"/>
  <c r="CF3" i="8"/>
  <c r="CF13" i="6"/>
  <c r="BM3" i="8"/>
  <c r="BM13" i="6"/>
  <c r="AR3" i="8"/>
  <c r="AR13" i="6"/>
  <c r="AE91" i="1"/>
  <c r="CL14" i="6"/>
  <c r="AB3" i="8"/>
  <c r="AB13" i="6"/>
  <c r="AG4" i="8"/>
  <c r="AG11" i="6"/>
  <c r="AE87" i="1"/>
  <c r="CH14" i="6"/>
  <c r="AF115" i="1"/>
  <c r="DJ14" i="6"/>
  <c r="BA3" i="8"/>
  <c r="BA13" i="6"/>
  <c r="BX3" i="8"/>
  <c r="BX13" i="6"/>
  <c r="DD3" i="8"/>
  <c r="DD13" i="6"/>
  <c r="DL3" i="8"/>
  <c r="DL13" i="6"/>
  <c r="AE101" i="1"/>
  <c r="CV14" i="6"/>
  <c r="BY3" i="8"/>
  <c r="BY13" i="6"/>
  <c r="AJ46" i="1"/>
  <c r="AS14" i="6"/>
  <c r="BZ5" i="8"/>
  <c r="BZ12" i="6"/>
  <c r="DK4" i="8"/>
  <c r="DK11" i="6"/>
  <c r="AT48" i="9"/>
  <c r="E14" i="6"/>
  <c r="AE26" i="1"/>
  <c r="Y14" i="6"/>
  <c r="AE84" i="1"/>
  <c r="CE14" i="6"/>
  <c r="DR3" i="8"/>
  <c r="DR13" i="6"/>
  <c r="BR3" i="8"/>
  <c r="BR13" i="6"/>
  <c r="AE86" i="1"/>
  <c r="CG14" i="6"/>
  <c r="AE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E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E93" i="1"/>
  <c r="CN14" i="6"/>
  <c r="AE75" i="1"/>
  <c r="BV14" i="6"/>
  <c r="AF7" i="1"/>
  <c r="F14" i="6"/>
  <c r="AE76" i="1"/>
  <c r="BW14" i="6"/>
  <c r="K3" i="8"/>
  <c r="K13" i="6"/>
  <c r="AE49" i="1"/>
  <c r="AV14" i="6"/>
  <c r="AE69" i="1"/>
  <c r="BP14" i="6"/>
  <c r="CJ4" i="8"/>
  <c r="CJ11" i="6"/>
  <c r="AE99" i="1"/>
  <c r="CT14" i="6"/>
  <c r="AE122" i="1"/>
  <c r="AE46" i="1"/>
  <c r="AE11" i="1"/>
  <c r="J14" i="6"/>
  <c r="AE23" i="1"/>
  <c r="V14" i="6"/>
  <c r="T5" i="8"/>
  <c r="T12" i="6"/>
  <c r="CV3" i="8"/>
  <c r="CV13" i="6"/>
  <c r="AE78" i="1"/>
  <c r="BY14" i="6"/>
  <c r="AK3" i="8"/>
  <c r="AK13" i="6"/>
  <c r="AE79" i="1"/>
  <c r="BZ14" i="6"/>
  <c r="AE45" i="1"/>
  <c r="AR14" i="6"/>
  <c r="AE34" i="1"/>
  <c r="AG14" i="6"/>
  <c r="DF3" i="8"/>
  <c r="DF13" i="6"/>
  <c r="DX5" i="8"/>
  <c r="DX12" i="6"/>
  <c r="AE25" i="1"/>
  <c r="X14" i="6"/>
  <c r="AE125" i="1"/>
  <c r="DT14" i="6"/>
  <c r="AE3" i="8"/>
  <c r="AE13" i="6"/>
  <c r="CE3" i="8"/>
  <c r="CE13" i="6"/>
  <c r="AE77" i="1"/>
  <c r="BX14" i="6"/>
  <c r="F3" i="8"/>
  <c r="F13" i="6"/>
  <c r="AE117" i="1"/>
  <c r="DL14" i="6"/>
  <c r="AV3" i="8"/>
  <c r="AV13" i="6"/>
  <c r="CK3" i="8"/>
  <c r="CK13" i="6"/>
  <c r="AG50" i="1"/>
  <c r="AW14" i="6"/>
  <c r="CJ3" i="8"/>
  <c r="CJ13" i="6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J47" i="1"/>
  <c r="CR2" i="8"/>
  <c r="BF4" i="8"/>
  <c r="AN26" i="1"/>
  <c r="AM62" i="1"/>
  <c r="AL109" i="1"/>
  <c r="AM55" i="1"/>
  <c r="AS46" i="9"/>
  <c r="AS50" i="9"/>
  <c r="AA4" i="8"/>
  <c r="AW51" i="9"/>
  <c r="DM4" i="8"/>
  <c r="AN91" i="1"/>
  <c r="AK6" i="1"/>
  <c r="CM5" i="8"/>
  <c r="AW47" i="9"/>
  <c r="DW4" i="8"/>
  <c r="AI59" i="1"/>
  <c r="AO45" i="9"/>
  <c r="DJ2" i="8"/>
  <c r="AO50" i="9"/>
  <c r="AM41" i="1"/>
  <c r="AS49" i="9"/>
  <c r="AK57" i="1"/>
  <c r="CW2" i="8"/>
  <c r="AJ25" i="1"/>
  <c r="DB5" i="8"/>
  <c r="AJ23" i="1"/>
  <c r="AN48" i="1"/>
  <c r="AQ50" i="9"/>
  <c r="AI34" i="1"/>
  <c r="BI4" i="8"/>
  <c r="AX4" i="8"/>
  <c r="CS2" i="8"/>
  <c r="AI58" i="1"/>
  <c r="AP4" i="8"/>
  <c r="AR45" i="9"/>
  <c r="AQ45" i="9"/>
  <c r="AT49" i="9"/>
  <c r="AQ52" i="9"/>
  <c r="CP2" i="8"/>
  <c r="AH85" i="1"/>
  <c r="AK118" i="1"/>
  <c r="AR47" i="9"/>
  <c r="AR51" i="9"/>
  <c r="AG79" i="1"/>
  <c r="AQ46" i="9"/>
  <c r="S4" i="8"/>
  <c r="BO4" i="8"/>
  <c r="AW46" i="9"/>
  <c r="AS47" i="9"/>
  <c r="AV45" i="9"/>
  <c r="AP45" i="9"/>
  <c r="DF5" i="8"/>
  <c r="AG11" i="1"/>
  <c r="AT51" i="9"/>
  <c r="AP48" i="9"/>
  <c r="Z5" i="8"/>
  <c r="AM39" i="1"/>
  <c r="P4" i="8"/>
  <c r="AO18" i="1"/>
  <c r="AF4" i="8"/>
  <c r="AZ4" i="8"/>
  <c r="AG31" i="1"/>
  <c r="AT47" i="9"/>
  <c r="BD5" i="8"/>
  <c r="AN37" i="1"/>
  <c r="AF60" i="1"/>
  <c r="AK52" i="1"/>
  <c r="AY4" i="8"/>
  <c r="BH2" i="8"/>
  <c r="AW50" i="9"/>
  <c r="AF42" i="1"/>
  <c r="AV48" i="9"/>
  <c r="AR52" i="9"/>
  <c r="AX49" i="9"/>
  <c r="AR50" i="9"/>
  <c r="AF76" i="1"/>
  <c r="DB2" i="8"/>
  <c r="AI44" i="1"/>
  <c r="AL113" i="1"/>
  <c r="AU48" i="9"/>
  <c r="AU51" i="9"/>
  <c r="M5" i="8"/>
  <c r="AR46" i="9"/>
  <c r="CF5" i="8"/>
  <c r="AM68" i="1"/>
  <c r="AO46" i="9"/>
  <c r="AM70" i="1"/>
  <c r="AO14" i="1"/>
  <c r="BJ5" i="8"/>
  <c r="AU46" i="9"/>
  <c r="K2" i="8"/>
  <c r="AF12" i="1"/>
  <c r="AJ123" i="1"/>
  <c r="AS48" i="9"/>
  <c r="AF27" i="1"/>
  <c r="AO9" i="1"/>
  <c r="AO47" i="9"/>
  <c r="AX2" i="8"/>
  <c r="AO74" i="1"/>
  <c r="AW45" i="9"/>
  <c r="AU49" i="9"/>
  <c r="BW4" i="8"/>
  <c r="DD5" i="8"/>
  <c r="BU2" i="8"/>
  <c r="BB4" i="8"/>
  <c r="AJ40" i="1"/>
  <c r="AN112" i="1"/>
  <c r="AJ17" i="1"/>
  <c r="AS52" i="9"/>
  <c r="AX51" i="9"/>
  <c r="AX47" i="9"/>
  <c r="AS51" i="9"/>
  <c r="AJ24" i="1"/>
  <c r="AO7" i="1"/>
  <c r="W2" i="8"/>
  <c r="AP52" i="9"/>
  <c r="AV47" i="9"/>
  <c r="AP46" i="9"/>
  <c r="AV51" i="9"/>
  <c r="CU4" i="8"/>
  <c r="AC4" i="8"/>
  <c r="AP49" i="9"/>
  <c r="AO55" i="1"/>
  <c r="AV46" i="9"/>
  <c r="AP51" i="9"/>
  <c r="CE4" i="8"/>
  <c r="AV52" i="9"/>
  <c r="AP50" i="9"/>
  <c r="AV50" i="9"/>
  <c r="AP47" i="9"/>
  <c r="AK40" i="1"/>
  <c r="AG14" i="1"/>
  <c r="AG62" i="1"/>
  <c r="BM5" i="8"/>
  <c r="CK5" i="8"/>
  <c r="DE4" i="8"/>
  <c r="DN4" i="8"/>
  <c r="AX45" i="9"/>
  <c r="AV4" i="8"/>
  <c r="AK15" i="1"/>
  <c r="AT50" i="9"/>
  <c r="AT46" i="9"/>
  <c r="B3" i="8"/>
  <c r="BX5" i="8"/>
  <c r="AE36" i="1"/>
  <c r="AG2" i="8"/>
  <c r="AO52" i="9"/>
  <c r="AO48" i="9"/>
  <c r="AT52" i="9"/>
  <c r="AF3" i="1"/>
  <c r="AO51" i="9"/>
  <c r="AO49" i="9"/>
  <c r="O4" i="1"/>
  <c r="CW4" i="8"/>
  <c r="BT5" i="8"/>
  <c r="BU4" i="8"/>
  <c r="CV5" i="8"/>
  <c r="EJ5" i="8"/>
  <c r="GR5" i="8"/>
  <c r="EM5" i="8"/>
  <c r="AZ2" i="8"/>
  <c r="AE53" i="1"/>
  <c r="GC4" i="8"/>
  <c r="AE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E71" i="1"/>
  <c r="BJ4" i="8"/>
  <c r="BE5" i="8"/>
  <c r="BR2" i="8"/>
  <c r="BN4" i="8"/>
  <c r="FP5" i="8"/>
  <c r="AE5" i="1"/>
  <c r="DQ5" i="8"/>
  <c r="M4" i="8"/>
  <c r="AE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E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E127" i="1"/>
  <c r="GN5" i="8"/>
  <c r="GN4" i="8"/>
  <c r="CO2" i="8"/>
  <c r="GE4" i="8"/>
  <c r="ES2" i="8"/>
  <c r="FZ5" i="8"/>
  <c r="DX4" i="8"/>
  <c r="Y4" i="8"/>
  <c r="EV5" i="8"/>
  <c r="AO5" i="8"/>
  <c r="FQ5" i="8"/>
  <c r="AE70" i="1"/>
  <c r="AE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E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E156" i="1"/>
  <c r="EY2" i="8"/>
  <c r="CA4" i="8"/>
  <c r="AY5" i="8"/>
  <c r="GB4" i="8"/>
  <c r="L4" i="8"/>
  <c r="GE5" i="8"/>
  <c r="EA4" i="8"/>
  <c r="FV4" i="8"/>
  <c r="ET4" i="8"/>
  <c r="CX2" i="8"/>
  <c r="E4" i="8"/>
  <c r="AW5" i="8"/>
  <c r="AE146" i="1"/>
  <c r="AE7" i="1"/>
  <c r="AK7" i="1"/>
  <c r="FV5" i="8"/>
  <c r="AT45" i="9"/>
  <c r="GG5" i="8"/>
  <c r="AL5" i="8"/>
  <c r="CM4" i="8"/>
  <c r="ET5" i="8"/>
  <c r="EQ5" i="8"/>
  <c r="AE177" i="1"/>
  <c r="GF4" i="8"/>
  <c r="ED2" i="8"/>
  <c r="GK4" i="8"/>
  <c r="O2" i="8"/>
  <c r="K5" i="8"/>
  <c r="EI2" i="8"/>
  <c r="AL8" i="1"/>
  <c r="M2" i="8"/>
  <c r="AM5" i="8"/>
  <c r="AA5" i="8"/>
  <c r="GJ5" i="8"/>
  <c r="CJ5" i="8"/>
  <c r="DC5" i="8"/>
  <c r="AE188" i="1"/>
  <c r="AO2" i="8"/>
  <c r="D2" i="8"/>
  <c r="EC4" i="8"/>
  <c r="DZ4" i="8"/>
  <c r="AE114" i="1"/>
  <c r="BA5" i="8"/>
  <c r="AN48" i="9"/>
  <c r="AU50" i="9"/>
  <c r="BQ5" i="8"/>
  <c r="E5" i="8"/>
  <c r="FB4" i="8"/>
  <c r="AW49" i="9"/>
  <c r="EV4" i="8"/>
  <c r="GB5" i="8"/>
  <c r="DH4" i="8"/>
  <c r="DN5" i="8"/>
  <c r="CR4" i="8"/>
  <c r="EA5" i="8"/>
  <c r="X2" i="8"/>
  <c r="AU52" i="9"/>
  <c r="GN2" i="8"/>
  <c r="F5" i="8"/>
  <c r="CU5" i="8"/>
  <c r="DA5" i="8"/>
  <c r="DU5" i="8"/>
  <c r="GG4" i="8"/>
  <c r="AU45" i="9"/>
  <c r="AW52" i="9"/>
  <c r="FE2" i="8"/>
  <c r="CL2" i="8"/>
  <c r="EH5" i="8"/>
  <c r="AX50" i="9"/>
  <c r="BT2" i="8"/>
  <c r="AX52" i="9"/>
  <c r="BH5" i="8"/>
  <c r="AE163" i="1"/>
  <c r="J5" i="8"/>
  <c r="AN47" i="9"/>
  <c r="AH2" i="8"/>
  <c r="BS4" i="8"/>
  <c r="AN49" i="9"/>
  <c r="BD2" i="8"/>
  <c r="U2" i="8"/>
  <c r="AJ4" i="8"/>
  <c r="FU4" i="8"/>
  <c r="DB4" i="8"/>
  <c r="AE123" i="1"/>
  <c r="BC5" i="8"/>
  <c r="DL5" i="8"/>
  <c r="DT4" i="8"/>
  <c r="AE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E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E147" i="1"/>
  <c r="V2" i="8"/>
  <c r="FG5" i="8"/>
  <c r="AE121" i="1"/>
  <c r="AE200" i="1"/>
  <c r="CK4" i="8"/>
  <c r="AV5" i="8"/>
  <c r="DV4" i="8"/>
  <c r="V4" i="8"/>
  <c r="CT5" i="8"/>
  <c r="EU2" i="8"/>
  <c r="AE128" i="1"/>
  <c r="AE66" i="1"/>
  <c r="AE181" i="1"/>
  <c r="B2" i="8"/>
  <c r="AE2" i="8"/>
  <c r="CD4" i="8"/>
  <c r="EP2" i="8"/>
  <c r="FI5" i="8"/>
  <c r="BW5" i="8"/>
  <c r="DW2" i="8"/>
  <c r="AE32" i="1"/>
  <c r="AN5" i="1"/>
  <c r="FX2" i="8"/>
  <c r="AX46" i="9"/>
  <c r="BE4" i="8"/>
  <c r="EK4" i="8"/>
  <c r="DM5" i="8"/>
  <c r="BM2" i="8"/>
  <c r="AE56" i="1"/>
  <c r="AP5" i="8"/>
  <c r="EW4" i="8"/>
  <c r="CP4" i="8"/>
  <c r="AN5" i="8"/>
  <c r="FU5" i="8"/>
  <c r="EZ5" i="8"/>
  <c r="EE5" i="8"/>
  <c r="FY4" i="8"/>
  <c r="AO3" i="1"/>
  <c r="BP4" i="8"/>
  <c r="CN4" i="8"/>
  <c r="EJ4" i="8"/>
  <c r="AN51" i="9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E133" i="1"/>
  <c r="AE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E201" i="1"/>
  <c r="AH5" i="8"/>
  <c r="GD4" i="8"/>
  <c r="AL4" i="8"/>
  <c r="AX5" i="8"/>
  <c r="AN60" i="9"/>
  <c r="AN57" i="9"/>
  <c r="EH2" i="8"/>
  <c r="AY2" i="8"/>
  <c r="AN56" i="9"/>
  <c r="CB4" i="8"/>
  <c r="AE126" i="1"/>
  <c r="AE80" i="1"/>
  <c r="CQ4" i="8"/>
  <c r="F2" i="8"/>
  <c r="AM4" i="8"/>
  <c r="DQ4" i="8"/>
  <c r="DU2" i="8"/>
  <c r="AI5" i="8"/>
  <c r="EA2" i="8"/>
  <c r="AN58" i="9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E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AN54" i="9"/>
  <c r="GS2" i="8"/>
  <c r="AN59" i="9"/>
  <c r="AN55" i="9"/>
  <c r="AN61" i="9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CA15" i="6"/>
  <c r="J15" i="6"/>
  <c r="DL15" i="6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F2" i="4" a="1"/>
  <c r="AA2" i="9" s="1"/>
  <c r="X2" i="3" a="1"/>
  <c r="X1" i="8"/>
  <c r="X15" i="6"/>
  <c r="B15" i="6"/>
  <c r="AX57" i="9"/>
  <c r="BU15" i="6"/>
  <c r="E1" i="8"/>
  <c r="E15" i="6"/>
  <c r="N1" i="8"/>
  <c r="N15" i="6"/>
  <c r="F15" i="6"/>
  <c r="K1" i="8"/>
  <c r="K15" i="6"/>
  <c r="I1" i="8"/>
  <c r="I15" i="6"/>
  <c r="H1" i="8"/>
  <c r="H15" i="6"/>
  <c r="Y1" i="8"/>
  <c r="Y15" i="6"/>
  <c r="R1" i="8"/>
  <c r="R15" i="6"/>
  <c r="G1" i="8"/>
  <c r="G15" i="6"/>
  <c r="AK1" i="8"/>
  <c r="AK15" i="6"/>
  <c r="S1" i="8"/>
  <c r="S15" i="6"/>
  <c r="P1" i="8"/>
  <c r="P15" i="6"/>
  <c r="C1" i="8"/>
  <c r="C15" i="6"/>
  <c r="AN1" i="8"/>
  <c r="AN15" i="6"/>
  <c r="Z1" i="8"/>
  <c r="Z15" i="6"/>
  <c r="AE1" i="8"/>
  <c r="AE15" i="6"/>
  <c r="D1" i="8"/>
  <c r="D15" i="6"/>
  <c r="V1" i="8"/>
  <c r="V15" i="6"/>
  <c r="AR54" i="9"/>
  <c r="Q1" i="8"/>
  <c r="AQ57" i="9"/>
  <c r="AP56" i="9"/>
  <c r="F1" i="8"/>
  <c r="AX56" i="9"/>
  <c r="AX60" i="9"/>
  <c r="AV57" i="9"/>
  <c r="AT55" i="9"/>
  <c r="B1" i="8"/>
  <c r="AX54" i="9"/>
  <c r="AB1" i="8"/>
  <c r="AS54" i="9"/>
  <c r="AP55" i="9"/>
  <c r="AP54" i="9"/>
  <c r="AP59" i="9"/>
  <c r="AU59" i="9"/>
  <c r="AU55" i="9"/>
  <c r="AU54" i="9"/>
  <c r="AW58" i="9"/>
  <c r="J1" i="8"/>
  <c r="AQ58" i="9"/>
  <c r="AI1" i="8"/>
  <c r="AX59" i="9"/>
  <c r="AX55" i="9"/>
  <c r="AV58" i="9"/>
  <c r="AO60" i="9"/>
  <c r="AO57" i="9"/>
  <c r="AO56" i="9"/>
  <c r="AX58" i="9"/>
  <c r="AX61" i="9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AP57" i="9"/>
  <c r="AP60" i="9"/>
  <c r="AP58" i="9"/>
  <c r="AP61" i="9"/>
  <c r="AT58" i="9"/>
  <c r="AU61" i="9"/>
  <c r="AU58" i="9"/>
  <c r="AU56" i="9"/>
  <c r="AU60" i="9"/>
  <c r="AU57" i="9"/>
  <c r="AS56" i="9"/>
  <c r="AS60" i="9"/>
  <c r="AS61" i="9"/>
  <c r="AR56" i="9"/>
  <c r="AR60" i="9"/>
  <c r="AR57" i="9"/>
  <c r="AV54" i="9"/>
  <c r="AV61" i="9"/>
  <c r="AV59" i="9"/>
  <c r="AS57" i="9"/>
  <c r="AW55" i="9"/>
  <c r="AW56" i="9"/>
  <c r="AW60" i="9"/>
  <c r="AS59" i="9"/>
  <c r="AS55" i="9"/>
  <c r="AR61" i="9"/>
  <c r="AR58" i="9"/>
  <c r="AO61" i="9"/>
  <c r="AO55" i="9"/>
  <c r="AO59" i="9"/>
  <c r="AO54" i="9"/>
  <c r="AO58" i="9"/>
  <c r="AT57" i="9"/>
  <c r="AT60" i="9"/>
  <c r="AR55" i="9"/>
  <c r="AR59" i="9"/>
  <c r="AW61" i="9"/>
  <c r="AW59" i="9"/>
  <c r="AW54" i="9"/>
  <c r="AV55" i="9"/>
  <c r="AT54" i="9"/>
  <c r="AT61" i="9"/>
  <c r="AT59" i="9"/>
  <c r="AV60" i="9"/>
  <c r="AV56" i="9"/>
  <c r="AQ54" i="9"/>
  <c r="AQ61" i="9"/>
  <c r="AQ59" i="9"/>
  <c r="AS58" i="9"/>
  <c r="AQ60" i="9"/>
  <c r="AQ55" i="9"/>
  <c r="AQ56" i="9"/>
  <c r="AT56" i="9"/>
  <c r="AW57" i="9"/>
  <c r="AN52" i="9"/>
  <c r="AN45" i="9"/>
  <c r="AN46" i="9"/>
  <c r="AN50" i="9"/>
  <c r="AB181" i="3" l="1"/>
  <c r="S172" i="3"/>
  <c r="S160" i="3"/>
  <c r="S148" i="3"/>
  <c r="S136" i="3"/>
  <c r="S124" i="3"/>
  <c r="S112" i="3"/>
  <c r="S100" i="3"/>
  <c r="S88" i="3"/>
  <c r="S76" i="3"/>
  <c r="S64" i="3"/>
  <c r="S52" i="3"/>
  <c r="S40" i="3"/>
  <c r="S28" i="3"/>
  <c r="S16" i="3"/>
  <c r="S4" i="3"/>
  <c r="S70" i="3"/>
  <c r="S171" i="3"/>
  <c r="S159" i="3"/>
  <c r="S147" i="3"/>
  <c r="S135" i="3"/>
  <c r="S123" i="3"/>
  <c r="S111" i="3"/>
  <c r="S99" i="3"/>
  <c r="S87" i="3"/>
  <c r="S75" i="3"/>
  <c r="S63" i="3"/>
  <c r="S51" i="3"/>
  <c r="S39" i="3"/>
  <c r="S27" i="3"/>
  <c r="S15" i="3"/>
  <c r="S3" i="3"/>
  <c r="S34" i="3"/>
  <c r="S170" i="3"/>
  <c r="S158" i="3"/>
  <c r="S146" i="3"/>
  <c r="S134" i="3"/>
  <c r="S122" i="3"/>
  <c r="S110" i="3"/>
  <c r="S98" i="3"/>
  <c r="S86" i="3"/>
  <c r="S74" i="3"/>
  <c r="S62" i="3"/>
  <c r="S50" i="3"/>
  <c r="S38" i="3"/>
  <c r="S26" i="3"/>
  <c r="S14" i="3"/>
  <c r="S10" i="3"/>
  <c r="S169" i="3"/>
  <c r="S157" i="3"/>
  <c r="S145" i="3"/>
  <c r="S133" i="3"/>
  <c r="S121" i="3"/>
  <c r="S109" i="3"/>
  <c r="S97" i="3"/>
  <c r="S85" i="3"/>
  <c r="S73" i="3"/>
  <c r="S61" i="3"/>
  <c r="S49" i="3"/>
  <c r="S37" i="3"/>
  <c r="S25" i="3"/>
  <c r="S13" i="3"/>
  <c r="S82" i="3"/>
  <c r="S168" i="3"/>
  <c r="S156" i="3"/>
  <c r="S144" i="3"/>
  <c r="S132" i="3"/>
  <c r="S120" i="3"/>
  <c r="S108" i="3"/>
  <c r="S96" i="3"/>
  <c r="S84" i="3"/>
  <c r="S72" i="3"/>
  <c r="S60" i="3"/>
  <c r="S48" i="3"/>
  <c r="S36" i="3"/>
  <c r="S24" i="3"/>
  <c r="S12" i="3"/>
  <c r="S178" i="3"/>
  <c r="S166" i="3"/>
  <c r="S154" i="3"/>
  <c r="S142" i="3"/>
  <c r="S130" i="3"/>
  <c r="S118" i="3"/>
  <c r="S106" i="3"/>
  <c r="S94" i="3"/>
  <c r="S58" i="3"/>
  <c r="S46" i="3"/>
  <c r="S22" i="3"/>
  <c r="S179" i="3"/>
  <c r="S167" i="3"/>
  <c r="S155" i="3"/>
  <c r="S143" i="3"/>
  <c r="S131" i="3"/>
  <c r="S119" i="3"/>
  <c r="S107" i="3"/>
  <c r="S95" i="3"/>
  <c r="S83" i="3"/>
  <c r="S71" i="3"/>
  <c r="S59" i="3"/>
  <c r="S47" i="3"/>
  <c r="S35" i="3"/>
  <c r="S23" i="3"/>
  <c r="S11" i="3"/>
  <c r="S177" i="3"/>
  <c r="S165" i="3"/>
  <c r="S153" i="3"/>
  <c r="S141" i="3"/>
  <c r="S129" i="3"/>
  <c r="S117" i="3"/>
  <c r="S105" i="3"/>
  <c r="S93" i="3"/>
  <c r="S81" i="3"/>
  <c r="S69" i="3"/>
  <c r="S57" i="3"/>
  <c r="S45" i="3"/>
  <c r="S33" i="3"/>
  <c r="S21" i="3"/>
  <c r="S9" i="3"/>
  <c r="S29" i="3"/>
  <c r="S176" i="3"/>
  <c r="S164" i="3"/>
  <c r="S152" i="3"/>
  <c r="S140" i="3"/>
  <c r="S128" i="3"/>
  <c r="S116" i="3"/>
  <c r="S104" i="3"/>
  <c r="S92" i="3"/>
  <c r="S80" i="3"/>
  <c r="S68" i="3"/>
  <c r="S56" i="3"/>
  <c r="S44" i="3"/>
  <c r="S32" i="3"/>
  <c r="S20" i="3"/>
  <c r="S8" i="3"/>
  <c r="S53" i="3"/>
  <c r="S175" i="3"/>
  <c r="S163" i="3"/>
  <c r="S151" i="3"/>
  <c r="S139" i="3"/>
  <c r="S127" i="3"/>
  <c r="S115" i="3"/>
  <c r="S103" i="3"/>
  <c r="S91" i="3"/>
  <c r="S79" i="3"/>
  <c r="S67" i="3"/>
  <c r="S55" i="3"/>
  <c r="S43" i="3"/>
  <c r="S31" i="3"/>
  <c r="S19" i="3"/>
  <c r="S7" i="3"/>
  <c r="S77" i="3"/>
  <c r="S17" i="3"/>
  <c r="S174" i="3"/>
  <c r="S162" i="3"/>
  <c r="S150" i="3"/>
  <c r="S138" i="3"/>
  <c r="S126" i="3"/>
  <c r="S114" i="3"/>
  <c r="S102" i="3"/>
  <c r="S90" i="3"/>
  <c r="S78" i="3"/>
  <c r="S66" i="3"/>
  <c r="S54" i="3"/>
  <c r="S42" i="3"/>
  <c r="S30" i="3"/>
  <c r="S18" i="3"/>
  <c r="S6" i="3"/>
  <c r="S173" i="3"/>
  <c r="S161" i="3"/>
  <c r="S149" i="3"/>
  <c r="S137" i="3"/>
  <c r="S125" i="3"/>
  <c r="S113" i="3"/>
  <c r="S101" i="3"/>
  <c r="S89" i="3"/>
  <c r="S65" i="3"/>
  <c r="S41" i="3"/>
  <c r="S5" i="3"/>
  <c r="B1" i="13"/>
  <c r="AK7" i="4"/>
  <c r="AL7" i="4"/>
  <c r="B2" i="13"/>
  <c r="AM7" i="4"/>
  <c r="B3" i="13"/>
  <c r="AN7" i="4"/>
  <c r="B4" i="13"/>
  <c r="F2" i="4"/>
  <c r="X179" i="4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AA161" i="4"/>
  <c r="AA149" i="4"/>
  <c r="AA137" i="4"/>
  <c r="AA125" i="4"/>
  <c r="AA113" i="4"/>
  <c r="AA101" i="4"/>
  <c r="AA89" i="4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AA133" i="4"/>
  <c r="AA121" i="4"/>
  <c r="AA109" i="4"/>
  <c r="AA97" i="4"/>
  <c r="AA85" i="4"/>
  <c r="AA73" i="4"/>
  <c r="AA61" i="4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AA138" i="4"/>
  <c r="AA119" i="4"/>
  <c r="AA98" i="4"/>
  <c r="AA76" i="4"/>
  <c r="AA58" i="4"/>
  <c r="AA36" i="4"/>
  <c r="AA18" i="4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AA118" i="4"/>
  <c r="AA96" i="4"/>
  <c r="AA75" i="4"/>
  <c r="AA54" i="4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AA156" i="4"/>
  <c r="AA135" i="4"/>
  <c r="AA114" i="4"/>
  <c r="AA95" i="4"/>
  <c r="AA74" i="4"/>
  <c r="AA52" i="4"/>
  <c r="AA34" i="4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AA112" i="4"/>
  <c r="AA94" i="4"/>
  <c r="AA72" i="4"/>
  <c r="AA51" i="4"/>
  <c r="AA30" i="4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AA71" i="4"/>
  <c r="AA50" i="4"/>
  <c r="AA29" i="4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AA131" i="4"/>
  <c r="AA110" i="4"/>
  <c r="AA88" i="4"/>
  <c r="AA70" i="4"/>
  <c r="AA48" i="4"/>
  <c r="AA28" i="4"/>
  <c r="AA13" i="4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AA130" i="4"/>
  <c r="AA108" i="4"/>
  <c r="AA87" i="4"/>
  <c r="AA66" i="4"/>
  <c r="AA47" i="4"/>
  <c r="AA27" i="4"/>
  <c r="AA12" i="4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Z61" i="4"/>
  <c r="Z37" i="4"/>
  <c r="Z13" i="4"/>
  <c r="AA167" i="4"/>
  <c r="AA146" i="4"/>
  <c r="AA124" i="4"/>
  <c r="AA106" i="4"/>
  <c r="AA84" i="4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Z54" i="4"/>
  <c r="Z6" i="4"/>
  <c r="C6" i="4" s="1"/>
  <c r="AA142" i="4"/>
  <c r="AA99" i="4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AA166" i="4"/>
  <c r="AA144" i="4"/>
  <c r="AA123" i="4"/>
  <c r="AA102" i="4"/>
  <c r="AA83" i="4"/>
  <c r="AA62" i="4"/>
  <c r="AA40" i="4"/>
  <c r="AA24" i="4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AA160" i="4"/>
  <c r="AA120" i="4"/>
  <c r="AA78" i="4"/>
  <c r="AA38" i="4"/>
  <c r="AA4" i="4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AA162" i="4"/>
  <c r="AA143" i="4"/>
  <c r="AA122" i="4"/>
  <c r="AA100" i="4"/>
  <c r="AA82" i="4"/>
  <c r="AA60" i="4"/>
  <c r="AA39" i="4"/>
  <c r="AA23" i="4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E43" i="7" l="1"/>
  <c r="AP43" i="9" s="1"/>
  <c r="E42" i="7"/>
  <c r="AP42" i="9" s="1"/>
  <c r="E41" i="7"/>
  <c r="AP41" i="9" s="1"/>
  <c r="E40" i="7"/>
  <c r="AP40" i="9" s="1"/>
  <c r="E39" i="7"/>
  <c r="AP39" i="9" s="1"/>
  <c r="E38" i="7"/>
  <c r="AP38" i="9" s="1"/>
  <c r="E37" i="7"/>
  <c r="AP37" i="9" s="1"/>
  <c r="L36" i="7"/>
  <c r="AW36" i="9" s="1"/>
  <c r="AN2" i="9"/>
  <c r="D43" i="7"/>
  <c r="AO43" i="9" s="1"/>
  <c r="D42" i="7"/>
  <c r="AO42" i="9" s="1"/>
  <c r="D41" i="7"/>
  <c r="AO41" i="9" s="1"/>
  <c r="D40" i="7"/>
  <c r="AO40" i="9" s="1"/>
  <c r="D39" i="7"/>
  <c r="AO39" i="9" s="1"/>
  <c r="D38" i="7"/>
  <c r="AO38" i="9" s="1"/>
  <c r="D37" i="7"/>
  <c r="AO37" i="9" s="1"/>
  <c r="K36" i="7"/>
  <c r="AV36" i="9" s="1"/>
  <c r="O43" i="7"/>
  <c r="O42" i="7"/>
  <c r="O41" i="7"/>
  <c r="O40" i="7"/>
  <c r="O39" i="7"/>
  <c r="O38" i="7"/>
  <c r="O37" i="7"/>
  <c r="C43" i="7"/>
  <c r="AN43" i="9" s="1"/>
  <c r="J36" i="7"/>
  <c r="AU36" i="9" s="1"/>
  <c r="N43" i="7"/>
  <c r="N42" i="7"/>
  <c r="N41" i="7"/>
  <c r="N40" i="7"/>
  <c r="N39" i="7"/>
  <c r="N38" i="7"/>
  <c r="N37" i="7"/>
  <c r="C42" i="7"/>
  <c r="AN42" i="9" s="1"/>
  <c r="I36" i="7"/>
  <c r="AT36" i="9" s="1"/>
  <c r="M43" i="7"/>
  <c r="AX43" i="9" s="1"/>
  <c r="M42" i="7"/>
  <c r="AX42" i="9" s="1"/>
  <c r="M41" i="7"/>
  <c r="AX41" i="9" s="1"/>
  <c r="M40" i="7"/>
  <c r="AX40" i="9" s="1"/>
  <c r="M39" i="7"/>
  <c r="AX39" i="9" s="1"/>
  <c r="M38" i="7"/>
  <c r="AX38" i="9" s="1"/>
  <c r="M37" i="7"/>
  <c r="AX37" i="9" s="1"/>
  <c r="C41" i="7"/>
  <c r="AN41" i="9" s="1"/>
  <c r="H36" i="7"/>
  <c r="AS36" i="9" s="1"/>
  <c r="L43" i="7"/>
  <c r="AW43" i="9" s="1"/>
  <c r="L42" i="7"/>
  <c r="AW42" i="9" s="1"/>
  <c r="L41" i="7"/>
  <c r="AW41" i="9" s="1"/>
  <c r="L40" i="7"/>
  <c r="AW40" i="9" s="1"/>
  <c r="L39" i="7"/>
  <c r="AW39" i="9" s="1"/>
  <c r="L38" i="7"/>
  <c r="AW38" i="9" s="1"/>
  <c r="L37" i="7"/>
  <c r="AW37" i="9" s="1"/>
  <c r="C40" i="7"/>
  <c r="AN40" i="9" s="1"/>
  <c r="G36" i="7"/>
  <c r="AR36" i="9" s="1"/>
  <c r="K43" i="7"/>
  <c r="AV43" i="9" s="1"/>
  <c r="K42" i="7"/>
  <c r="AV42" i="9" s="1"/>
  <c r="K41" i="7"/>
  <c r="AV41" i="9" s="1"/>
  <c r="K40" i="7"/>
  <c r="AV40" i="9" s="1"/>
  <c r="K39" i="7"/>
  <c r="AV39" i="9" s="1"/>
  <c r="K38" i="7"/>
  <c r="AV38" i="9" s="1"/>
  <c r="K37" i="7"/>
  <c r="AV37" i="9" s="1"/>
  <c r="C39" i="7"/>
  <c r="AN39" i="9" s="1"/>
  <c r="F36" i="7"/>
  <c r="AQ36" i="9" s="1"/>
  <c r="D36" i="7"/>
  <c r="AO36" i="9" s="1"/>
  <c r="J43" i="7"/>
  <c r="AU43" i="9" s="1"/>
  <c r="J42" i="7"/>
  <c r="AU42" i="9" s="1"/>
  <c r="J41" i="7"/>
  <c r="AU41" i="9" s="1"/>
  <c r="J40" i="7"/>
  <c r="AU40" i="9" s="1"/>
  <c r="J39" i="7"/>
  <c r="AU39" i="9" s="1"/>
  <c r="J38" i="7"/>
  <c r="AU38" i="9" s="1"/>
  <c r="J37" i="7"/>
  <c r="AU37" i="9" s="1"/>
  <c r="C38" i="7"/>
  <c r="AN38" i="9" s="1"/>
  <c r="E36" i="7"/>
  <c r="AP36" i="9" s="1"/>
  <c r="C37" i="7"/>
  <c r="AN37" i="9" s="1"/>
  <c r="I43" i="7"/>
  <c r="AT43" i="9" s="1"/>
  <c r="I42" i="7"/>
  <c r="AT42" i="9" s="1"/>
  <c r="I41" i="7"/>
  <c r="AT41" i="9" s="1"/>
  <c r="I40" i="7"/>
  <c r="AT40" i="9" s="1"/>
  <c r="I39" i="7"/>
  <c r="AT39" i="9" s="1"/>
  <c r="I38" i="7"/>
  <c r="AT38" i="9" s="1"/>
  <c r="I37" i="7"/>
  <c r="AT37" i="9" s="1"/>
  <c r="H43" i="7"/>
  <c r="AS43" i="9" s="1"/>
  <c r="H42" i="7"/>
  <c r="AS42" i="9" s="1"/>
  <c r="H41" i="7"/>
  <c r="AS41" i="9" s="1"/>
  <c r="H40" i="7"/>
  <c r="AS40" i="9" s="1"/>
  <c r="H39" i="7"/>
  <c r="AS39" i="9" s="1"/>
  <c r="H38" i="7"/>
  <c r="AS38" i="9" s="1"/>
  <c r="H37" i="7"/>
  <c r="AS37" i="9" s="1"/>
  <c r="O36" i="7"/>
  <c r="C36" i="7"/>
  <c r="AN36" i="9" s="1"/>
  <c r="G43" i="7"/>
  <c r="AR43" i="9" s="1"/>
  <c r="G42" i="7"/>
  <c r="AR42" i="9" s="1"/>
  <c r="G41" i="7"/>
  <c r="AR41" i="9" s="1"/>
  <c r="G40" i="7"/>
  <c r="AR40" i="9" s="1"/>
  <c r="G39" i="7"/>
  <c r="AR39" i="9" s="1"/>
  <c r="G38" i="7"/>
  <c r="AR38" i="9" s="1"/>
  <c r="G37" i="7"/>
  <c r="AR37" i="9" s="1"/>
  <c r="N36" i="7"/>
  <c r="F43" i="7"/>
  <c r="AQ43" i="9" s="1"/>
  <c r="F42" i="7"/>
  <c r="AQ42" i="9" s="1"/>
  <c r="F41" i="7"/>
  <c r="AQ41" i="9" s="1"/>
  <c r="F40" i="7"/>
  <c r="AQ40" i="9" s="1"/>
  <c r="F39" i="7"/>
  <c r="AQ39" i="9" s="1"/>
  <c r="F38" i="7"/>
  <c r="AQ38" i="9" s="1"/>
  <c r="F37" i="7"/>
  <c r="AQ37" i="9" s="1"/>
  <c r="M36" i="7"/>
  <c r="AX36" i="9" s="1"/>
  <c r="D100" i="4"/>
  <c r="D160" i="4"/>
  <c r="D102" i="4"/>
  <c r="D167" i="4"/>
  <c r="D87" i="4"/>
  <c r="D88" i="4"/>
  <c r="D29" i="4"/>
  <c r="D114" i="4"/>
  <c r="D136" i="4"/>
  <c r="D147" i="4"/>
  <c r="D98" i="4"/>
  <c r="B102" i="4"/>
  <c r="A179" i="4"/>
  <c r="D162" i="4"/>
  <c r="D166" i="4"/>
  <c r="D148" i="4"/>
  <c r="D150" i="4"/>
  <c r="D90" i="4"/>
  <c r="D30" i="4"/>
  <c r="D178" i="4"/>
  <c r="D159" i="4"/>
  <c r="D145" i="4"/>
  <c r="D173" i="4"/>
  <c r="D23" i="4"/>
  <c r="D4" i="4"/>
  <c r="D24" i="4"/>
  <c r="D99" i="4"/>
  <c r="D84" i="4"/>
  <c r="D12" i="4"/>
  <c r="D13" i="4"/>
  <c r="D134" i="4"/>
  <c r="D34" i="4"/>
  <c r="D54" i="4"/>
  <c r="D18" i="4"/>
  <c r="D61" i="4"/>
  <c r="D89" i="4"/>
  <c r="D31" i="4"/>
  <c r="D175" i="4"/>
  <c r="D116" i="4"/>
  <c r="D69" i="4"/>
  <c r="B51" i="4"/>
  <c r="B113" i="4"/>
  <c r="B56" i="4"/>
  <c r="AF173" i="3"/>
  <c r="AN173" i="3"/>
  <c r="AO173" i="3"/>
  <c r="AP173" i="3"/>
  <c r="AM173" i="3"/>
  <c r="AR173" i="3"/>
  <c r="AQ173" i="3"/>
  <c r="AI173" i="3"/>
  <c r="AJ173" i="3"/>
  <c r="AG173" i="3"/>
  <c r="AH173" i="3"/>
  <c r="AK173" i="3"/>
  <c r="AL173" i="3"/>
  <c r="AF79" i="3"/>
  <c r="AH79" i="3"/>
  <c r="AQ79" i="3"/>
  <c r="AO79" i="3"/>
  <c r="AP79" i="3"/>
  <c r="AG79" i="3"/>
  <c r="AR79" i="3"/>
  <c r="AN79" i="3"/>
  <c r="AM79" i="3"/>
  <c r="AK79" i="3"/>
  <c r="AJ79" i="3"/>
  <c r="AL79" i="3"/>
  <c r="AI79" i="3"/>
  <c r="AM32" i="3"/>
  <c r="AL32" i="3"/>
  <c r="AH32" i="3"/>
  <c r="AF32" i="3"/>
  <c r="AP32" i="3"/>
  <c r="AO32" i="3"/>
  <c r="AR32" i="3"/>
  <c r="AI32" i="3"/>
  <c r="AQ32" i="3"/>
  <c r="AK32" i="3"/>
  <c r="AJ32" i="3"/>
  <c r="AN32" i="3"/>
  <c r="AG32" i="3"/>
  <c r="AM129" i="3"/>
  <c r="AP129" i="3"/>
  <c r="AQ129" i="3"/>
  <c r="AN129" i="3"/>
  <c r="AR129" i="3"/>
  <c r="AF129" i="3"/>
  <c r="AL129" i="3"/>
  <c r="AO129" i="3"/>
  <c r="AI129" i="3"/>
  <c r="AG129" i="3"/>
  <c r="AH129" i="3"/>
  <c r="AK129" i="3"/>
  <c r="AJ129" i="3"/>
  <c r="AO106" i="3"/>
  <c r="AM106" i="3"/>
  <c r="AF106" i="3"/>
  <c r="AP106" i="3"/>
  <c r="AR106" i="3"/>
  <c r="AH106" i="3"/>
  <c r="AG106" i="3"/>
  <c r="AI106" i="3"/>
  <c r="AQ106" i="3"/>
  <c r="AL106" i="3"/>
  <c r="AN106" i="3"/>
  <c r="AK106" i="3"/>
  <c r="AJ106" i="3"/>
  <c r="AK146" i="3"/>
  <c r="AM146" i="3"/>
  <c r="AO146" i="3"/>
  <c r="AR146" i="3"/>
  <c r="AP146" i="3"/>
  <c r="AF146" i="3"/>
  <c r="AN146" i="3"/>
  <c r="AQ146" i="3"/>
  <c r="AH146" i="3"/>
  <c r="AJ146" i="3"/>
  <c r="AI146" i="3"/>
  <c r="AG146" i="3"/>
  <c r="AL146" i="3"/>
  <c r="AI52" i="3"/>
  <c r="AM52" i="3"/>
  <c r="AJ52" i="3"/>
  <c r="AO52" i="3"/>
  <c r="AP52" i="3"/>
  <c r="AN52" i="3"/>
  <c r="AF52" i="3"/>
  <c r="AH52" i="3"/>
  <c r="AG52" i="3"/>
  <c r="AR52" i="3"/>
  <c r="AL52" i="3"/>
  <c r="AQ52" i="3"/>
  <c r="AK52" i="3"/>
  <c r="AI6" i="3"/>
  <c r="AJ6" i="3"/>
  <c r="AF6" i="3"/>
  <c r="AL6" i="3"/>
  <c r="AM6" i="3"/>
  <c r="AQ6" i="3"/>
  <c r="AK6" i="3"/>
  <c r="AN6" i="3"/>
  <c r="AG6" i="3"/>
  <c r="AR6" i="3"/>
  <c r="AP6" i="3"/>
  <c r="AH6" i="3"/>
  <c r="AO6" i="3"/>
  <c r="AN150" i="3"/>
  <c r="AO150" i="3"/>
  <c r="AP150" i="3"/>
  <c r="AR150" i="3"/>
  <c r="AF150" i="3"/>
  <c r="AM150" i="3"/>
  <c r="AQ150" i="3"/>
  <c r="AG150" i="3"/>
  <c r="AI150" i="3"/>
  <c r="AH150" i="3"/>
  <c r="AJ150" i="3"/>
  <c r="AK150" i="3"/>
  <c r="AL150" i="3"/>
  <c r="AF91" i="3"/>
  <c r="AI91" i="3"/>
  <c r="AJ91" i="3"/>
  <c r="AH91" i="3"/>
  <c r="AO91" i="3"/>
  <c r="AP91" i="3"/>
  <c r="AN91" i="3"/>
  <c r="AM91" i="3"/>
  <c r="AR91" i="3"/>
  <c r="AG91" i="3"/>
  <c r="AL91" i="3"/>
  <c r="AK91" i="3"/>
  <c r="AQ91" i="3"/>
  <c r="AR44" i="3"/>
  <c r="AQ44" i="3"/>
  <c r="AF44" i="3"/>
  <c r="AH44" i="3"/>
  <c r="AO44" i="3"/>
  <c r="AG44" i="3"/>
  <c r="AI44" i="3"/>
  <c r="AP44" i="3"/>
  <c r="AJ44" i="3"/>
  <c r="AN44" i="3"/>
  <c r="AK44" i="3"/>
  <c r="AM44" i="3"/>
  <c r="AL44" i="3"/>
  <c r="AK29" i="3"/>
  <c r="AF29" i="3"/>
  <c r="AQ29" i="3"/>
  <c r="AP29" i="3"/>
  <c r="AO29" i="3"/>
  <c r="AM29" i="3"/>
  <c r="AH29" i="3"/>
  <c r="AL29" i="3"/>
  <c r="AN29" i="3"/>
  <c r="AG29" i="3"/>
  <c r="AR29" i="3"/>
  <c r="AJ29" i="3"/>
  <c r="AI29" i="3"/>
  <c r="AM141" i="3"/>
  <c r="AF141" i="3"/>
  <c r="AN141" i="3"/>
  <c r="AO141" i="3"/>
  <c r="AP141" i="3"/>
  <c r="AR141" i="3"/>
  <c r="AQ141" i="3"/>
  <c r="AG141" i="3"/>
  <c r="AH141" i="3"/>
  <c r="AI141" i="3"/>
  <c r="AJ141" i="3"/>
  <c r="AL141" i="3"/>
  <c r="AK141" i="3"/>
  <c r="AR107" i="3"/>
  <c r="AQ107" i="3"/>
  <c r="AF107" i="3"/>
  <c r="AN107" i="3"/>
  <c r="AP107" i="3"/>
  <c r="AM107" i="3"/>
  <c r="AO107" i="3"/>
  <c r="AI107" i="3"/>
  <c r="AH107" i="3"/>
  <c r="AG107" i="3"/>
  <c r="AJ107" i="3"/>
  <c r="AK107" i="3"/>
  <c r="AL107" i="3"/>
  <c r="AN118" i="3"/>
  <c r="AM118" i="3"/>
  <c r="AR118" i="3"/>
  <c r="AI118" i="3"/>
  <c r="AP118" i="3"/>
  <c r="AQ118" i="3"/>
  <c r="AG118" i="3"/>
  <c r="AF118" i="3"/>
  <c r="AO118" i="3"/>
  <c r="AH118" i="3"/>
  <c r="AK118" i="3"/>
  <c r="AL118" i="3"/>
  <c r="AJ118" i="3"/>
  <c r="AF84" i="3"/>
  <c r="AN84" i="3"/>
  <c r="AR84" i="3"/>
  <c r="AP84" i="3"/>
  <c r="AM84" i="3"/>
  <c r="AQ84" i="3"/>
  <c r="AI84" i="3"/>
  <c r="AO84" i="3"/>
  <c r="AL84" i="3"/>
  <c r="AG84" i="3"/>
  <c r="AJ84" i="3"/>
  <c r="AK84" i="3"/>
  <c r="AH84" i="3"/>
  <c r="AP49" i="3"/>
  <c r="AN49" i="3"/>
  <c r="AQ49" i="3"/>
  <c r="AI49" i="3"/>
  <c r="AF49" i="3"/>
  <c r="AR49" i="3"/>
  <c r="AL49" i="3"/>
  <c r="AK49" i="3"/>
  <c r="AH49" i="3"/>
  <c r="AG49" i="3"/>
  <c r="AJ49" i="3"/>
  <c r="AM49" i="3"/>
  <c r="AO49" i="3"/>
  <c r="AO14" i="3"/>
  <c r="AQ14" i="3"/>
  <c r="AR14" i="3"/>
  <c r="AG14" i="3"/>
  <c r="AF14" i="3"/>
  <c r="AM14" i="3"/>
  <c r="AI14" i="3"/>
  <c r="AN14" i="3"/>
  <c r="AL14" i="3"/>
  <c r="AK14" i="3"/>
  <c r="AP14" i="3"/>
  <c r="AH14" i="3"/>
  <c r="AJ14" i="3"/>
  <c r="AR158" i="3"/>
  <c r="AQ158" i="3"/>
  <c r="AM158" i="3"/>
  <c r="AN158" i="3"/>
  <c r="AP158" i="3"/>
  <c r="AG158" i="3"/>
  <c r="AO158" i="3"/>
  <c r="AI158" i="3"/>
  <c r="AL158" i="3"/>
  <c r="AH158" i="3"/>
  <c r="AJ158" i="3"/>
  <c r="AF158" i="3"/>
  <c r="AK158" i="3"/>
  <c r="AQ111" i="3"/>
  <c r="AF111" i="3"/>
  <c r="AN111" i="3"/>
  <c r="AM111" i="3"/>
  <c r="AR111" i="3"/>
  <c r="AH111" i="3"/>
  <c r="AP111" i="3"/>
  <c r="AO111" i="3"/>
  <c r="AK111" i="3"/>
  <c r="AL111" i="3"/>
  <c r="AG111" i="3"/>
  <c r="AI111" i="3"/>
  <c r="AJ111" i="3"/>
  <c r="AR64" i="3"/>
  <c r="AQ64" i="3"/>
  <c r="AF64" i="3"/>
  <c r="AN64" i="3"/>
  <c r="AO64" i="3"/>
  <c r="AM64" i="3"/>
  <c r="AP64" i="3"/>
  <c r="AG64" i="3"/>
  <c r="AK64" i="3"/>
  <c r="AL64" i="3"/>
  <c r="AJ64" i="3"/>
  <c r="AH64" i="3"/>
  <c r="AI64" i="3"/>
  <c r="AO138" i="3"/>
  <c r="AQ138" i="3"/>
  <c r="AF138" i="3"/>
  <c r="AN138" i="3"/>
  <c r="AM138" i="3"/>
  <c r="AR138" i="3"/>
  <c r="AG138" i="3"/>
  <c r="AP138" i="3"/>
  <c r="AL138" i="3"/>
  <c r="AJ138" i="3"/>
  <c r="AK138" i="3"/>
  <c r="AH138" i="3"/>
  <c r="AI138" i="3"/>
  <c r="AF176" i="3"/>
  <c r="AQ176" i="3"/>
  <c r="AN176" i="3"/>
  <c r="AO176" i="3"/>
  <c r="AR176" i="3"/>
  <c r="AP176" i="3"/>
  <c r="AM176" i="3"/>
  <c r="AG176" i="3"/>
  <c r="AI176" i="3"/>
  <c r="AH176" i="3"/>
  <c r="AJ176" i="3"/>
  <c r="AK176" i="3"/>
  <c r="AL176" i="3"/>
  <c r="AN95" i="3"/>
  <c r="AF95" i="3"/>
  <c r="AG95" i="3"/>
  <c r="AQ95" i="3"/>
  <c r="AO95" i="3"/>
  <c r="AH95" i="3"/>
  <c r="AJ95" i="3"/>
  <c r="AK95" i="3"/>
  <c r="AL95" i="3"/>
  <c r="AI95" i="3"/>
  <c r="AR95" i="3"/>
  <c r="AP95" i="3"/>
  <c r="AM95" i="3"/>
  <c r="AF72" i="3"/>
  <c r="AN72" i="3"/>
  <c r="AR72" i="3"/>
  <c r="AM72" i="3"/>
  <c r="AI72" i="3"/>
  <c r="AG72" i="3"/>
  <c r="AO72" i="3"/>
  <c r="AJ72" i="3"/>
  <c r="AK72" i="3"/>
  <c r="AL72" i="3"/>
  <c r="AH72" i="3"/>
  <c r="AQ72" i="3"/>
  <c r="AP72" i="3"/>
  <c r="AI37" i="3"/>
  <c r="AK37" i="3"/>
  <c r="AR37" i="3"/>
  <c r="AP37" i="3"/>
  <c r="AL37" i="3"/>
  <c r="AF37" i="3"/>
  <c r="AH37" i="3"/>
  <c r="AG37" i="3"/>
  <c r="AN37" i="3"/>
  <c r="AM37" i="3"/>
  <c r="AO37" i="3"/>
  <c r="AQ37" i="3"/>
  <c r="AJ37" i="3"/>
  <c r="AR10" i="3"/>
  <c r="AQ10" i="3"/>
  <c r="AL10" i="3"/>
  <c r="AG10" i="3"/>
  <c r="AH10" i="3"/>
  <c r="AI10" i="3"/>
  <c r="AJ10" i="3"/>
  <c r="AF10" i="3"/>
  <c r="AK10" i="3"/>
  <c r="AP10" i="3"/>
  <c r="AO10" i="3"/>
  <c r="AM10" i="3"/>
  <c r="AN10" i="3"/>
  <c r="AF99" i="3"/>
  <c r="AO99" i="3"/>
  <c r="AP99" i="3"/>
  <c r="AM99" i="3"/>
  <c r="AQ99" i="3"/>
  <c r="AG99" i="3"/>
  <c r="AH99" i="3"/>
  <c r="AR99" i="3"/>
  <c r="AK99" i="3"/>
  <c r="AN99" i="3"/>
  <c r="AL99" i="3"/>
  <c r="AI99" i="3"/>
  <c r="AJ99" i="3"/>
  <c r="C7" i="4"/>
  <c r="C9" i="4"/>
  <c r="C85" i="4"/>
  <c r="AK5" i="3"/>
  <c r="AM5" i="3"/>
  <c r="AL5" i="3"/>
  <c r="AF5" i="3"/>
  <c r="AJ5" i="3"/>
  <c r="AN5" i="3"/>
  <c r="AO5" i="3"/>
  <c r="AP5" i="3"/>
  <c r="AQ5" i="3"/>
  <c r="AR5" i="3"/>
  <c r="AI5" i="3"/>
  <c r="AH5" i="3"/>
  <c r="AG5" i="3"/>
  <c r="AJ18" i="3"/>
  <c r="AL18" i="3"/>
  <c r="AK18" i="3"/>
  <c r="AM18" i="3"/>
  <c r="AF18" i="3"/>
  <c r="AI18" i="3"/>
  <c r="AQ18" i="3"/>
  <c r="AN18" i="3"/>
  <c r="AP18" i="3"/>
  <c r="AR18" i="3"/>
  <c r="AO18" i="3"/>
  <c r="AG18" i="3"/>
  <c r="AH18" i="3"/>
  <c r="AP162" i="3"/>
  <c r="AR162" i="3"/>
  <c r="AF162" i="3"/>
  <c r="AQ162" i="3"/>
  <c r="AO162" i="3"/>
  <c r="AI162" i="3"/>
  <c r="AN162" i="3"/>
  <c r="AM162" i="3"/>
  <c r="AH162" i="3"/>
  <c r="AK162" i="3"/>
  <c r="AL162" i="3"/>
  <c r="AG162" i="3"/>
  <c r="AJ162" i="3"/>
  <c r="AF103" i="3"/>
  <c r="AQ103" i="3"/>
  <c r="AM103" i="3"/>
  <c r="AN103" i="3"/>
  <c r="AR103" i="3"/>
  <c r="AP103" i="3"/>
  <c r="AG103" i="3"/>
  <c r="AO103" i="3"/>
  <c r="AK103" i="3"/>
  <c r="AJ103" i="3"/>
  <c r="AH103" i="3"/>
  <c r="AL103" i="3"/>
  <c r="AI103" i="3"/>
  <c r="AO56" i="3"/>
  <c r="AH56" i="3"/>
  <c r="AF56" i="3"/>
  <c r="AP56" i="3"/>
  <c r="AG56" i="3"/>
  <c r="AR56" i="3"/>
  <c r="AN56" i="3"/>
  <c r="AQ56" i="3"/>
  <c r="AL56" i="3"/>
  <c r="AM56" i="3"/>
  <c r="AI56" i="3"/>
  <c r="AJ56" i="3"/>
  <c r="AK56" i="3"/>
  <c r="AH9" i="3"/>
  <c r="AF9" i="3"/>
  <c r="AR9" i="3"/>
  <c r="AI9" i="3"/>
  <c r="AK9" i="3"/>
  <c r="AL9" i="3"/>
  <c r="AJ9" i="3"/>
  <c r="AQ9" i="3"/>
  <c r="AP9" i="3"/>
  <c r="AG9" i="3"/>
  <c r="AN9" i="3"/>
  <c r="AO9" i="3"/>
  <c r="AM9" i="3"/>
  <c r="AN153" i="3"/>
  <c r="AM153" i="3"/>
  <c r="AR153" i="3"/>
  <c r="AF153" i="3"/>
  <c r="AP153" i="3"/>
  <c r="AQ153" i="3"/>
  <c r="AO153" i="3"/>
  <c r="AG153" i="3"/>
  <c r="AJ153" i="3"/>
  <c r="AI153" i="3"/>
  <c r="AK153" i="3"/>
  <c r="AL153" i="3"/>
  <c r="AH153" i="3"/>
  <c r="AK119" i="3"/>
  <c r="AJ119" i="3"/>
  <c r="AF119" i="3"/>
  <c r="AP119" i="3"/>
  <c r="AI119" i="3"/>
  <c r="AQ119" i="3"/>
  <c r="AN119" i="3"/>
  <c r="AR119" i="3"/>
  <c r="AO119" i="3"/>
  <c r="AM119" i="3"/>
  <c r="AG119" i="3"/>
  <c r="AH119" i="3"/>
  <c r="AL119" i="3"/>
  <c r="AM130" i="3"/>
  <c r="AO130" i="3"/>
  <c r="AP130" i="3"/>
  <c r="AR130" i="3"/>
  <c r="AF130" i="3"/>
  <c r="AQ130" i="3"/>
  <c r="AN130" i="3"/>
  <c r="AG130" i="3"/>
  <c r="AI130" i="3"/>
  <c r="AH130" i="3"/>
  <c r="AL130" i="3"/>
  <c r="AJ130" i="3"/>
  <c r="AK130" i="3"/>
  <c r="AQ96" i="3"/>
  <c r="AP96" i="3"/>
  <c r="AO96" i="3"/>
  <c r="AN96" i="3"/>
  <c r="AF96" i="3"/>
  <c r="AM96" i="3"/>
  <c r="AR96" i="3"/>
  <c r="AG96" i="3"/>
  <c r="AI96" i="3"/>
  <c r="AJ96" i="3"/>
  <c r="AK96" i="3"/>
  <c r="AL96" i="3"/>
  <c r="AH96" i="3"/>
  <c r="AL61" i="3"/>
  <c r="AI61" i="3"/>
  <c r="AH61" i="3"/>
  <c r="AG61" i="3"/>
  <c r="AF61" i="3"/>
  <c r="AQ61" i="3"/>
  <c r="AP61" i="3"/>
  <c r="AM61" i="3"/>
  <c r="AR61" i="3"/>
  <c r="AN61" i="3"/>
  <c r="AO61" i="3"/>
  <c r="AK61" i="3"/>
  <c r="AJ61" i="3"/>
  <c r="AR26" i="3"/>
  <c r="AO26" i="3"/>
  <c r="AQ26" i="3"/>
  <c r="AF26" i="3"/>
  <c r="AP26" i="3"/>
  <c r="AI26" i="3"/>
  <c r="AG26" i="3"/>
  <c r="AN26" i="3"/>
  <c r="AJ26" i="3"/>
  <c r="AM26" i="3"/>
  <c r="AL26" i="3"/>
  <c r="AH26" i="3"/>
  <c r="AK26" i="3"/>
  <c r="AM170" i="3"/>
  <c r="AO170" i="3"/>
  <c r="AF170" i="3"/>
  <c r="AR170" i="3"/>
  <c r="AP170" i="3"/>
  <c r="AN170" i="3"/>
  <c r="AG170" i="3"/>
  <c r="AJ170" i="3"/>
  <c r="AQ170" i="3"/>
  <c r="AH170" i="3"/>
  <c r="AK170" i="3"/>
  <c r="AI170" i="3"/>
  <c r="AL170" i="3"/>
  <c r="AQ123" i="3"/>
  <c r="AP123" i="3"/>
  <c r="AN123" i="3"/>
  <c r="AM123" i="3"/>
  <c r="AR123" i="3"/>
  <c r="AO123" i="3"/>
  <c r="AF123" i="3"/>
  <c r="AI123" i="3"/>
  <c r="AG123" i="3"/>
  <c r="AH123" i="3"/>
  <c r="AJ123" i="3"/>
  <c r="AK123" i="3"/>
  <c r="AL123" i="3"/>
  <c r="AR76" i="3"/>
  <c r="AQ76" i="3"/>
  <c r="AF76" i="3"/>
  <c r="AP76" i="3"/>
  <c r="AO76" i="3"/>
  <c r="AM76" i="3"/>
  <c r="AG76" i="3"/>
  <c r="AN76" i="3"/>
  <c r="AH76" i="3"/>
  <c r="AJ76" i="3"/>
  <c r="AK76" i="3"/>
  <c r="AL76" i="3"/>
  <c r="AI76" i="3"/>
  <c r="AF41" i="3"/>
  <c r="AN41" i="3"/>
  <c r="AM41" i="3"/>
  <c r="AP41" i="3"/>
  <c r="AQ41" i="3"/>
  <c r="AR41" i="3"/>
  <c r="AG41" i="3"/>
  <c r="AO41" i="3"/>
  <c r="AK41" i="3"/>
  <c r="AJ41" i="3"/>
  <c r="AI41" i="3"/>
  <c r="AH41" i="3"/>
  <c r="AL41" i="3"/>
  <c r="AF30" i="3"/>
  <c r="AR30" i="3"/>
  <c r="AM30" i="3"/>
  <c r="AQ30" i="3"/>
  <c r="AJ30" i="3"/>
  <c r="AG30" i="3"/>
  <c r="AN30" i="3"/>
  <c r="AL30" i="3"/>
  <c r="AI30" i="3"/>
  <c r="AH30" i="3"/>
  <c r="AK30" i="3"/>
  <c r="AO30" i="3"/>
  <c r="AP30" i="3"/>
  <c r="AL174" i="3"/>
  <c r="AN174" i="3"/>
  <c r="AF174" i="3"/>
  <c r="AK174" i="3"/>
  <c r="AP174" i="3"/>
  <c r="AR174" i="3"/>
  <c r="AI174" i="3"/>
  <c r="AM174" i="3"/>
  <c r="AQ174" i="3"/>
  <c r="AH174" i="3"/>
  <c r="AO174" i="3"/>
  <c r="AG174" i="3"/>
  <c r="AJ174" i="3"/>
  <c r="AF115" i="3"/>
  <c r="AP115" i="3"/>
  <c r="AQ115" i="3"/>
  <c r="AN115" i="3"/>
  <c r="AG115" i="3"/>
  <c r="AR115" i="3"/>
  <c r="AM115" i="3"/>
  <c r="AO115" i="3"/>
  <c r="AK115" i="3"/>
  <c r="AL115" i="3"/>
  <c r="AH115" i="3"/>
  <c r="AI115" i="3"/>
  <c r="AJ115" i="3"/>
  <c r="AP68" i="3"/>
  <c r="AF68" i="3"/>
  <c r="AR68" i="3"/>
  <c r="AN68" i="3"/>
  <c r="AM68" i="3"/>
  <c r="AG68" i="3"/>
  <c r="AO68" i="3"/>
  <c r="AH68" i="3"/>
  <c r="AQ68" i="3"/>
  <c r="AI68" i="3"/>
  <c r="AL68" i="3"/>
  <c r="AK68" i="3"/>
  <c r="AJ68" i="3"/>
  <c r="AG21" i="3"/>
  <c r="AR21" i="3"/>
  <c r="AI21" i="3"/>
  <c r="AH21" i="3"/>
  <c r="AJ21" i="3"/>
  <c r="AF21" i="3"/>
  <c r="AK21" i="3"/>
  <c r="AN21" i="3"/>
  <c r="AM21" i="3"/>
  <c r="AQ21" i="3"/>
  <c r="AP21" i="3"/>
  <c r="AO21" i="3"/>
  <c r="AL21" i="3"/>
  <c r="AO165" i="3"/>
  <c r="AP165" i="3"/>
  <c r="AF165" i="3"/>
  <c r="AR165" i="3"/>
  <c r="AQ165" i="3"/>
  <c r="AG165" i="3"/>
  <c r="AN165" i="3"/>
  <c r="AH165" i="3"/>
  <c r="AJ165" i="3"/>
  <c r="AK165" i="3"/>
  <c r="AL165" i="3"/>
  <c r="AI165" i="3"/>
  <c r="AM165" i="3"/>
  <c r="AP131" i="3"/>
  <c r="AN131" i="3"/>
  <c r="AM131" i="3"/>
  <c r="AH131" i="3"/>
  <c r="AF131" i="3"/>
  <c r="AO131" i="3"/>
  <c r="AG131" i="3"/>
  <c r="AI131" i="3"/>
  <c r="AQ131" i="3"/>
  <c r="AJ131" i="3"/>
  <c r="AL131" i="3"/>
  <c r="AR131" i="3"/>
  <c r="AK131" i="3"/>
  <c r="AO142" i="3"/>
  <c r="AN142" i="3"/>
  <c r="AR142" i="3"/>
  <c r="AF142" i="3"/>
  <c r="AI142" i="3"/>
  <c r="AG142" i="3"/>
  <c r="AP142" i="3"/>
  <c r="AQ142" i="3"/>
  <c r="AM142" i="3"/>
  <c r="AH142" i="3"/>
  <c r="AL142" i="3"/>
  <c r="AK142" i="3"/>
  <c r="AJ142" i="3"/>
  <c r="AL108" i="3"/>
  <c r="AF108" i="3"/>
  <c r="AM108" i="3"/>
  <c r="AP108" i="3"/>
  <c r="AR108" i="3"/>
  <c r="AG108" i="3"/>
  <c r="AN108" i="3"/>
  <c r="AO108" i="3"/>
  <c r="AJ108" i="3"/>
  <c r="AK108" i="3"/>
  <c r="AQ108" i="3"/>
  <c r="AH108" i="3"/>
  <c r="AI108" i="3"/>
  <c r="AK73" i="3"/>
  <c r="AM73" i="3"/>
  <c r="AF73" i="3"/>
  <c r="AO73" i="3"/>
  <c r="AQ73" i="3"/>
  <c r="AG73" i="3"/>
  <c r="AH73" i="3"/>
  <c r="AI73" i="3"/>
  <c r="AR73" i="3"/>
  <c r="AL73" i="3"/>
  <c r="AJ73" i="3"/>
  <c r="AP73" i="3"/>
  <c r="AN73" i="3"/>
  <c r="AR38" i="3"/>
  <c r="AL38" i="3"/>
  <c r="AF38" i="3"/>
  <c r="AO38" i="3"/>
  <c r="AQ38" i="3"/>
  <c r="AM38" i="3"/>
  <c r="AP38" i="3"/>
  <c r="AK38" i="3"/>
  <c r="AJ38" i="3"/>
  <c r="AH38" i="3"/>
  <c r="AN38" i="3"/>
  <c r="AG38" i="3"/>
  <c r="AI38" i="3"/>
  <c r="AJ34" i="3"/>
  <c r="AF34" i="3"/>
  <c r="AQ34" i="3"/>
  <c r="AL34" i="3"/>
  <c r="AI34" i="3"/>
  <c r="AN34" i="3"/>
  <c r="AM34" i="3"/>
  <c r="AO34" i="3"/>
  <c r="AK34" i="3"/>
  <c r="AG34" i="3"/>
  <c r="AR34" i="3"/>
  <c r="AP34" i="3"/>
  <c r="AH34" i="3"/>
  <c r="AR135" i="3"/>
  <c r="AF135" i="3"/>
  <c r="AO135" i="3"/>
  <c r="AQ135" i="3"/>
  <c r="AN135" i="3"/>
  <c r="AP135" i="3"/>
  <c r="AM135" i="3"/>
  <c r="AI135" i="3"/>
  <c r="AH135" i="3"/>
  <c r="AG135" i="3"/>
  <c r="AJ135" i="3"/>
  <c r="AK135" i="3"/>
  <c r="AL135" i="3"/>
  <c r="AO88" i="3"/>
  <c r="AF88" i="3"/>
  <c r="AN88" i="3"/>
  <c r="AR88" i="3"/>
  <c r="AG88" i="3"/>
  <c r="AQ88" i="3"/>
  <c r="AP88" i="3"/>
  <c r="AM88" i="3"/>
  <c r="AK88" i="3"/>
  <c r="AH88" i="3"/>
  <c r="AL88" i="3"/>
  <c r="AJ88" i="3"/>
  <c r="AI88" i="3"/>
  <c r="AG42" i="3"/>
  <c r="AH42" i="3"/>
  <c r="AM42" i="3"/>
  <c r="AN42" i="3"/>
  <c r="AP42" i="3"/>
  <c r="AF42" i="3"/>
  <c r="AJ42" i="3"/>
  <c r="AO42" i="3"/>
  <c r="AK42" i="3"/>
  <c r="AL42" i="3"/>
  <c r="AQ42" i="3"/>
  <c r="AR42" i="3"/>
  <c r="AI42" i="3"/>
  <c r="AK127" i="3"/>
  <c r="AF127" i="3"/>
  <c r="AM127" i="3"/>
  <c r="AO127" i="3"/>
  <c r="AR127" i="3"/>
  <c r="AN127" i="3"/>
  <c r="AJ127" i="3"/>
  <c r="AI127" i="3"/>
  <c r="AG127" i="3"/>
  <c r="AP127" i="3"/>
  <c r="AL127" i="3"/>
  <c r="AQ127" i="3"/>
  <c r="AH127" i="3"/>
  <c r="AR80" i="3"/>
  <c r="AF80" i="3"/>
  <c r="AN80" i="3"/>
  <c r="AQ80" i="3"/>
  <c r="AM80" i="3"/>
  <c r="AI80" i="3"/>
  <c r="AO80" i="3"/>
  <c r="AH80" i="3"/>
  <c r="AP80" i="3"/>
  <c r="AK80" i="3"/>
  <c r="AJ80" i="3"/>
  <c r="AL80" i="3"/>
  <c r="AG80" i="3"/>
  <c r="AP143" i="3"/>
  <c r="AF143" i="3"/>
  <c r="AQ143" i="3"/>
  <c r="AN143" i="3"/>
  <c r="AO143" i="3"/>
  <c r="AM143" i="3"/>
  <c r="AR143" i="3"/>
  <c r="AH143" i="3"/>
  <c r="AL143" i="3"/>
  <c r="AG143" i="3"/>
  <c r="AJ143" i="3"/>
  <c r="AK143" i="3"/>
  <c r="AI143" i="3"/>
  <c r="AM154" i="3"/>
  <c r="AR154" i="3"/>
  <c r="AN154" i="3"/>
  <c r="AO154" i="3"/>
  <c r="AQ154" i="3"/>
  <c r="AF154" i="3"/>
  <c r="AG154" i="3"/>
  <c r="AJ154" i="3"/>
  <c r="AL154" i="3"/>
  <c r="AP154" i="3"/>
  <c r="AH154" i="3"/>
  <c r="AI154" i="3"/>
  <c r="AK154" i="3"/>
  <c r="AQ120" i="3"/>
  <c r="AM120" i="3"/>
  <c r="AO120" i="3"/>
  <c r="AN120" i="3"/>
  <c r="AI120" i="3"/>
  <c r="AR120" i="3"/>
  <c r="AF120" i="3"/>
  <c r="AP120" i="3"/>
  <c r="AG120" i="3"/>
  <c r="AJ120" i="3"/>
  <c r="AH120" i="3"/>
  <c r="AK120" i="3"/>
  <c r="AL120" i="3"/>
  <c r="AP85" i="3"/>
  <c r="AO85" i="3"/>
  <c r="AM85" i="3"/>
  <c r="AN85" i="3"/>
  <c r="AQ85" i="3"/>
  <c r="AR85" i="3"/>
  <c r="AF85" i="3"/>
  <c r="AG85" i="3"/>
  <c r="AL85" i="3"/>
  <c r="AJ85" i="3"/>
  <c r="AK85" i="3"/>
  <c r="AH85" i="3"/>
  <c r="AI85" i="3"/>
  <c r="AG50" i="3"/>
  <c r="AK50" i="3"/>
  <c r="AH50" i="3"/>
  <c r="AL50" i="3"/>
  <c r="AF50" i="3"/>
  <c r="AO50" i="3"/>
  <c r="AQ50" i="3"/>
  <c r="AP50" i="3"/>
  <c r="AM50" i="3"/>
  <c r="AI50" i="3"/>
  <c r="AJ50" i="3"/>
  <c r="AN50" i="3"/>
  <c r="AR50" i="3"/>
  <c r="AM3" i="3"/>
  <c r="AL3" i="3"/>
  <c r="AG3" i="3"/>
  <c r="AF3" i="3"/>
  <c r="AP3" i="3"/>
  <c r="AO3" i="3"/>
  <c r="AQ3" i="3"/>
  <c r="AH3" i="3"/>
  <c r="AK3" i="3"/>
  <c r="AJ3" i="3"/>
  <c r="AR3" i="3"/>
  <c r="AN3" i="3"/>
  <c r="AI3" i="3"/>
  <c r="AQ147" i="3"/>
  <c r="AO147" i="3"/>
  <c r="AP147" i="3"/>
  <c r="AF147" i="3"/>
  <c r="AR147" i="3"/>
  <c r="AN147" i="3"/>
  <c r="AM147" i="3"/>
  <c r="AH147" i="3"/>
  <c r="AI147" i="3"/>
  <c r="AL147" i="3"/>
  <c r="AG147" i="3"/>
  <c r="AK147" i="3"/>
  <c r="AJ147" i="3"/>
  <c r="AM100" i="3"/>
  <c r="AQ100" i="3"/>
  <c r="AP100" i="3"/>
  <c r="AN100" i="3"/>
  <c r="AF100" i="3"/>
  <c r="AL100" i="3"/>
  <c r="AK100" i="3"/>
  <c r="AG100" i="3"/>
  <c r="AO100" i="3"/>
  <c r="AR100" i="3"/>
  <c r="AH100" i="3"/>
  <c r="AJ100" i="3"/>
  <c r="AI100" i="3"/>
  <c r="AM17" i="3"/>
  <c r="AF17" i="3"/>
  <c r="AK17" i="3"/>
  <c r="AN17" i="3"/>
  <c r="AR17" i="3"/>
  <c r="AJ17" i="3"/>
  <c r="AL17" i="3"/>
  <c r="AO17" i="3"/>
  <c r="AG17" i="3"/>
  <c r="AP17" i="3"/>
  <c r="AI17" i="3"/>
  <c r="AH17" i="3"/>
  <c r="AQ17" i="3"/>
  <c r="AQ33" i="3"/>
  <c r="AP33" i="3"/>
  <c r="AF33" i="3"/>
  <c r="AN33" i="3"/>
  <c r="AI33" i="3"/>
  <c r="AR33" i="3"/>
  <c r="AO33" i="3"/>
  <c r="AM33" i="3"/>
  <c r="AH33" i="3"/>
  <c r="AL33" i="3"/>
  <c r="AJ33" i="3"/>
  <c r="AK33" i="3"/>
  <c r="AG33" i="3"/>
  <c r="AF89" i="3"/>
  <c r="AK89" i="3"/>
  <c r="AO89" i="3"/>
  <c r="AL89" i="3"/>
  <c r="AM89" i="3"/>
  <c r="AR89" i="3"/>
  <c r="AN89" i="3"/>
  <c r="AP89" i="3"/>
  <c r="AQ89" i="3"/>
  <c r="AJ89" i="3"/>
  <c r="AG89" i="3"/>
  <c r="AH89" i="3"/>
  <c r="AI89" i="3"/>
  <c r="AG54" i="3"/>
  <c r="AQ54" i="3"/>
  <c r="AF54" i="3"/>
  <c r="AM54" i="3"/>
  <c r="AJ54" i="3"/>
  <c r="AN54" i="3"/>
  <c r="AH54" i="3"/>
  <c r="AO54" i="3"/>
  <c r="AL54" i="3"/>
  <c r="AP54" i="3"/>
  <c r="AR54" i="3"/>
  <c r="AK54" i="3"/>
  <c r="AI54" i="3"/>
  <c r="AF77" i="3"/>
  <c r="AN77" i="3"/>
  <c r="AM77" i="3"/>
  <c r="AR77" i="3"/>
  <c r="AQ77" i="3"/>
  <c r="AO77" i="3"/>
  <c r="AP77" i="3"/>
  <c r="AG77" i="3"/>
  <c r="AK77" i="3"/>
  <c r="AI77" i="3"/>
  <c r="AH77" i="3"/>
  <c r="AJ77" i="3"/>
  <c r="AL77" i="3"/>
  <c r="AF139" i="3"/>
  <c r="AR139" i="3"/>
  <c r="AP139" i="3"/>
  <c r="AQ139" i="3"/>
  <c r="AN139" i="3"/>
  <c r="AO139" i="3"/>
  <c r="AI139" i="3"/>
  <c r="AH139" i="3"/>
  <c r="AG139" i="3"/>
  <c r="AM139" i="3"/>
  <c r="AL139" i="3"/>
  <c r="AJ139" i="3"/>
  <c r="AK139" i="3"/>
  <c r="AP92" i="3"/>
  <c r="AN92" i="3"/>
  <c r="AF92" i="3"/>
  <c r="AM92" i="3"/>
  <c r="AQ92" i="3"/>
  <c r="AO92" i="3"/>
  <c r="AR92" i="3"/>
  <c r="AL92" i="3"/>
  <c r="AI92" i="3"/>
  <c r="AG92" i="3"/>
  <c r="AH92" i="3"/>
  <c r="AJ92" i="3"/>
  <c r="AK92" i="3"/>
  <c r="AG45" i="3"/>
  <c r="AK45" i="3"/>
  <c r="AL45" i="3"/>
  <c r="AP45" i="3"/>
  <c r="AR45" i="3"/>
  <c r="AN45" i="3"/>
  <c r="AM45" i="3"/>
  <c r="AO45" i="3"/>
  <c r="AH45" i="3"/>
  <c r="AF45" i="3"/>
  <c r="AQ45" i="3"/>
  <c r="AI45" i="3"/>
  <c r="AJ45" i="3"/>
  <c r="AR11" i="3"/>
  <c r="AQ11" i="3"/>
  <c r="AG11" i="3"/>
  <c r="AF11" i="3"/>
  <c r="AH11" i="3"/>
  <c r="AI11" i="3"/>
  <c r="AJ11" i="3"/>
  <c r="AP11" i="3"/>
  <c r="AK11" i="3"/>
  <c r="AO11" i="3"/>
  <c r="AN11" i="3"/>
  <c r="AL11" i="3"/>
  <c r="AM11" i="3"/>
  <c r="AM155" i="3"/>
  <c r="AF155" i="3"/>
  <c r="AR155" i="3"/>
  <c r="AI155" i="3"/>
  <c r="AQ155" i="3"/>
  <c r="AO155" i="3"/>
  <c r="AG155" i="3"/>
  <c r="AN155" i="3"/>
  <c r="AJ155" i="3"/>
  <c r="AL155" i="3"/>
  <c r="AP155" i="3"/>
  <c r="AK155" i="3"/>
  <c r="AH155" i="3"/>
  <c r="AR166" i="3"/>
  <c r="AF166" i="3"/>
  <c r="AN166" i="3"/>
  <c r="AH166" i="3"/>
  <c r="AQ166" i="3"/>
  <c r="AM166" i="3"/>
  <c r="AG166" i="3"/>
  <c r="AI166" i="3"/>
  <c r="AJ166" i="3"/>
  <c r="AP166" i="3"/>
  <c r="AO166" i="3"/>
  <c r="AK166" i="3"/>
  <c r="AL166" i="3"/>
  <c r="AR132" i="3"/>
  <c r="AO132" i="3"/>
  <c r="AQ132" i="3"/>
  <c r="AP132" i="3"/>
  <c r="AF132" i="3"/>
  <c r="AM132" i="3"/>
  <c r="AN132" i="3"/>
  <c r="AG132" i="3"/>
  <c r="AI132" i="3"/>
  <c r="AK132" i="3"/>
  <c r="AL132" i="3"/>
  <c r="AJ132" i="3"/>
  <c r="AH132" i="3"/>
  <c r="AK97" i="3"/>
  <c r="AM97" i="3"/>
  <c r="AN97" i="3"/>
  <c r="AO97" i="3"/>
  <c r="AQ97" i="3"/>
  <c r="AF97" i="3"/>
  <c r="AG97" i="3"/>
  <c r="AP97" i="3"/>
  <c r="AR97" i="3"/>
  <c r="AL97" i="3"/>
  <c r="AJ97" i="3"/>
  <c r="AH97" i="3"/>
  <c r="AI97" i="3"/>
  <c r="AR62" i="3"/>
  <c r="AP62" i="3"/>
  <c r="AM62" i="3"/>
  <c r="AQ62" i="3"/>
  <c r="AO62" i="3"/>
  <c r="AF62" i="3"/>
  <c r="AJ62" i="3"/>
  <c r="AN62" i="3"/>
  <c r="AH62" i="3"/>
  <c r="AL62" i="3"/>
  <c r="AG62" i="3"/>
  <c r="AK62" i="3"/>
  <c r="AI62" i="3"/>
  <c r="AM15" i="3"/>
  <c r="AL15" i="3"/>
  <c r="AN15" i="3"/>
  <c r="AF15" i="3"/>
  <c r="AP15" i="3"/>
  <c r="AG15" i="3"/>
  <c r="AQ15" i="3"/>
  <c r="AR15" i="3"/>
  <c r="AO15" i="3"/>
  <c r="AH15" i="3"/>
  <c r="AK15" i="3"/>
  <c r="AJ15" i="3"/>
  <c r="AI15" i="3"/>
  <c r="AP159" i="3"/>
  <c r="AN159" i="3"/>
  <c r="AR159" i="3"/>
  <c r="AF159" i="3"/>
  <c r="AM159" i="3"/>
  <c r="AH159" i="3"/>
  <c r="AI159" i="3"/>
  <c r="AO159" i="3"/>
  <c r="AG159" i="3"/>
  <c r="AJ159" i="3"/>
  <c r="AK159" i="3"/>
  <c r="AL159" i="3"/>
  <c r="AQ159" i="3"/>
  <c r="AH112" i="3"/>
  <c r="AP112" i="3"/>
  <c r="AN112" i="3"/>
  <c r="AF112" i="3"/>
  <c r="AM112" i="3"/>
  <c r="AG112" i="3"/>
  <c r="AQ112" i="3"/>
  <c r="AR112" i="3"/>
  <c r="AI112" i="3"/>
  <c r="AJ112" i="3"/>
  <c r="AK112" i="3"/>
  <c r="AL112" i="3"/>
  <c r="AO112" i="3"/>
  <c r="AH177" i="3"/>
  <c r="AN177" i="3"/>
  <c r="AM177" i="3"/>
  <c r="AO177" i="3"/>
  <c r="AQ177" i="3"/>
  <c r="AF177" i="3"/>
  <c r="AI177" i="3"/>
  <c r="AG177" i="3"/>
  <c r="AP177" i="3"/>
  <c r="AJ177" i="3"/>
  <c r="AK177" i="3"/>
  <c r="AR177" i="3"/>
  <c r="AL177" i="3"/>
  <c r="AG101" i="3"/>
  <c r="AF101" i="3"/>
  <c r="AM101" i="3"/>
  <c r="AR101" i="3"/>
  <c r="AP101" i="3"/>
  <c r="AO101" i="3"/>
  <c r="AJ101" i="3"/>
  <c r="AN101" i="3"/>
  <c r="AH101" i="3"/>
  <c r="AL101" i="3"/>
  <c r="AQ101" i="3"/>
  <c r="AK101" i="3"/>
  <c r="AI101" i="3"/>
  <c r="AR66" i="3"/>
  <c r="AN66" i="3"/>
  <c r="AF66" i="3"/>
  <c r="AP66" i="3"/>
  <c r="AQ66" i="3"/>
  <c r="AO66" i="3"/>
  <c r="AM66" i="3"/>
  <c r="AL66" i="3"/>
  <c r="AH66" i="3"/>
  <c r="AJ66" i="3"/>
  <c r="AK66" i="3"/>
  <c r="AI66" i="3"/>
  <c r="AG66" i="3"/>
  <c r="AK7" i="3"/>
  <c r="AF7" i="3"/>
  <c r="AL7" i="3"/>
  <c r="AH7" i="3"/>
  <c r="AJ7" i="3"/>
  <c r="AI7" i="3"/>
  <c r="AP7" i="3"/>
  <c r="AM7" i="3"/>
  <c r="AR7" i="3"/>
  <c r="AQ7" i="3"/>
  <c r="AO7" i="3"/>
  <c r="AN7" i="3"/>
  <c r="AG7" i="3"/>
  <c r="AF151" i="3"/>
  <c r="AM151" i="3"/>
  <c r="AN151" i="3"/>
  <c r="AG151" i="3"/>
  <c r="AI151" i="3"/>
  <c r="AR151" i="3"/>
  <c r="AO151" i="3"/>
  <c r="AP151" i="3"/>
  <c r="AQ151" i="3"/>
  <c r="AH151" i="3"/>
  <c r="AJ151" i="3"/>
  <c r="AL151" i="3"/>
  <c r="AK151" i="3"/>
  <c r="AI104" i="3"/>
  <c r="AH104" i="3"/>
  <c r="AG104" i="3"/>
  <c r="AR104" i="3"/>
  <c r="AM104" i="3"/>
  <c r="AF104" i="3"/>
  <c r="AO104" i="3"/>
  <c r="AP104" i="3"/>
  <c r="AN104" i="3"/>
  <c r="AQ104" i="3"/>
  <c r="AK104" i="3"/>
  <c r="AJ104" i="3"/>
  <c r="AL104" i="3"/>
  <c r="AL57" i="3"/>
  <c r="AM57" i="3"/>
  <c r="AP57" i="3"/>
  <c r="AO57" i="3"/>
  <c r="AQ57" i="3"/>
  <c r="AN57" i="3"/>
  <c r="AF57" i="3"/>
  <c r="AK57" i="3"/>
  <c r="AH57" i="3"/>
  <c r="AI57" i="3"/>
  <c r="AJ57" i="3"/>
  <c r="AG57" i="3"/>
  <c r="AR57" i="3"/>
  <c r="AQ23" i="3"/>
  <c r="AG23" i="3"/>
  <c r="AR23" i="3"/>
  <c r="AF23" i="3"/>
  <c r="AH23" i="3"/>
  <c r="AP23" i="3"/>
  <c r="AI23" i="3"/>
  <c r="AL23" i="3"/>
  <c r="AK23" i="3"/>
  <c r="AO23" i="3"/>
  <c r="AN23" i="3"/>
  <c r="AJ23" i="3"/>
  <c r="AM23" i="3"/>
  <c r="AM167" i="3"/>
  <c r="AQ167" i="3"/>
  <c r="AF167" i="3"/>
  <c r="AN167" i="3"/>
  <c r="AP167" i="3"/>
  <c r="AR167" i="3"/>
  <c r="AO167" i="3"/>
  <c r="AI167" i="3"/>
  <c r="AH167" i="3"/>
  <c r="AK167" i="3"/>
  <c r="AG167" i="3"/>
  <c r="AJ167" i="3"/>
  <c r="AL167" i="3"/>
  <c r="AF178" i="3"/>
  <c r="AM178" i="3"/>
  <c r="AQ178" i="3"/>
  <c r="AO178" i="3"/>
  <c r="AP178" i="3"/>
  <c r="AI178" i="3"/>
  <c r="AN178" i="3"/>
  <c r="AR178" i="3"/>
  <c r="AG178" i="3"/>
  <c r="AH178" i="3"/>
  <c r="AJ178" i="3"/>
  <c r="AK178" i="3"/>
  <c r="AL178" i="3"/>
  <c r="AN144" i="3"/>
  <c r="AM144" i="3"/>
  <c r="AP144" i="3"/>
  <c r="AF144" i="3"/>
  <c r="AO144" i="3"/>
  <c r="AG144" i="3"/>
  <c r="AI144" i="3"/>
  <c r="AR144" i="3"/>
  <c r="AQ144" i="3"/>
  <c r="AH144" i="3"/>
  <c r="AK144" i="3"/>
  <c r="AJ144" i="3"/>
  <c r="AL144" i="3"/>
  <c r="AF109" i="3"/>
  <c r="AQ109" i="3"/>
  <c r="AR109" i="3"/>
  <c r="AM109" i="3"/>
  <c r="AG109" i="3"/>
  <c r="AN109" i="3"/>
  <c r="AP109" i="3"/>
  <c r="AL109" i="3"/>
  <c r="AO109" i="3"/>
  <c r="AJ109" i="3"/>
  <c r="AK109" i="3"/>
  <c r="AH109" i="3"/>
  <c r="AI109" i="3"/>
  <c r="AF74" i="3"/>
  <c r="AQ74" i="3"/>
  <c r="AM74" i="3"/>
  <c r="AN74" i="3"/>
  <c r="AP74" i="3"/>
  <c r="AH74" i="3"/>
  <c r="AG74" i="3"/>
  <c r="AO74" i="3"/>
  <c r="AR74" i="3"/>
  <c r="AJ74" i="3"/>
  <c r="AI74" i="3"/>
  <c r="AK74" i="3"/>
  <c r="AL74" i="3"/>
  <c r="AG27" i="3"/>
  <c r="AN27" i="3"/>
  <c r="AP27" i="3"/>
  <c r="AF27" i="3"/>
  <c r="AI27" i="3"/>
  <c r="AL27" i="3"/>
  <c r="AO27" i="3"/>
  <c r="AJ27" i="3"/>
  <c r="AK27" i="3"/>
  <c r="AH27" i="3"/>
  <c r="AM27" i="3"/>
  <c r="AR27" i="3"/>
  <c r="AQ27" i="3"/>
  <c r="AR171" i="3"/>
  <c r="AF171" i="3"/>
  <c r="AO171" i="3"/>
  <c r="AQ171" i="3"/>
  <c r="AM171" i="3"/>
  <c r="AN171" i="3"/>
  <c r="AP171" i="3"/>
  <c r="AG171" i="3"/>
  <c r="AH171" i="3"/>
  <c r="AI171" i="3"/>
  <c r="AJ171" i="3"/>
  <c r="AK171" i="3"/>
  <c r="AL171" i="3"/>
  <c r="AO124" i="3"/>
  <c r="AF124" i="3"/>
  <c r="AN124" i="3"/>
  <c r="AG124" i="3"/>
  <c r="AQ124" i="3"/>
  <c r="AI124" i="3"/>
  <c r="AP124" i="3"/>
  <c r="AJ124" i="3"/>
  <c r="AK124" i="3"/>
  <c r="AL124" i="3"/>
  <c r="AR124" i="3"/>
  <c r="AH124" i="3"/>
  <c r="AM124" i="3"/>
  <c r="AL113" i="3"/>
  <c r="AF113" i="3"/>
  <c r="AN113" i="3"/>
  <c r="AR113" i="3"/>
  <c r="AO113" i="3"/>
  <c r="AP113" i="3"/>
  <c r="AM113" i="3"/>
  <c r="AQ113" i="3"/>
  <c r="AH113" i="3"/>
  <c r="AG113" i="3"/>
  <c r="AK113" i="3"/>
  <c r="AI113" i="3"/>
  <c r="AJ113" i="3"/>
  <c r="AR78" i="3"/>
  <c r="AK78" i="3"/>
  <c r="AJ78" i="3"/>
  <c r="AN78" i="3"/>
  <c r="AQ78" i="3"/>
  <c r="AM78" i="3"/>
  <c r="AO78" i="3"/>
  <c r="AP78" i="3"/>
  <c r="AI78" i="3"/>
  <c r="AH78" i="3"/>
  <c r="AF78" i="3"/>
  <c r="AL78" i="3"/>
  <c r="AG78" i="3"/>
  <c r="AK19" i="3"/>
  <c r="AI19" i="3"/>
  <c r="AH19" i="3"/>
  <c r="AF19" i="3"/>
  <c r="AL19" i="3"/>
  <c r="AJ19" i="3"/>
  <c r="AN19" i="3"/>
  <c r="AO19" i="3"/>
  <c r="AR19" i="3"/>
  <c r="AQ19" i="3"/>
  <c r="AM19" i="3"/>
  <c r="AP19" i="3"/>
  <c r="AG19" i="3"/>
  <c r="AF163" i="3"/>
  <c r="AP163" i="3"/>
  <c r="AO163" i="3"/>
  <c r="AR163" i="3"/>
  <c r="AN163" i="3"/>
  <c r="AQ163" i="3"/>
  <c r="AG163" i="3"/>
  <c r="AM163" i="3"/>
  <c r="AK163" i="3"/>
  <c r="AL163" i="3"/>
  <c r="AJ163" i="3"/>
  <c r="AH163" i="3"/>
  <c r="AI163" i="3"/>
  <c r="AQ116" i="3"/>
  <c r="AN116" i="3"/>
  <c r="AM116" i="3"/>
  <c r="AP116" i="3"/>
  <c r="AG116" i="3"/>
  <c r="AO116" i="3"/>
  <c r="AF116" i="3"/>
  <c r="AR116" i="3"/>
  <c r="AH116" i="3"/>
  <c r="AL116" i="3"/>
  <c r="AJ116" i="3"/>
  <c r="AI116" i="3"/>
  <c r="AK116" i="3"/>
  <c r="AM69" i="3"/>
  <c r="AQ69" i="3"/>
  <c r="AF69" i="3"/>
  <c r="AN69" i="3"/>
  <c r="AG69" i="3"/>
  <c r="AP69" i="3"/>
  <c r="AJ69" i="3"/>
  <c r="AL69" i="3"/>
  <c r="AI69" i="3"/>
  <c r="AH69" i="3"/>
  <c r="AR69" i="3"/>
  <c r="AO69" i="3"/>
  <c r="AK69" i="3"/>
  <c r="AM35" i="3"/>
  <c r="AK35" i="3"/>
  <c r="AP35" i="3"/>
  <c r="AO35" i="3"/>
  <c r="AQ35" i="3"/>
  <c r="AF35" i="3"/>
  <c r="AR35" i="3"/>
  <c r="AN35" i="3"/>
  <c r="AJ35" i="3"/>
  <c r="AI35" i="3"/>
  <c r="AL35" i="3"/>
  <c r="AH35" i="3"/>
  <c r="AG35" i="3"/>
  <c r="AQ179" i="3"/>
  <c r="AN179" i="3"/>
  <c r="AM179" i="3"/>
  <c r="AF179" i="3"/>
  <c r="AP179" i="3"/>
  <c r="AR179" i="3"/>
  <c r="AO179" i="3"/>
  <c r="AH179" i="3"/>
  <c r="AL179" i="3"/>
  <c r="AK179" i="3"/>
  <c r="AI179" i="3"/>
  <c r="AJ179" i="3"/>
  <c r="AG179" i="3"/>
  <c r="AQ12" i="3"/>
  <c r="AP12" i="3"/>
  <c r="AR12" i="3"/>
  <c r="AG12" i="3"/>
  <c r="AO12" i="3"/>
  <c r="AH12" i="3"/>
  <c r="AF12" i="3"/>
  <c r="AK12" i="3"/>
  <c r="AI12" i="3"/>
  <c r="AN12" i="3"/>
  <c r="AM12" i="3"/>
  <c r="AJ12" i="3"/>
  <c r="AL12" i="3"/>
  <c r="AR156" i="3"/>
  <c r="AO156" i="3"/>
  <c r="AQ156" i="3"/>
  <c r="AP156" i="3"/>
  <c r="AI156" i="3"/>
  <c r="AM156" i="3"/>
  <c r="AF156" i="3"/>
  <c r="AN156" i="3"/>
  <c r="AH156" i="3"/>
  <c r="AG156" i="3"/>
  <c r="AK156" i="3"/>
  <c r="AJ156" i="3"/>
  <c r="AL156" i="3"/>
  <c r="AO121" i="3"/>
  <c r="AF121" i="3"/>
  <c r="AR121" i="3"/>
  <c r="AN121" i="3"/>
  <c r="AP121" i="3"/>
  <c r="AG121" i="3"/>
  <c r="AQ121" i="3"/>
  <c r="AM121" i="3"/>
  <c r="AI121" i="3"/>
  <c r="AK121" i="3"/>
  <c r="AL121" i="3"/>
  <c r="AH121" i="3"/>
  <c r="AJ121" i="3"/>
  <c r="AJ86" i="3"/>
  <c r="AQ86" i="3"/>
  <c r="AF86" i="3"/>
  <c r="AN86" i="3"/>
  <c r="AG86" i="3"/>
  <c r="AM86" i="3"/>
  <c r="AP86" i="3"/>
  <c r="AR86" i="3"/>
  <c r="AL86" i="3"/>
  <c r="AI86" i="3"/>
  <c r="AH86" i="3"/>
  <c r="AO86" i="3"/>
  <c r="AK86" i="3"/>
  <c r="AN39" i="3"/>
  <c r="AP39" i="3"/>
  <c r="AG39" i="3"/>
  <c r="AO39" i="3"/>
  <c r="AI39" i="3"/>
  <c r="AF39" i="3"/>
  <c r="AM39" i="3"/>
  <c r="AJ39" i="3"/>
  <c r="AH39" i="3"/>
  <c r="AR39" i="3"/>
  <c r="AL39" i="3"/>
  <c r="AQ39" i="3"/>
  <c r="AK39" i="3"/>
  <c r="AR70" i="3"/>
  <c r="AF70" i="3"/>
  <c r="AQ70" i="3"/>
  <c r="AO70" i="3"/>
  <c r="AM70" i="3"/>
  <c r="AH70" i="3"/>
  <c r="AP70" i="3"/>
  <c r="AN70" i="3"/>
  <c r="AL70" i="3"/>
  <c r="AI70" i="3"/>
  <c r="AJ70" i="3"/>
  <c r="AG70" i="3"/>
  <c r="AK70" i="3"/>
  <c r="AF136" i="3"/>
  <c r="AM136" i="3"/>
  <c r="AO136" i="3"/>
  <c r="AQ136" i="3"/>
  <c r="AG136" i="3"/>
  <c r="AN136" i="3"/>
  <c r="AP136" i="3"/>
  <c r="AR136" i="3"/>
  <c r="AJ136" i="3"/>
  <c r="AK136" i="3"/>
  <c r="AL136" i="3"/>
  <c r="AH136" i="3"/>
  <c r="AI136" i="3"/>
  <c r="AF125" i="3"/>
  <c r="AO125" i="3"/>
  <c r="AR125" i="3"/>
  <c r="AQ125" i="3"/>
  <c r="AM125" i="3"/>
  <c r="AN125" i="3"/>
  <c r="AP125" i="3"/>
  <c r="AG125" i="3"/>
  <c r="AH125" i="3"/>
  <c r="AI125" i="3"/>
  <c r="AJ125" i="3"/>
  <c r="AL125" i="3"/>
  <c r="AK125" i="3"/>
  <c r="AQ90" i="3"/>
  <c r="AI90" i="3"/>
  <c r="AN90" i="3"/>
  <c r="AO90" i="3"/>
  <c r="AP90" i="3"/>
  <c r="AM90" i="3"/>
  <c r="AF90" i="3"/>
  <c r="AR90" i="3"/>
  <c r="AK90" i="3"/>
  <c r="AH90" i="3"/>
  <c r="AJ90" i="3"/>
  <c r="AG90" i="3"/>
  <c r="AL90" i="3"/>
  <c r="AH31" i="3"/>
  <c r="AF31" i="3"/>
  <c r="AP31" i="3"/>
  <c r="AI31" i="3"/>
  <c r="AG31" i="3"/>
  <c r="AQ31" i="3"/>
  <c r="AM31" i="3"/>
  <c r="AR31" i="3"/>
  <c r="AJ31" i="3"/>
  <c r="AK31" i="3"/>
  <c r="AO31" i="3"/>
  <c r="AL31" i="3"/>
  <c r="AN31" i="3"/>
  <c r="AF175" i="3"/>
  <c r="AP175" i="3"/>
  <c r="AQ175" i="3"/>
  <c r="AM175" i="3"/>
  <c r="AO175" i="3"/>
  <c r="AN175" i="3"/>
  <c r="AR175" i="3"/>
  <c r="AL175" i="3"/>
  <c r="AJ175" i="3"/>
  <c r="AK175" i="3"/>
  <c r="AG175" i="3"/>
  <c r="AI175" i="3"/>
  <c r="AH175" i="3"/>
  <c r="AM128" i="3"/>
  <c r="AQ128" i="3"/>
  <c r="AF128" i="3"/>
  <c r="AP128" i="3"/>
  <c r="AN128" i="3"/>
  <c r="AG128" i="3"/>
  <c r="AO128" i="3"/>
  <c r="AR128" i="3"/>
  <c r="AH128" i="3"/>
  <c r="AI128" i="3"/>
  <c r="AJ128" i="3"/>
  <c r="AK128" i="3"/>
  <c r="AL128" i="3"/>
  <c r="AM81" i="3"/>
  <c r="AQ81" i="3"/>
  <c r="AO81" i="3"/>
  <c r="AN81" i="3"/>
  <c r="AP81" i="3"/>
  <c r="AR81" i="3"/>
  <c r="AI81" i="3"/>
  <c r="AG81" i="3"/>
  <c r="AF81" i="3"/>
  <c r="AJ81" i="3"/>
  <c r="AK81" i="3"/>
  <c r="AL81" i="3"/>
  <c r="AH81" i="3"/>
  <c r="AP47" i="3"/>
  <c r="AR47" i="3"/>
  <c r="AH47" i="3"/>
  <c r="AI47" i="3"/>
  <c r="AG47" i="3"/>
  <c r="AJ47" i="3"/>
  <c r="AN47" i="3"/>
  <c r="AM47" i="3"/>
  <c r="AK47" i="3"/>
  <c r="AL47" i="3"/>
  <c r="AF47" i="3"/>
  <c r="AQ47" i="3"/>
  <c r="AO47" i="3"/>
  <c r="AG22" i="3"/>
  <c r="AR22" i="3"/>
  <c r="AQ22" i="3"/>
  <c r="AH22" i="3"/>
  <c r="AI22" i="3"/>
  <c r="AF22" i="3"/>
  <c r="AJ22" i="3"/>
  <c r="AK22" i="3"/>
  <c r="AL22" i="3"/>
  <c r="AM22" i="3"/>
  <c r="AP22" i="3"/>
  <c r="AO22" i="3"/>
  <c r="AN22" i="3"/>
  <c r="AR24" i="3"/>
  <c r="AQ24" i="3"/>
  <c r="AP24" i="3"/>
  <c r="AO24" i="3"/>
  <c r="AF24" i="3"/>
  <c r="AH24" i="3"/>
  <c r="AG24" i="3"/>
  <c r="AK24" i="3"/>
  <c r="AJ24" i="3"/>
  <c r="AN24" i="3"/>
  <c r="AM24" i="3"/>
  <c r="AI24" i="3"/>
  <c r="AL24" i="3"/>
  <c r="AM168" i="3"/>
  <c r="AQ168" i="3"/>
  <c r="AN168" i="3"/>
  <c r="AR168" i="3"/>
  <c r="AF168" i="3"/>
  <c r="AH168" i="3"/>
  <c r="AO168" i="3"/>
  <c r="AG168" i="3"/>
  <c r="AP168" i="3"/>
  <c r="AI168" i="3"/>
  <c r="AK168" i="3"/>
  <c r="AJ168" i="3"/>
  <c r="AL168" i="3"/>
  <c r="AN133" i="3"/>
  <c r="AQ133" i="3"/>
  <c r="AM133" i="3"/>
  <c r="AO133" i="3"/>
  <c r="AF133" i="3"/>
  <c r="AR133" i="3"/>
  <c r="AG133" i="3"/>
  <c r="AK133" i="3"/>
  <c r="AL133" i="3"/>
  <c r="AI133" i="3"/>
  <c r="AH133" i="3"/>
  <c r="AJ133" i="3"/>
  <c r="AP133" i="3"/>
  <c r="AQ98" i="3"/>
  <c r="AF98" i="3"/>
  <c r="AP98" i="3"/>
  <c r="AG98" i="3"/>
  <c r="AM98" i="3"/>
  <c r="AN98" i="3"/>
  <c r="AR98" i="3"/>
  <c r="AJ98" i="3"/>
  <c r="AO98" i="3"/>
  <c r="AI98" i="3"/>
  <c r="AH98" i="3"/>
  <c r="AK98" i="3"/>
  <c r="AL98" i="3"/>
  <c r="AR51" i="3"/>
  <c r="AP51" i="3"/>
  <c r="AF51" i="3"/>
  <c r="AO51" i="3"/>
  <c r="AI51" i="3"/>
  <c r="AH51" i="3"/>
  <c r="AG51" i="3"/>
  <c r="AN51" i="3"/>
  <c r="AK51" i="3"/>
  <c r="AQ51" i="3"/>
  <c r="AJ51" i="3"/>
  <c r="AL51" i="3"/>
  <c r="AM51" i="3"/>
  <c r="AR4" i="3"/>
  <c r="AK4" i="3"/>
  <c r="AM4" i="3"/>
  <c r="AO4" i="3"/>
  <c r="AF4" i="3"/>
  <c r="AL4" i="3"/>
  <c r="AP4" i="3"/>
  <c r="AQ4" i="3"/>
  <c r="AJ4" i="3"/>
  <c r="AI4" i="3"/>
  <c r="AN4" i="3"/>
  <c r="AH4" i="3"/>
  <c r="AG4" i="3"/>
  <c r="AQ148" i="3"/>
  <c r="AM148" i="3"/>
  <c r="AN148" i="3"/>
  <c r="AP148" i="3"/>
  <c r="AI148" i="3"/>
  <c r="AR148" i="3"/>
  <c r="AF148" i="3"/>
  <c r="AO148" i="3"/>
  <c r="AH148" i="3"/>
  <c r="AJ148" i="3"/>
  <c r="AL148" i="3"/>
  <c r="AG148" i="3"/>
  <c r="AK148" i="3"/>
  <c r="AM137" i="3"/>
  <c r="AF137" i="3"/>
  <c r="AO137" i="3"/>
  <c r="AR137" i="3"/>
  <c r="AQ137" i="3"/>
  <c r="AN137" i="3"/>
  <c r="AP137" i="3"/>
  <c r="AG137" i="3"/>
  <c r="AH137" i="3"/>
  <c r="AI137" i="3"/>
  <c r="AJ137" i="3"/>
  <c r="AL137" i="3"/>
  <c r="AK137" i="3"/>
  <c r="AF102" i="3"/>
  <c r="AN102" i="3"/>
  <c r="AQ102" i="3"/>
  <c r="AP102" i="3"/>
  <c r="AM102" i="3"/>
  <c r="AO102" i="3"/>
  <c r="AK102" i="3"/>
  <c r="AG102" i="3"/>
  <c r="AL102" i="3"/>
  <c r="AI102" i="3"/>
  <c r="AH102" i="3"/>
  <c r="AJ102" i="3"/>
  <c r="AR102" i="3"/>
  <c r="AM43" i="3"/>
  <c r="AF43" i="3"/>
  <c r="AN43" i="3"/>
  <c r="AQ43" i="3"/>
  <c r="AP43" i="3"/>
  <c r="AR43" i="3"/>
  <c r="AI43" i="3"/>
  <c r="AO43" i="3"/>
  <c r="AJ43" i="3"/>
  <c r="AK43" i="3"/>
  <c r="AH43" i="3"/>
  <c r="AG43" i="3"/>
  <c r="AL43" i="3"/>
  <c r="AQ53" i="3"/>
  <c r="AP53" i="3"/>
  <c r="AF53" i="3"/>
  <c r="AN53" i="3"/>
  <c r="AM53" i="3"/>
  <c r="AO53" i="3"/>
  <c r="AR53" i="3"/>
  <c r="AG53" i="3"/>
  <c r="AK53" i="3"/>
  <c r="AI53" i="3"/>
  <c r="AL53" i="3"/>
  <c r="AH53" i="3"/>
  <c r="AJ53" i="3"/>
  <c r="AO140" i="3"/>
  <c r="AR140" i="3"/>
  <c r="AF140" i="3"/>
  <c r="AQ140" i="3"/>
  <c r="AM140" i="3"/>
  <c r="AI140" i="3"/>
  <c r="AN140" i="3"/>
  <c r="AP140" i="3"/>
  <c r="AK140" i="3"/>
  <c r="AG140" i="3"/>
  <c r="AJ140" i="3"/>
  <c r="AH140" i="3"/>
  <c r="AL140" i="3"/>
  <c r="AG93" i="3"/>
  <c r="AH93" i="3"/>
  <c r="AR93" i="3"/>
  <c r="AN93" i="3"/>
  <c r="AP93" i="3"/>
  <c r="AF93" i="3"/>
  <c r="AM93" i="3"/>
  <c r="AQ93" i="3"/>
  <c r="AJ93" i="3"/>
  <c r="AL93" i="3"/>
  <c r="AI93" i="3"/>
  <c r="AO93" i="3"/>
  <c r="AK93" i="3"/>
  <c r="AK59" i="3"/>
  <c r="AJ59" i="3"/>
  <c r="AO59" i="3"/>
  <c r="AF59" i="3"/>
  <c r="AM59" i="3"/>
  <c r="AI59" i="3"/>
  <c r="AR59" i="3"/>
  <c r="AQ59" i="3"/>
  <c r="AP59" i="3"/>
  <c r="AG59" i="3"/>
  <c r="AN59" i="3"/>
  <c r="AL59" i="3"/>
  <c r="AH59" i="3"/>
  <c r="AL46" i="3"/>
  <c r="AF46" i="3"/>
  <c r="AO46" i="3"/>
  <c r="AM46" i="3"/>
  <c r="AR46" i="3"/>
  <c r="AH46" i="3"/>
  <c r="AG46" i="3"/>
  <c r="AQ46" i="3"/>
  <c r="AP46" i="3"/>
  <c r="AN46" i="3"/>
  <c r="AK46" i="3"/>
  <c r="AJ46" i="3"/>
  <c r="AI46" i="3"/>
  <c r="AF36" i="3"/>
  <c r="AO36" i="3"/>
  <c r="AQ36" i="3"/>
  <c r="AH36" i="3"/>
  <c r="AG36" i="3"/>
  <c r="AR36" i="3"/>
  <c r="AI36" i="3"/>
  <c r="AP36" i="3"/>
  <c r="AN36" i="3"/>
  <c r="AM36" i="3"/>
  <c r="AK36" i="3"/>
  <c r="AL36" i="3"/>
  <c r="AJ36" i="3"/>
  <c r="AG82" i="3"/>
  <c r="AP82" i="3"/>
  <c r="AQ82" i="3"/>
  <c r="AO82" i="3"/>
  <c r="AF82" i="3"/>
  <c r="AM82" i="3"/>
  <c r="AH82" i="3"/>
  <c r="AR82" i="3"/>
  <c r="AK82" i="3"/>
  <c r="AI82" i="3"/>
  <c r="AL82" i="3"/>
  <c r="AN82" i="3"/>
  <c r="AJ82" i="3"/>
  <c r="AO145" i="3"/>
  <c r="AM145" i="3"/>
  <c r="AQ145" i="3"/>
  <c r="AF145" i="3"/>
  <c r="AN145" i="3"/>
  <c r="AP145" i="3"/>
  <c r="AG145" i="3"/>
  <c r="AR145" i="3"/>
  <c r="AI145" i="3"/>
  <c r="AK145" i="3"/>
  <c r="AL145" i="3"/>
  <c r="AJ145" i="3"/>
  <c r="AH145" i="3"/>
  <c r="AF110" i="3"/>
  <c r="AN110" i="3"/>
  <c r="AR110" i="3"/>
  <c r="AQ110" i="3"/>
  <c r="AI110" i="3"/>
  <c r="AO110" i="3"/>
  <c r="AH110" i="3"/>
  <c r="AG110" i="3"/>
  <c r="AK110" i="3"/>
  <c r="AP110" i="3"/>
  <c r="AM110" i="3"/>
  <c r="AL110" i="3"/>
  <c r="AJ110" i="3"/>
  <c r="AJ63" i="3"/>
  <c r="AG63" i="3"/>
  <c r="AN63" i="3"/>
  <c r="AF63" i="3"/>
  <c r="AH63" i="3"/>
  <c r="AO63" i="3"/>
  <c r="AK63" i="3"/>
  <c r="AQ63" i="3"/>
  <c r="AP63" i="3"/>
  <c r="AM63" i="3"/>
  <c r="AI63" i="3"/>
  <c r="AL63" i="3"/>
  <c r="AR63" i="3"/>
  <c r="AK16" i="3"/>
  <c r="AL16" i="3"/>
  <c r="AF16" i="3"/>
  <c r="AM16" i="3"/>
  <c r="AN16" i="3"/>
  <c r="AO16" i="3"/>
  <c r="AP16" i="3"/>
  <c r="AQ16" i="3"/>
  <c r="AG16" i="3"/>
  <c r="AJ16" i="3"/>
  <c r="AI16" i="3"/>
  <c r="AR16" i="3"/>
  <c r="AH16" i="3"/>
  <c r="AP160" i="3"/>
  <c r="AO160" i="3"/>
  <c r="AR160" i="3"/>
  <c r="AF160" i="3"/>
  <c r="AN160" i="3"/>
  <c r="AQ160" i="3"/>
  <c r="AG160" i="3"/>
  <c r="AM160" i="3"/>
  <c r="AL160" i="3"/>
  <c r="AI160" i="3"/>
  <c r="AK160" i="3"/>
  <c r="AJ160" i="3"/>
  <c r="AH160" i="3"/>
  <c r="AH65" i="3"/>
  <c r="AF65" i="3"/>
  <c r="AM65" i="3"/>
  <c r="AI65" i="3"/>
  <c r="AN65" i="3"/>
  <c r="AP65" i="3"/>
  <c r="AR65" i="3"/>
  <c r="AG65" i="3"/>
  <c r="AK65" i="3"/>
  <c r="AJ65" i="3"/>
  <c r="AQ65" i="3"/>
  <c r="AO65" i="3"/>
  <c r="AL65" i="3"/>
  <c r="C102" i="4"/>
  <c r="AF149" i="3"/>
  <c r="AH149" i="3"/>
  <c r="AN149" i="3"/>
  <c r="AM149" i="3"/>
  <c r="AO149" i="3"/>
  <c r="AQ149" i="3"/>
  <c r="AR149" i="3"/>
  <c r="AI149" i="3"/>
  <c r="AP149" i="3"/>
  <c r="AG149" i="3"/>
  <c r="AJ149" i="3"/>
  <c r="AK149" i="3"/>
  <c r="AL149" i="3"/>
  <c r="AM114" i="3"/>
  <c r="AF114" i="3"/>
  <c r="AO114" i="3"/>
  <c r="AP114" i="3"/>
  <c r="AR114" i="3"/>
  <c r="AH114" i="3"/>
  <c r="AN114" i="3"/>
  <c r="AQ114" i="3"/>
  <c r="AG114" i="3"/>
  <c r="AK114" i="3"/>
  <c r="AJ114" i="3"/>
  <c r="AI114" i="3"/>
  <c r="AL114" i="3"/>
  <c r="AF55" i="3"/>
  <c r="AR55" i="3"/>
  <c r="AO55" i="3"/>
  <c r="AM55" i="3"/>
  <c r="AH55" i="3"/>
  <c r="AP55" i="3"/>
  <c r="AQ55" i="3"/>
  <c r="AJ55" i="3"/>
  <c r="AI55" i="3"/>
  <c r="AG55" i="3"/>
  <c r="AK55" i="3"/>
  <c r="AL55" i="3"/>
  <c r="AN55" i="3"/>
  <c r="AJ8" i="3"/>
  <c r="AI8" i="3"/>
  <c r="AH8" i="3"/>
  <c r="AG8" i="3"/>
  <c r="AK8" i="3"/>
  <c r="AM8" i="3"/>
  <c r="AF8" i="3"/>
  <c r="AN8" i="3"/>
  <c r="AR8" i="3"/>
  <c r="AQ8" i="3"/>
  <c r="AO8" i="3"/>
  <c r="AP8" i="3"/>
  <c r="AL8" i="3"/>
  <c r="AQ152" i="3"/>
  <c r="AN152" i="3"/>
  <c r="AM152" i="3"/>
  <c r="AF152" i="3"/>
  <c r="AH152" i="3"/>
  <c r="AO152" i="3"/>
  <c r="AJ152" i="3"/>
  <c r="AG152" i="3"/>
  <c r="AK152" i="3"/>
  <c r="AL152" i="3"/>
  <c r="AR152" i="3"/>
  <c r="AI152" i="3"/>
  <c r="AP152" i="3"/>
  <c r="AF105" i="3"/>
  <c r="AQ105" i="3"/>
  <c r="AH105" i="3"/>
  <c r="AG105" i="3"/>
  <c r="AP105" i="3"/>
  <c r="AN105" i="3"/>
  <c r="AK105" i="3"/>
  <c r="AR105" i="3"/>
  <c r="AO105" i="3"/>
  <c r="AL105" i="3"/>
  <c r="AI105" i="3"/>
  <c r="AM105" i="3"/>
  <c r="AJ105" i="3"/>
  <c r="AM71" i="3"/>
  <c r="AN71" i="3"/>
  <c r="AQ71" i="3"/>
  <c r="AF71" i="3"/>
  <c r="AO71" i="3"/>
  <c r="AP71" i="3"/>
  <c r="AR71" i="3"/>
  <c r="AG71" i="3"/>
  <c r="AH71" i="3"/>
  <c r="AJ71" i="3"/>
  <c r="AK71" i="3"/>
  <c r="AL71" i="3"/>
  <c r="AI71" i="3"/>
  <c r="AN58" i="3"/>
  <c r="AM58" i="3"/>
  <c r="AQ58" i="3"/>
  <c r="AH58" i="3"/>
  <c r="AG58" i="3"/>
  <c r="AJ58" i="3"/>
  <c r="AF58" i="3"/>
  <c r="AK58" i="3"/>
  <c r="AR58" i="3"/>
  <c r="AP58" i="3"/>
  <c r="AL58" i="3"/>
  <c r="AO58" i="3"/>
  <c r="AI58" i="3"/>
  <c r="AM48" i="3"/>
  <c r="AJ48" i="3"/>
  <c r="AI48" i="3"/>
  <c r="AF48" i="3"/>
  <c r="AO48" i="3"/>
  <c r="AN48" i="3"/>
  <c r="AG48" i="3"/>
  <c r="AQ48" i="3"/>
  <c r="AR48" i="3"/>
  <c r="AP48" i="3"/>
  <c r="AH48" i="3"/>
  <c r="AK48" i="3"/>
  <c r="AL48" i="3"/>
  <c r="AP13" i="3"/>
  <c r="AQ13" i="3"/>
  <c r="AF13" i="3"/>
  <c r="AN13" i="3"/>
  <c r="AR13" i="3"/>
  <c r="AG13" i="3"/>
  <c r="AO13" i="3"/>
  <c r="AH13" i="3"/>
  <c r="AM13" i="3"/>
  <c r="AJ13" i="3"/>
  <c r="AL13" i="3"/>
  <c r="AI13" i="3"/>
  <c r="AK13" i="3"/>
  <c r="AP157" i="3"/>
  <c r="AF157" i="3"/>
  <c r="AN157" i="3"/>
  <c r="AQ157" i="3"/>
  <c r="AM157" i="3"/>
  <c r="AO157" i="3"/>
  <c r="AR157" i="3"/>
  <c r="AH157" i="3"/>
  <c r="AL157" i="3"/>
  <c r="AJ157" i="3"/>
  <c r="AG157" i="3"/>
  <c r="AI157" i="3"/>
  <c r="AK157" i="3"/>
  <c r="AO122" i="3"/>
  <c r="AP122" i="3"/>
  <c r="AM122" i="3"/>
  <c r="AQ122" i="3"/>
  <c r="AR122" i="3"/>
  <c r="AF122" i="3"/>
  <c r="AH122" i="3"/>
  <c r="AG122" i="3"/>
  <c r="AJ122" i="3"/>
  <c r="AK122" i="3"/>
  <c r="AL122" i="3"/>
  <c r="AI122" i="3"/>
  <c r="AN122" i="3"/>
  <c r="AI75" i="3"/>
  <c r="AP75" i="3"/>
  <c r="AR75" i="3"/>
  <c r="AM75" i="3"/>
  <c r="AL75" i="3"/>
  <c r="AQ75" i="3"/>
  <c r="AF75" i="3"/>
  <c r="AO75" i="3"/>
  <c r="AG75" i="3"/>
  <c r="AH75" i="3"/>
  <c r="AN75" i="3"/>
  <c r="AJ75" i="3"/>
  <c r="AK75" i="3"/>
  <c r="AI28" i="3"/>
  <c r="AF28" i="3"/>
  <c r="AK28" i="3"/>
  <c r="AO28" i="3"/>
  <c r="AH28" i="3"/>
  <c r="AN28" i="3"/>
  <c r="AP28" i="3"/>
  <c r="AJ28" i="3"/>
  <c r="AL28" i="3"/>
  <c r="AG28" i="3"/>
  <c r="AQ28" i="3"/>
  <c r="AR28" i="3"/>
  <c r="AM28" i="3"/>
  <c r="AF172" i="3"/>
  <c r="AQ172" i="3"/>
  <c r="AO172" i="3"/>
  <c r="AR172" i="3"/>
  <c r="AP172" i="3"/>
  <c r="AN172" i="3"/>
  <c r="AH172" i="3"/>
  <c r="AG172" i="3"/>
  <c r="AM172" i="3"/>
  <c r="AI172" i="3"/>
  <c r="AL172" i="3"/>
  <c r="AK172" i="3"/>
  <c r="AJ172" i="3"/>
  <c r="C30" i="4"/>
  <c r="C13" i="4"/>
  <c r="AF161" i="3"/>
  <c r="AO161" i="3"/>
  <c r="AQ161" i="3"/>
  <c r="AM161" i="3"/>
  <c r="AH161" i="3"/>
  <c r="AP161" i="3"/>
  <c r="AR161" i="3"/>
  <c r="AL161" i="3"/>
  <c r="AG161" i="3"/>
  <c r="AI161" i="3"/>
  <c r="AK161" i="3"/>
  <c r="AN161" i="3"/>
  <c r="AJ161" i="3"/>
  <c r="AM126" i="3"/>
  <c r="AQ126" i="3"/>
  <c r="AP126" i="3"/>
  <c r="AO126" i="3"/>
  <c r="AR126" i="3"/>
  <c r="AG126" i="3"/>
  <c r="AI126" i="3"/>
  <c r="AN126" i="3"/>
  <c r="AJ126" i="3"/>
  <c r="AK126" i="3"/>
  <c r="AH126" i="3"/>
  <c r="AL126" i="3"/>
  <c r="AF126" i="3"/>
  <c r="AQ67" i="3"/>
  <c r="AF67" i="3"/>
  <c r="AI67" i="3"/>
  <c r="AH67" i="3"/>
  <c r="AO67" i="3"/>
  <c r="AP67" i="3"/>
  <c r="AN67" i="3"/>
  <c r="AR67" i="3"/>
  <c r="AM67" i="3"/>
  <c r="AG67" i="3"/>
  <c r="AJ67" i="3"/>
  <c r="AL67" i="3"/>
  <c r="AK67" i="3"/>
  <c r="AJ20" i="3"/>
  <c r="AI20" i="3"/>
  <c r="AH20" i="3"/>
  <c r="AG20" i="3"/>
  <c r="AF20" i="3"/>
  <c r="AL20" i="3"/>
  <c r="AM20" i="3"/>
  <c r="AK20" i="3"/>
  <c r="AN20" i="3"/>
  <c r="AR20" i="3"/>
  <c r="AQ20" i="3"/>
  <c r="AP20" i="3"/>
  <c r="AO20" i="3"/>
  <c r="AO164" i="3"/>
  <c r="AQ164" i="3"/>
  <c r="AM164" i="3"/>
  <c r="AF164" i="3"/>
  <c r="AP164" i="3"/>
  <c r="AN164" i="3"/>
  <c r="AG164" i="3"/>
  <c r="AR164" i="3"/>
  <c r="AK164" i="3"/>
  <c r="AL164" i="3"/>
  <c r="AI164" i="3"/>
  <c r="AH164" i="3"/>
  <c r="AJ164" i="3"/>
  <c r="AR117" i="3"/>
  <c r="AF117" i="3"/>
  <c r="AP117" i="3"/>
  <c r="AQ117" i="3"/>
  <c r="AN117" i="3"/>
  <c r="AO117" i="3"/>
  <c r="AG117" i="3"/>
  <c r="AL117" i="3"/>
  <c r="AJ117" i="3"/>
  <c r="AI117" i="3"/>
  <c r="AM117" i="3"/>
  <c r="AK117" i="3"/>
  <c r="AH117" i="3"/>
  <c r="AM83" i="3"/>
  <c r="AO83" i="3"/>
  <c r="AF83" i="3"/>
  <c r="AP83" i="3"/>
  <c r="AH83" i="3"/>
  <c r="AG83" i="3"/>
  <c r="AN83" i="3"/>
  <c r="AQ83" i="3"/>
  <c r="AI83" i="3"/>
  <c r="AJ83" i="3"/>
  <c r="AK83" i="3"/>
  <c r="AL83" i="3"/>
  <c r="AR83" i="3"/>
  <c r="AP94" i="3"/>
  <c r="AM94" i="3"/>
  <c r="AF94" i="3"/>
  <c r="AN94" i="3"/>
  <c r="AG94" i="3"/>
  <c r="AI94" i="3"/>
  <c r="AQ94" i="3"/>
  <c r="AH94" i="3"/>
  <c r="AR94" i="3"/>
  <c r="AJ94" i="3"/>
  <c r="AL94" i="3"/>
  <c r="AK94" i="3"/>
  <c r="AO94" i="3"/>
  <c r="AQ60" i="3"/>
  <c r="AG60" i="3"/>
  <c r="AF60" i="3"/>
  <c r="AR60" i="3"/>
  <c r="AJ60" i="3"/>
  <c r="AO60" i="3"/>
  <c r="AK60" i="3"/>
  <c r="AP60" i="3"/>
  <c r="AN60" i="3"/>
  <c r="AH60" i="3"/>
  <c r="AI60" i="3"/>
  <c r="AM60" i="3"/>
  <c r="AL60" i="3"/>
  <c r="AQ25" i="3"/>
  <c r="AP25" i="3"/>
  <c r="AN25" i="3"/>
  <c r="AR25" i="3"/>
  <c r="AF25" i="3"/>
  <c r="AO25" i="3"/>
  <c r="AH25" i="3"/>
  <c r="AJ25" i="3"/>
  <c r="AI25" i="3"/>
  <c r="AM25" i="3"/>
  <c r="AL25" i="3"/>
  <c r="AK25" i="3"/>
  <c r="AG25" i="3"/>
  <c r="AR169" i="3"/>
  <c r="AF169" i="3"/>
  <c r="AM169" i="3"/>
  <c r="AO169" i="3"/>
  <c r="AP169" i="3"/>
  <c r="AN169" i="3"/>
  <c r="AK169" i="3"/>
  <c r="AG169" i="3"/>
  <c r="AQ169" i="3"/>
  <c r="AL169" i="3"/>
  <c r="AJ169" i="3"/>
  <c r="AI169" i="3"/>
  <c r="AH169" i="3"/>
  <c r="AP134" i="3"/>
  <c r="AO134" i="3"/>
  <c r="AM134" i="3"/>
  <c r="AF134" i="3"/>
  <c r="AQ134" i="3"/>
  <c r="AR134" i="3"/>
  <c r="AN134" i="3"/>
  <c r="AG134" i="3"/>
  <c r="AJ134" i="3"/>
  <c r="AK134" i="3"/>
  <c r="AL134" i="3"/>
  <c r="AI134" i="3"/>
  <c r="AH134" i="3"/>
  <c r="AO87" i="3"/>
  <c r="AQ87" i="3"/>
  <c r="AR87" i="3"/>
  <c r="AP87" i="3"/>
  <c r="AF87" i="3"/>
  <c r="AL87" i="3"/>
  <c r="AM87" i="3"/>
  <c r="AG87" i="3"/>
  <c r="AJ87" i="3"/>
  <c r="AH87" i="3"/>
  <c r="AK87" i="3"/>
  <c r="AI87" i="3"/>
  <c r="AN87" i="3"/>
  <c r="AL40" i="3"/>
  <c r="AF40" i="3"/>
  <c r="AM40" i="3"/>
  <c r="AH40" i="3"/>
  <c r="AJ40" i="3"/>
  <c r="AN40" i="3"/>
  <c r="AO40" i="3"/>
  <c r="AI40" i="3"/>
  <c r="AQ40" i="3"/>
  <c r="AG40" i="3"/>
  <c r="AR40" i="3"/>
  <c r="AK40" i="3"/>
  <c r="AP40" i="3"/>
  <c r="A24" i="4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FA7" i="13"/>
  <c r="B134" i="4"/>
  <c r="C108" i="4"/>
  <c r="B77" i="4"/>
  <c r="B137" i="4"/>
  <c r="B80" i="4"/>
  <c r="FA6" i="13"/>
  <c r="B5" i="13"/>
  <c r="AO7" i="4"/>
  <c r="E16" i="4" s="1"/>
  <c r="O3" i="7" l="1" a="1"/>
  <c r="O3" i="7" s="1"/>
  <c r="H3" i="7" a="1"/>
  <c r="H3" i="7" s="1"/>
  <c r="N3" i="7" a="1"/>
  <c r="N3" i="7" s="1"/>
  <c r="E3" i="7" a="1"/>
  <c r="E3" i="7" s="1"/>
  <c r="L3" i="7" a="1"/>
  <c r="L3" i="7" s="1"/>
  <c r="M3" i="7" a="1"/>
  <c r="M3" i="7" s="1"/>
  <c r="D3" i="7" a="1"/>
  <c r="D3" i="7" s="1"/>
  <c r="G3" i="7" a="1"/>
  <c r="G3" i="7" s="1"/>
  <c r="I3" i="7" a="1"/>
  <c r="I3" i="7" s="1"/>
  <c r="F3" i="7" a="1"/>
  <c r="F3" i="7" s="1"/>
  <c r="J3" i="7" a="1"/>
  <c r="J3" i="7" s="1"/>
  <c r="K3" i="7" a="1"/>
  <c r="K3" i="7" s="1"/>
  <c r="F23" i="7" a="1"/>
  <c r="F23" i="7" s="1"/>
  <c r="F31" i="7" a="1"/>
  <c r="F31" i="7" s="1"/>
  <c r="F28" i="7" a="1"/>
  <c r="F28" i="7" s="1"/>
  <c r="F22" i="7" a="1"/>
  <c r="F22" i="7" s="1"/>
  <c r="F21" i="7" a="1"/>
  <c r="F21" i="7" s="1"/>
  <c r="F33" i="7" a="1"/>
  <c r="F33" i="7" s="1"/>
  <c r="F30" i="7" a="1"/>
  <c r="F30" i="7" s="1"/>
  <c r="F27" i="7" a="1"/>
  <c r="F27" i="7" s="1"/>
  <c r="F25" i="7" a="1"/>
  <c r="F25" i="7" s="1"/>
  <c r="F26" i="7" a="1"/>
  <c r="F26" i="7" s="1"/>
  <c r="F32" i="7" a="1"/>
  <c r="F32" i="7" s="1"/>
  <c r="F29" i="7" a="1"/>
  <c r="F29" i="7" s="1"/>
  <c r="F24" i="7" a="1"/>
  <c r="F24" i="7" s="1"/>
  <c r="D26" i="7" a="1"/>
  <c r="D26" i="7" s="1"/>
  <c r="D24" i="7" a="1"/>
  <c r="D24" i="7" s="1"/>
  <c r="D32" i="7" a="1"/>
  <c r="D32" i="7" s="1"/>
  <c r="D29" i="7" a="1"/>
  <c r="D29" i="7" s="1"/>
  <c r="D23" i="7" a="1"/>
  <c r="D23" i="7" s="1"/>
  <c r="D22" i="7" a="1"/>
  <c r="D22" i="7" s="1"/>
  <c r="D31" i="7" a="1"/>
  <c r="D31" i="7" s="1"/>
  <c r="D28" i="7" a="1"/>
  <c r="D28" i="7" s="1"/>
  <c r="D21" i="7" a="1"/>
  <c r="D21" i="7" s="1"/>
  <c r="D33" i="7" a="1"/>
  <c r="D33" i="7" s="1"/>
  <c r="D30" i="7" a="1"/>
  <c r="D30" i="7" s="1"/>
  <c r="D27" i="7" a="1"/>
  <c r="D27" i="7" s="1"/>
  <c r="D25" i="7" a="1"/>
  <c r="D25" i="7" s="1"/>
  <c r="J21" i="7" a="1"/>
  <c r="J21" i="7" s="1"/>
  <c r="J22" i="7" a="1"/>
  <c r="J22" i="7" s="1"/>
  <c r="J33" i="7" a="1"/>
  <c r="J33" i="7" s="1"/>
  <c r="J30" i="7" a="1"/>
  <c r="J30" i="7" s="1"/>
  <c r="J27" i="7" a="1"/>
  <c r="J27" i="7" s="1"/>
  <c r="J25" i="7" a="1"/>
  <c r="J25" i="7" s="1"/>
  <c r="J26" i="7" a="1"/>
  <c r="J26" i="7" s="1"/>
  <c r="J24" i="7" a="1"/>
  <c r="J24" i="7" s="1"/>
  <c r="J32" i="7" a="1"/>
  <c r="J32" i="7" s="1"/>
  <c r="J29" i="7" a="1"/>
  <c r="J29" i="7" s="1"/>
  <c r="J23" i="7" a="1"/>
  <c r="J23" i="7" s="1"/>
  <c r="J31" i="7" a="1"/>
  <c r="J31" i="7" s="1"/>
  <c r="J28" i="7" a="1"/>
  <c r="J28" i="7" s="1"/>
  <c r="K28" i="7" a="1"/>
  <c r="K28" i="7" s="1"/>
  <c r="K22" i="7" a="1"/>
  <c r="K22" i="7" s="1"/>
  <c r="K33" i="7" a="1"/>
  <c r="K33" i="7" s="1"/>
  <c r="K30" i="7" a="1"/>
  <c r="K30" i="7" s="1"/>
  <c r="K27" i="7" a="1"/>
  <c r="K27" i="7" s="1"/>
  <c r="K25" i="7" a="1"/>
  <c r="K25" i="7" s="1"/>
  <c r="K26" i="7" a="1"/>
  <c r="K26" i="7" s="1"/>
  <c r="K31" i="7" a="1"/>
  <c r="K31" i="7" s="1"/>
  <c r="K32" i="7" a="1"/>
  <c r="K32" i="7" s="1"/>
  <c r="K29" i="7" a="1"/>
  <c r="K29" i="7" s="1"/>
  <c r="K24" i="7" a="1"/>
  <c r="K24" i="7" s="1"/>
  <c r="K23" i="7" a="1"/>
  <c r="K23" i="7" s="1"/>
  <c r="K21" i="7" a="1"/>
  <c r="K21" i="7" s="1"/>
  <c r="O32" i="7" a="1"/>
  <c r="O32" i="7" s="1"/>
  <c r="O17" i="7" s="1"/>
  <c r="O29" i="7" a="1"/>
  <c r="O29" i="7" s="1"/>
  <c r="O14" i="7" s="1"/>
  <c r="O26" i="7" a="1"/>
  <c r="O26" i="7" s="1"/>
  <c r="O11" i="7" s="1"/>
  <c r="O24" i="7" a="1"/>
  <c r="O24" i="7" s="1"/>
  <c r="O7" i="7" s="1"/>
  <c r="O23" i="7" a="1"/>
  <c r="O23" i="7" s="1"/>
  <c r="O6" i="7" s="1"/>
  <c r="O31" i="7" a="1"/>
  <c r="O31" i="7" s="1"/>
  <c r="O16" i="7" s="1"/>
  <c r="O28" i="7" a="1"/>
  <c r="O28" i="7" s="1"/>
  <c r="O13" i="7" s="1"/>
  <c r="O25" i="7" a="1"/>
  <c r="O25" i="7" s="1"/>
  <c r="O8" i="7" s="1"/>
  <c r="O22" i="7" a="1"/>
  <c r="O22" i="7" s="1"/>
  <c r="O5" i="7" s="1"/>
  <c r="O21" i="7" a="1"/>
  <c r="O21" i="7" s="1"/>
  <c r="O4" i="7" s="1"/>
  <c r="O33" i="7" a="1"/>
  <c r="O33" i="7" s="1"/>
  <c r="O18" i="7" s="1"/>
  <c r="O30" i="7" a="1"/>
  <c r="O30" i="7" s="1"/>
  <c r="O15" i="7" s="1"/>
  <c r="O27" i="7" a="1"/>
  <c r="O27" i="7" s="1"/>
  <c r="O12" i="7" s="1"/>
  <c r="G23" i="7" a="1"/>
  <c r="G23" i="7" s="1"/>
  <c r="G26" i="7" a="1"/>
  <c r="G26" i="7" s="1"/>
  <c r="G31" i="7" a="1"/>
  <c r="G31" i="7" s="1"/>
  <c r="G28" i="7" a="1"/>
  <c r="G28" i="7" s="1"/>
  <c r="G22" i="7" a="1"/>
  <c r="G22" i="7" s="1"/>
  <c r="G29" i="7" a="1"/>
  <c r="G29" i="7" s="1"/>
  <c r="G21" i="7" a="1"/>
  <c r="G21" i="7" s="1"/>
  <c r="G24" i="7" a="1"/>
  <c r="G24" i="7" s="1"/>
  <c r="G33" i="7" a="1"/>
  <c r="G33" i="7" s="1"/>
  <c r="G30" i="7" a="1"/>
  <c r="G30" i="7" s="1"/>
  <c r="G27" i="7" a="1"/>
  <c r="G27" i="7" s="1"/>
  <c r="G25" i="7" a="1"/>
  <c r="G25" i="7" s="1"/>
  <c r="G32" i="7" a="1"/>
  <c r="G32" i="7" s="1"/>
  <c r="I31" i="7" a="1"/>
  <c r="I31" i="7" s="1"/>
  <c r="I28" i="7" a="1"/>
  <c r="I28" i="7" s="1"/>
  <c r="I22" i="7" a="1"/>
  <c r="I22" i="7" s="1"/>
  <c r="I21" i="7" a="1"/>
  <c r="I21" i="7" s="1"/>
  <c r="I33" i="7" a="1"/>
  <c r="I33" i="7" s="1"/>
  <c r="I30" i="7" a="1"/>
  <c r="I30" i="7" s="1"/>
  <c r="I27" i="7" a="1"/>
  <c r="I27" i="7" s="1"/>
  <c r="I25" i="7" a="1"/>
  <c r="I25" i="7" s="1"/>
  <c r="I23" i="7" a="1"/>
  <c r="I23" i="7" s="1"/>
  <c r="I26" i="7" a="1"/>
  <c r="I26" i="7" s="1"/>
  <c r="I32" i="7" a="1"/>
  <c r="I32" i="7" s="1"/>
  <c r="I29" i="7" a="1"/>
  <c r="I29" i="7" s="1"/>
  <c r="I24" i="7" a="1"/>
  <c r="I24" i="7" s="1"/>
  <c r="C34" i="7" a="1"/>
  <c r="C34" i="7" s="1"/>
  <c r="H31" i="7" a="1"/>
  <c r="H31" i="7" s="1"/>
  <c r="H28" i="7" a="1"/>
  <c r="H28" i="7" s="1"/>
  <c r="H22" i="7" a="1"/>
  <c r="H22" i="7" s="1"/>
  <c r="H24" i="7" a="1"/>
  <c r="H24" i="7" s="1"/>
  <c r="H21" i="7" a="1"/>
  <c r="H21" i="7" s="1"/>
  <c r="H32" i="7" a="1"/>
  <c r="H32" i="7" s="1"/>
  <c r="H33" i="7" a="1"/>
  <c r="H33" i="7" s="1"/>
  <c r="H30" i="7" a="1"/>
  <c r="H30" i="7" s="1"/>
  <c r="H27" i="7" a="1"/>
  <c r="H27" i="7" s="1"/>
  <c r="H25" i="7" a="1"/>
  <c r="H25" i="7" s="1"/>
  <c r="H26" i="7" a="1"/>
  <c r="H26" i="7" s="1"/>
  <c r="H23" i="7" a="1"/>
  <c r="H23" i="7" s="1"/>
  <c r="H29" i="7" a="1"/>
  <c r="H29" i="7" s="1"/>
  <c r="E24" i="7" a="1"/>
  <c r="E24" i="7" s="1"/>
  <c r="E32" i="7" a="1"/>
  <c r="E32" i="7" s="1"/>
  <c r="E29" i="7" a="1"/>
  <c r="E29" i="7" s="1"/>
  <c r="E23" i="7" a="1"/>
  <c r="E23" i="7" s="1"/>
  <c r="E30" i="7" a="1"/>
  <c r="E30" i="7" s="1"/>
  <c r="E22" i="7" a="1"/>
  <c r="E22" i="7" s="1"/>
  <c r="E31" i="7" a="1"/>
  <c r="E31" i="7" s="1"/>
  <c r="E28" i="7" a="1"/>
  <c r="E28" i="7" s="1"/>
  <c r="E33" i="7" a="1"/>
  <c r="E33" i="7" s="1"/>
  <c r="E27" i="7" a="1"/>
  <c r="E27" i="7" s="1"/>
  <c r="E21" i="7" a="1"/>
  <c r="E21" i="7" s="1"/>
  <c r="E25" i="7" a="1"/>
  <c r="E25" i="7" s="1"/>
  <c r="E26" i="7" a="1"/>
  <c r="E26" i="7" s="1"/>
  <c r="N32" i="7" a="1"/>
  <c r="N32" i="7" s="1"/>
  <c r="N17" i="7" s="1"/>
  <c r="N29" i="7" a="1"/>
  <c r="N29" i="7" s="1"/>
  <c r="N14" i="7" s="1"/>
  <c r="N26" i="7" a="1"/>
  <c r="N26" i="7" s="1"/>
  <c r="N11" i="7" s="1"/>
  <c r="N30" i="7" a="1"/>
  <c r="N30" i="7" s="1"/>
  <c r="N15" i="7" s="1"/>
  <c r="N24" i="7" a="1"/>
  <c r="N24" i="7" s="1"/>
  <c r="N7" i="7" s="1"/>
  <c r="N23" i="7" a="1"/>
  <c r="N23" i="7" s="1"/>
  <c r="N6" i="7" s="1"/>
  <c r="N31" i="7" a="1"/>
  <c r="N31" i="7" s="1"/>
  <c r="N16" i="7" s="1"/>
  <c r="N28" i="7" a="1"/>
  <c r="N28" i="7" s="1"/>
  <c r="N13" i="7" s="1"/>
  <c r="N22" i="7" a="1"/>
  <c r="N22" i="7" s="1"/>
  <c r="N5" i="7" s="1"/>
  <c r="N33" i="7" a="1"/>
  <c r="N33" i="7" s="1"/>
  <c r="N18" i="7" s="1"/>
  <c r="N21" i="7" a="1"/>
  <c r="N21" i="7" s="1"/>
  <c r="N4" i="7" s="1"/>
  <c r="N25" i="7" a="1"/>
  <c r="N25" i="7" s="1"/>
  <c r="N8" i="7" s="1"/>
  <c r="N27" i="7" a="1"/>
  <c r="N27" i="7" s="1"/>
  <c r="N12" i="7" s="1"/>
  <c r="L25" i="7" a="1"/>
  <c r="L25" i="7" s="1"/>
  <c r="L32" i="7" a="1"/>
  <c r="L32" i="7" s="1"/>
  <c r="L29" i="7" a="1"/>
  <c r="L29" i="7" s="1"/>
  <c r="L26" i="7" a="1"/>
  <c r="L26" i="7" s="1"/>
  <c r="L24" i="7" a="1"/>
  <c r="L24" i="7" s="1"/>
  <c r="L23" i="7" a="1"/>
  <c r="L23" i="7" s="1"/>
  <c r="L31" i="7" a="1"/>
  <c r="L31" i="7" s="1"/>
  <c r="L28" i="7" a="1"/>
  <c r="L28" i="7" s="1"/>
  <c r="L22" i="7" a="1"/>
  <c r="L22" i="7" s="1"/>
  <c r="L21" i="7" a="1"/>
  <c r="L21" i="7" s="1"/>
  <c r="L33" i="7" a="1"/>
  <c r="L33" i="7" s="1"/>
  <c r="L30" i="7" a="1"/>
  <c r="L30" i="7" s="1"/>
  <c r="L27" i="7" a="1"/>
  <c r="L27" i="7" s="1"/>
  <c r="O19" i="7"/>
  <c r="M25" i="7" a="1"/>
  <c r="M25" i="7" s="1"/>
  <c r="M33" i="7" a="1"/>
  <c r="M33" i="7" s="1"/>
  <c r="M30" i="7" a="1"/>
  <c r="M30" i="7" s="1"/>
  <c r="M32" i="7" a="1"/>
  <c r="M32" i="7" s="1"/>
  <c r="M29" i="7" a="1"/>
  <c r="M29" i="7" s="1"/>
  <c r="M26" i="7" a="1"/>
  <c r="M26" i="7" s="1"/>
  <c r="M27" i="7" a="1"/>
  <c r="M27" i="7" s="1"/>
  <c r="M24" i="7" a="1"/>
  <c r="M24" i="7" s="1"/>
  <c r="M21" i="7" a="1"/>
  <c r="M21" i="7" s="1"/>
  <c r="M23" i="7" a="1"/>
  <c r="M23" i="7" s="1"/>
  <c r="M31" i="7" a="1"/>
  <c r="M31" i="7" s="1"/>
  <c r="M28" i="7" a="1"/>
  <c r="M28" i="7" s="1"/>
  <c r="M22" i="7" a="1"/>
  <c r="M22" i="7" s="1"/>
  <c r="C24" i="7" a="1"/>
  <c r="C24" i="7" s="1"/>
  <c r="AN24" i="9" s="1"/>
  <c r="C25" i="7" a="1"/>
  <c r="C25" i="7" s="1"/>
  <c r="AN25" i="9" s="1"/>
  <c r="C22" i="7" a="1"/>
  <c r="C22" i="7" s="1"/>
  <c r="AN22" i="9" s="1"/>
  <c r="C33" i="7" a="1"/>
  <c r="C33" i="7" s="1"/>
  <c r="C32" i="7" a="1"/>
  <c r="C32" i="7" s="1"/>
  <c r="C21" i="7" a="1"/>
  <c r="C21" i="7" s="1"/>
  <c r="AN21" i="9" s="1"/>
  <c r="C31" i="7" a="1"/>
  <c r="C31" i="7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3" i="7" a="1"/>
  <c r="C23" i="7" s="1"/>
  <c r="AN23" i="9" s="1"/>
  <c r="E177" i="4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N19" i="7" l="1"/>
  <c r="AN27" i="9"/>
  <c r="AW26" i="9"/>
  <c r="L11" i="7"/>
  <c r="AW11" i="9" s="1"/>
  <c r="AP33" i="9"/>
  <c r="E18" i="7"/>
  <c r="AP18" i="9" s="1"/>
  <c r="AS26" i="9"/>
  <c r="H11" i="7"/>
  <c r="AT31" i="9"/>
  <c r="I16" i="7"/>
  <c r="AT16" i="9" s="1"/>
  <c r="AR26" i="9"/>
  <c r="G11" i="7"/>
  <c r="AR11" i="9" s="1"/>
  <c r="AQ32" i="9"/>
  <c r="F17" i="7"/>
  <c r="AQ17" i="9" s="1"/>
  <c r="AN28" i="9"/>
  <c r="AX28" i="9"/>
  <c r="M13" i="7"/>
  <c r="AX13" i="9" s="1"/>
  <c r="AW29" i="9"/>
  <c r="L14" i="7"/>
  <c r="AW14" i="9" s="1"/>
  <c r="AP28" i="9"/>
  <c r="E13" i="7"/>
  <c r="AP13" i="9" s="1"/>
  <c r="AT29" i="9"/>
  <c r="I14" i="7"/>
  <c r="AT14" i="9" s="1"/>
  <c r="AR32" i="9"/>
  <c r="G17" i="7"/>
  <c r="AR17" i="9" s="1"/>
  <c r="AV27" i="9"/>
  <c r="K12" i="7"/>
  <c r="AU26" i="9"/>
  <c r="J11" i="7"/>
  <c r="AU11" i="9" s="1"/>
  <c r="AO28" i="9"/>
  <c r="D13" i="7"/>
  <c r="AO13" i="9" s="1"/>
  <c r="AQ26" i="9"/>
  <c r="F11" i="7"/>
  <c r="AQ11" i="9" s="1"/>
  <c r="AN26" i="9"/>
  <c r="AX31" i="9"/>
  <c r="M16" i="7"/>
  <c r="AX16" i="9" s="1"/>
  <c r="AO34" i="9"/>
  <c r="D19" i="7"/>
  <c r="AO19" i="9" s="1"/>
  <c r="AW32" i="9"/>
  <c r="L17" i="7"/>
  <c r="AW17" i="9" s="1"/>
  <c r="AP31" i="9"/>
  <c r="E16" i="7"/>
  <c r="AP16" i="9" s="1"/>
  <c r="AS27" i="9"/>
  <c r="H12" i="7"/>
  <c r="AS12" i="9" s="1"/>
  <c r="AT32" i="9"/>
  <c r="I17" i="7"/>
  <c r="AT17" i="9" s="1"/>
  <c r="AT34" i="9"/>
  <c r="I19" i="7"/>
  <c r="AT19" i="9" s="1"/>
  <c r="AV30" i="9"/>
  <c r="K15" i="7"/>
  <c r="AV15" i="9" s="1"/>
  <c r="AO31" i="9"/>
  <c r="D16" i="7"/>
  <c r="AN29" i="9"/>
  <c r="AN30" i="9"/>
  <c r="AW27" i="9"/>
  <c r="L12" i="7"/>
  <c r="AW12" i="9" s="1"/>
  <c r="AS30" i="9"/>
  <c r="H15" i="7"/>
  <c r="AS15" i="9" s="1"/>
  <c r="AT26" i="9"/>
  <c r="I11" i="7"/>
  <c r="AT11" i="9" s="1"/>
  <c r="AR27" i="9"/>
  <c r="G12" i="7"/>
  <c r="AR12" i="9" s="1"/>
  <c r="AV33" i="9"/>
  <c r="K18" i="7"/>
  <c r="AV18" i="9" s="1"/>
  <c r="AU27" i="9"/>
  <c r="J12" i="7"/>
  <c r="AU12" i="9" s="1"/>
  <c r="AQ27" i="9"/>
  <c r="F12" i="7"/>
  <c r="AQ12" i="9" s="1"/>
  <c r="AN31" i="9"/>
  <c r="AW30" i="9"/>
  <c r="L15" i="7"/>
  <c r="AW15" i="9" s="1"/>
  <c r="AS34" i="9"/>
  <c r="H19" i="7"/>
  <c r="AS19" i="9" s="1"/>
  <c r="AP30" i="9"/>
  <c r="E15" i="7"/>
  <c r="AP15" i="9" s="1"/>
  <c r="AS33" i="9"/>
  <c r="H18" i="7"/>
  <c r="AS18" i="9" s="1"/>
  <c r="AR30" i="9"/>
  <c r="G15" i="7"/>
  <c r="AR15" i="9" s="1"/>
  <c r="AX34" i="9"/>
  <c r="M19" i="7"/>
  <c r="AX19" i="9" s="1"/>
  <c r="AU30" i="9"/>
  <c r="J15" i="7"/>
  <c r="AU15" i="9" s="1"/>
  <c r="AQ30" i="9"/>
  <c r="F15" i="7"/>
  <c r="AQ15" i="9" s="1"/>
  <c r="AW33" i="9"/>
  <c r="L18" i="7"/>
  <c r="AW18" i="9" s="1"/>
  <c r="AR34" i="9"/>
  <c r="G19" i="7"/>
  <c r="AR19" i="9" s="1"/>
  <c r="AS32" i="9"/>
  <c r="H17" i="7"/>
  <c r="AS17" i="9" s="1"/>
  <c r="AR33" i="9"/>
  <c r="G18" i="7"/>
  <c r="AR18" i="9" s="1"/>
  <c r="AV28" i="9"/>
  <c r="K13" i="7"/>
  <c r="AV13" i="9" s="1"/>
  <c r="AU33" i="9"/>
  <c r="J18" i="7"/>
  <c r="AU18" i="9" s="1"/>
  <c r="AO29" i="9"/>
  <c r="D14" i="7"/>
  <c r="AO14" i="9" s="1"/>
  <c r="AQ33" i="9"/>
  <c r="F18" i="7"/>
  <c r="AQ18" i="9" s="1"/>
  <c r="P3" i="7"/>
  <c r="P10" i="7" s="1"/>
  <c r="C3" i="7"/>
  <c r="C12" i="7" s="1"/>
  <c r="AP29" i="9"/>
  <c r="E14" i="7"/>
  <c r="AP14" i="9" s="1"/>
  <c r="AT27" i="9"/>
  <c r="I12" i="7"/>
  <c r="AT12" i="9" s="1"/>
  <c r="AO32" i="9"/>
  <c r="D17" i="7"/>
  <c r="AO17" i="9" s="1"/>
  <c r="AN33" i="9"/>
  <c r="AX26" i="9"/>
  <c r="M11" i="7"/>
  <c r="AU34" i="9"/>
  <c r="J19" i="7"/>
  <c r="AU19" i="9" s="1"/>
  <c r="AP32" i="9"/>
  <c r="E17" i="7"/>
  <c r="AP17" i="9" s="1"/>
  <c r="AT30" i="9"/>
  <c r="I15" i="7"/>
  <c r="AT15" i="9" s="1"/>
  <c r="AU28" i="9"/>
  <c r="J13" i="7"/>
  <c r="AU13" i="9" s="1"/>
  <c r="AX29" i="9"/>
  <c r="M14" i="7"/>
  <c r="AX14" i="9" s="1"/>
  <c r="AW28" i="9"/>
  <c r="L13" i="7"/>
  <c r="AW13" i="9" s="1"/>
  <c r="AP26" i="9"/>
  <c r="E11" i="7"/>
  <c r="AP11" i="9" s="1"/>
  <c r="AT33" i="9"/>
  <c r="I18" i="7"/>
  <c r="AT18" i="9" s="1"/>
  <c r="AR29" i="9"/>
  <c r="G14" i="7"/>
  <c r="AR14" i="9" s="1"/>
  <c r="AV29" i="9"/>
  <c r="K14" i="7"/>
  <c r="AV14" i="9" s="1"/>
  <c r="AU31" i="9"/>
  <c r="J16" i="7"/>
  <c r="AU16" i="9" s="1"/>
  <c r="AO26" i="9"/>
  <c r="D11" i="7"/>
  <c r="AQ28" i="9"/>
  <c r="F13" i="7"/>
  <c r="AQ13" i="9" s="1"/>
  <c r="AX27" i="9"/>
  <c r="M12" i="7"/>
  <c r="AX12" i="9" s="1"/>
  <c r="AX32" i="9"/>
  <c r="M17" i="7"/>
  <c r="AX17" i="9" s="1"/>
  <c r="AW31" i="9"/>
  <c r="L16" i="7"/>
  <c r="AW16" i="9" s="1"/>
  <c r="AW34" i="9"/>
  <c r="L19" i="7"/>
  <c r="AW19" i="9" s="1"/>
  <c r="AS28" i="9"/>
  <c r="H13" i="7"/>
  <c r="AV32" i="9"/>
  <c r="K17" i="7"/>
  <c r="AV17" i="9" s="1"/>
  <c r="AO27" i="9"/>
  <c r="D12" i="7"/>
  <c r="AO12" i="9" s="1"/>
  <c r="AV34" i="9"/>
  <c r="K19" i="7"/>
  <c r="AV19" i="9" s="1"/>
  <c r="AQ31" i="9"/>
  <c r="F16" i="7"/>
  <c r="AQ16" i="9" s="1"/>
  <c r="AX30" i="9"/>
  <c r="M15" i="7"/>
  <c r="AX15" i="9" s="1"/>
  <c r="AS29" i="9"/>
  <c r="H14" i="7"/>
  <c r="AS14" i="9" s="1"/>
  <c r="AS31" i="9"/>
  <c r="H16" i="7"/>
  <c r="AS16" i="9" s="1"/>
  <c r="AR28" i="9"/>
  <c r="G13" i="7"/>
  <c r="AR13" i="9" s="1"/>
  <c r="AV31" i="9"/>
  <c r="K16" i="7"/>
  <c r="AV16" i="9" s="1"/>
  <c r="AU29" i="9"/>
  <c r="J14" i="7"/>
  <c r="AU14" i="9" s="1"/>
  <c r="AO30" i="9"/>
  <c r="D15" i="7"/>
  <c r="AO15" i="9" s="1"/>
  <c r="AN32" i="9"/>
  <c r="AP34" i="9"/>
  <c r="E19" i="7"/>
  <c r="AP19" i="9" s="1"/>
  <c r="AX33" i="9"/>
  <c r="M18" i="7"/>
  <c r="AX18" i="9" s="1"/>
  <c r="AP27" i="9"/>
  <c r="E12" i="7"/>
  <c r="AP12" i="9" s="1"/>
  <c r="AN34" i="9"/>
  <c r="AT28" i="9"/>
  <c r="I13" i="7"/>
  <c r="AT13" i="9" s="1"/>
  <c r="AR31" i="9"/>
  <c r="G16" i="7"/>
  <c r="AR16" i="9" s="1"/>
  <c r="AV26" i="9"/>
  <c r="K11" i="7"/>
  <c r="AV11" i="9" s="1"/>
  <c r="AU32" i="9"/>
  <c r="J17" i="7"/>
  <c r="AU17" i="9" s="1"/>
  <c r="AO33" i="9"/>
  <c r="D18" i="7"/>
  <c r="AO18" i="9" s="1"/>
  <c r="AQ29" i="9"/>
  <c r="F14" i="7"/>
  <c r="AQ14" i="9" s="1"/>
  <c r="AQ34" i="9"/>
  <c r="F19" i="7"/>
  <c r="AQ19" i="9" s="1"/>
  <c r="AP22" i="9"/>
  <c r="E5" i="7"/>
  <c r="AP5" i="9" s="1"/>
  <c r="AW24" i="9"/>
  <c r="L7" i="7"/>
  <c r="AW7" i="9" s="1"/>
  <c r="AS23" i="9"/>
  <c r="H6" i="7"/>
  <c r="AS6" i="9" s="1"/>
  <c r="AR25" i="9"/>
  <c r="G8" i="7"/>
  <c r="AR8" i="9" s="1"/>
  <c r="AU25" i="9"/>
  <c r="J8" i="7"/>
  <c r="AU8" i="9" s="1"/>
  <c r="AQ25" i="9"/>
  <c r="F8" i="7"/>
  <c r="AQ8" i="9" s="1"/>
  <c r="AS25" i="9"/>
  <c r="H8" i="7"/>
  <c r="AS8" i="9" s="1"/>
  <c r="AO22" i="9"/>
  <c r="D5" i="7"/>
  <c r="AO5" i="9" s="1"/>
  <c r="AT24" i="9"/>
  <c r="I7" i="7"/>
  <c r="AT7" i="9" s="1"/>
  <c r="M4" i="7"/>
  <c r="AX4" i="9" s="1"/>
  <c r="AX21" i="9"/>
  <c r="AT23" i="9"/>
  <c r="I6" i="7"/>
  <c r="AT6" i="9" s="1"/>
  <c r="AV22" i="9"/>
  <c r="K5" i="7"/>
  <c r="AV5" i="9" s="1"/>
  <c r="AO23" i="9"/>
  <c r="D6" i="7"/>
  <c r="AO6" i="9" s="1"/>
  <c r="AX23" i="9"/>
  <c r="M6" i="7"/>
  <c r="AX6" i="9" s="1"/>
  <c r="AX24" i="9"/>
  <c r="M7" i="7"/>
  <c r="AX7" i="9" s="1"/>
  <c r="AP23" i="9"/>
  <c r="E6" i="7"/>
  <c r="AP6" i="9" s="1"/>
  <c r="AT25" i="9"/>
  <c r="I8" i="7"/>
  <c r="AT8" i="9" s="1"/>
  <c r="K4" i="7"/>
  <c r="AV4" i="9" s="1"/>
  <c r="AV21" i="9"/>
  <c r="AV25" i="9"/>
  <c r="K8" i="7"/>
  <c r="AV8" i="9" s="1"/>
  <c r="AW25" i="9"/>
  <c r="L8" i="7"/>
  <c r="AW8" i="9" s="1"/>
  <c r="L4" i="7"/>
  <c r="AW4" i="9" s="1"/>
  <c r="AW21" i="9"/>
  <c r="H4" i="7"/>
  <c r="AS4" i="9" s="1"/>
  <c r="AS21" i="9"/>
  <c r="AR24" i="9"/>
  <c r="G7" i="7"/>
  <c r="AR7" i="9" s="1"/>
  <c r="AV23" i="9"/>
  <c r="K6" i="7"/>
  <c r="AV6" i="9" s="1"/>
  <c r="AU22" i="9"/>
  <c r="J5" i="7"/>
  <c r="AU5" i="9" s="1"/>
  <c r="F4" i="7"/>
  <c r="AQ4" i="9" s="1"/>
  <c r="AQ21" i="9"/>
  <c r="AX25" i="9"/>
  <c r="M8" i="7"/>
  <c r="AX8" i="9" s="1"/>
  <c r="D4" i="7"/>
  <c r="AO4" i="9" s="1"/>
  <c r="AO21" i="9"/>
  <c r="AW22" i="9"/>
  <c r="L5" i="7"/>
  <c r="AW5" i="9" s="1"/>
  <c r="AS24" i="9"/>
  <c r="H7" i="7"/>
  <c r="AS7" i="9" s="1"/>
  <c r="G4" i="7"/>
  <c r="AR4" i="9" s="1"/>
  <c r="AR21" i="9"/>
  <c r="AV24" i="9"/>
  <c r="K7" i="7"/>
  <c r="AV7" i="9" s="1"/>
  <c r="J4" i="7"/>
  <c r="AU4" i="9" s="1"/>
  <c r="AU21" i="9"/>
  <c r="AO24" i="9"/>
  <c r="D7" i="7"/>
  <c r="AO7" i="9" s="1"/>
  <c r="AQ22" i="9"/>
  <c r="F5" i="7"/>
  <c r="AQ5" i="9" s="1"/>
  <c r="AX22" i="9"/>
  <c r="M5" i="7"/>
  <c r="AX5" i="9" s="1"/>
  <c r="AP24" i="9"/>
  <c r="E7" i="7"/>
  <c r="AP7" i="9" s="1"/>
  <c r="AS22" i="9"/>
  <c r="H5" i="7"/>
  <c r="AS5" i="9" s="1"/>
  <c r="D8" i="7"/>
  <c r="AO8" i="9" s="1"/>
  <c r="AO25" i="9"/>
  <c r="E8" i="7"/>
  <c r="AP8" i="9" s="1"/>
  <c r="AP25" i="9"/>
  <c r="I4" i="7"/>
  <c r="AT4" i="9" s="1"/>
  <c r="AT21" i="9"/>
  <c r="AR22" i="9"/>
  <c r="G5" i="7"/>
  <c r="AR5" i="9" s="1"/>
  <c r="AU23" i="9"/>
  <c r="J6" i="7"/>
  <c r="AU6" i="9" s="1"/>
  <c r="AU24" i="9"/>
  <c r="J7" i="7"/>
  <c r="AU7" i="9" s="1"/>
  <c r="AR23" i="9"/>
  <c r="G6" i="7"/>
  <c r="AR6" i="9" s="1"/>
  <c r="AW23" i="9"/>
  <c r="L6" i="7"/>
  <c r="AW6" i="9" s="1"/>
  <c r="E4" i="7"/>
  <c r="AP4" i="9" s="1"/>
  <c r="AP21" i="9"/>
  <c r="AT22" i="9"/>
  <c r="I5" i="7"/>
  <c r="AT5" i="9" s="1"/>
  <c r="AQ24" i="9"/>
  <c r="F7" i="7"/>
  <c r="AQ7" i="9" s="1"/>
  <c r="AQ23" i="9"/>
  <c r="F6" i="7"/>
  <c r="AQ6" i="9" s="1"/>
  <c r="E3" i="9" a="1"/>
  <c r="AW3" i="9"/>
  <c r="AS3" i="9"/>
  <c r="AS13" i="9"/>
  <c r="AP3" i="9"/>
  <c r="AV3" i="9"/>
  <c r="AV12" i="9"/>
  <c r="AX3" i="9"/>
  <c r="AO3" i="9"/>
  <c r="AO16" i="9"/>
  <c r="AR3" i="9"/>
  <c r="AQ3" i="9"/>
  <c r="AT3" i="9"/>
  <c r="AU3" i="9"/>
  <c r="AS11" i="9"/>
  <c r="AX11" i="9"/>
  <c r="AO11" i="9"/>
  <c r="S205" i="4"/>
  <c r="S204" i="4"/>
  <c r="R205" i="4"/>
  <c r="R204" i="4"/>
  <c r="P9" i="7" l="1"/>
  <c r="C5" i="9" s="1"/>
  <c r="C19" i="7"/>
  <c r="C13" i="7"/>
  <c r="AN13" i="9" s="1"/>
  <c r="C11" i="7"/>
  <c r="AN11" i="9" s="1"/>
  <c r="C17" i="7"/>
  <c r="AN17" i="9" s="1"/>
  <c r="C15" i="7"/>
  <c r="AN15" i="9" s="1"/>
  <c r="C18" i="7"/>
  <c r="C14" i="7"/>
  <c r="C16" i="7"/>
  <c r="AN16" i="9" s="1"/>
  <c r="A158" i="9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05" i="9"/>
  <c r="C48" i="9"/>
  <c r="C99" i="9"/>
  <c r="C13" i="9"/>
  <c r="C103" i="9"/>
  <c r="C56" i="9"/>
  <c r="C4" i="9"/>
  <c r="C131" i="9"/>
  <c r="C142" i="9"/>
  <c r="C87" i="9"/>
  <c r="C114" i="9"/>
  <c r="C31" i="9"/>
  <c r="C44" i="9"/>
  <c r="C9" i="9"/>
  <c r="C55" i="9"/>
  <c r="C150" i="9"/>
  <c r="C119" i="9"/>
  <c r="C47" i="9"/>
  <c r="C75" i="9"/>
  <c r="C115" i="9"/>
  <c r="C28" i="9"/>
  <c r="C155" i="9"/>
  <c r="C22" i="9"/>
  <c r="C61" i="9"/>
  <c r="C104" i="9"/>
  <c r="C113" i="9"/>
  <c r="C52" i="9"/>
  <c r="C69" i="9"/>
  <c r="C24" i="9"/>
  <c r="C60" i="9"/>
  <c r="C14" i="9"/>
  <c r="C106" i="9"/>
  <c r="C152" i="9"/>
  <c r="C8" i="9"/>
  <c r="C98" i="9"/>
  <c r="C107" i="9"/>
  <c r="C46" i="9"/>
  <c r="C43" i="9"/>
  <c r="C151" i="9"/>
  <c r="C73" i="9"/>
  <c r="C101" i="9"/>
  <c r="C112" i="9"/>
  <c r="C57" i="9"/>
  <c r="C138" i="9"/>
  <c r="C23" i="9"/>
  <c r="C25" i="9"/>
  <c r="C133" i="9"/>
  <c r="C80" i="9"/>
  <c r="C117" i="9"/>
  <c r="C120" i="9"/>
  <c r="C94" i="9"/>
  <c r="C139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7" i="7"/>
  <c r="AN7" i="9" s="1"/>
  <c r="C4" i="7"/>
  <c r="AN4" i="9" s="1"/>
  <c r="AN18" i="9"/>
  <c r="AN12" i="9"/>
  <c r="AN19" i="9"/>
  <c r="AN14" i="9"/>
  <c r="C5" i="7"/>
  <c r="AN5" i="9" s="1"/>
  <c r="AN3" i="9"/>
  <c r="C8" i="7"/>
  <c r="AN8" i="9" s="1"/>
  <c r="C88" i="9" l="1"/>
  <c r="C89" i="9"/>
  <c r="C20" i="9"/>
  <c r="C157" i="9"/>
  <c r="C145" i="9"/>
  <c r="C110" i="9"/>
  <c r="C70" i="9"/>
  <c r="C108" i="9"/>
  <c r="C77" i="9"/>
  <c r="C122" i="9"/>
  <c r="C10" i="9"/>
  <c r="C34" i="9"/>
  <c r="C63" i="9"/>
  <c r="C132" i="9"/>
  <c r="C146" i="9"/>
  <c r="C153" i="9"/>
  <c r="C49" i="9"/>
  <c r="C154" i="9"/>
  <c r="C136" i="9"/>
  <c r="C54" i="9"/>
  <c r="C143" i="9"/>
  <c r="C7" i="9"/>
  <c r="C86" i="9"/>
  <c r="C35" i="9"/>
  <c r="C156" i="9"/>
  <c r="C37" i="9"/>
  <c r="C53" i="9"/>
  <c r="C21" i="9"/>
  <c r="C134" i="9"/>
  <c r="C76" i="9"/>
  <c r="C126" i="9"/>
  <c r="C83" i="9"/>
  <c r="C129" i="9"/>
  <c r="C45" i="9"/>
  <c r="C124" i="9"/>
  <c r="C58" i="9"/>
  <c r="C109" i="9"/>
  <c r="C65" i="9"/>
  <c r="C33" i="9"/>
  <c r="C100" i="9"/>
  <c r="C30" i="9"/>
  <c r="C97" i="9"/>
  <c r="C17" i="9"/>
  <c r="C78" i="9"/>
  <c r="C39" i="9"/>
  <c r="C42" i="9"/>
  <c r="C96" i="9"/>
  <c r="C36" i="9"/>
  <c r="C90" i="9"/>
  <c r="C128" i="9"/>
  <c r="C62" i="9"/>
  <c r="C149" i="9"/>
  <c r="C40" i="9"/>
  <c r="C135" i="9"/>
  <c r="C79" i="9"/>
  <c r="C102" i="9"/>
  <c r="C85" i="9"/>
  <c r="C147" i="9"/>
  <c r="C81" i="9"/>
  <c r="C15" i="9"/>
  <c r="C127" i="9"/>
  <c r="C67" i="9"/>
  <c r="C121" i="9"/>
  <c r="C111" i="9"/>
  <c r="C51" i="9"/>
  <c r="C29" i="9"/>
  <c r="C118" i="9"/>
  <c r="C123" i="9"/>
  <c r="C141" i="9"/>
  <c r="C11" i="9"/>
  <c r="C130" i="9"/>
  <c r="C64" i="9"/>
  <c r="C3" i="9"/>
  <c r="C93" i="9"/>
  <c r="C27" i="9"/>
  <c r="C72" i="9"/>
  <c r="C74" i="9"/>
  <c r="C95" i="9"/>
  <c r="C92" i="9"/>
  <c r="C26" i="9"/>
  <c r="C158" i="9"/>
  <c r="C41" i="9"/>
  <c r="C12" i="9"/>
  <c r="C38" i="9"/>
  <c r="C125" i="9"/>
  <c r="C59" i="9"/>
  <c r="C148" i="9"/>
  <c r="C82" i="9"/>
  <c r="C16" i="9"/>
  <c r="C144" i="9"/>
  <c r="C6" i="9"/>
  <c r="C19" i="9"/>
  <c r="C66" i="9"/>
  <c r="C84" i="9"/>
  <c r="C32" i="9"/>
  <c r="C91" i="9"/>
  <c r="C18" i="9"/>
  <c r="C116" i="9"/>
  <c r="C50" i="9"/>
  <c r="C137" i="9"/>
  <c r="C7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<sst xmlns="http://schemas.openxmlformats.org/spreadsheetml/2006/main" count="11208" uniqueCount="7991">
  <si>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</si>
  <si>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</si>
  <si>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</si>
  <si>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</si>
  <si>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</si>
  <si>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</si>
  <si>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</si>
  <si>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</si>
  <si>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</si>
  <si>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</si>
  <si>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</si>
  <si>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</si>
  <si>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</si>
  <si>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</si>
  <si>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</si>
  <si>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</si>
  <si>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</si>
  <si>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</si>
  <si>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</si>
  <si>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</si>
  <si>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</si>
  <si>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</si>
  <si>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</si>
  <si>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</si>
  <si>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</si>
  <si>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</si>
  <si>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</si>
  <si>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</si>
  <si>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</si>
  <si>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</si>
  <si>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</si>
  <si>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</si>
  <si>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</si>
  <si>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</si>
  <si>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</si>
  <si>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</si>
  <si>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</si>
  <si>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</si>
  <si>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</si>
  <si>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</si>
  <si>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</si>
  <si>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</si>
  <si>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</si>
  <si>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</si>
  <si>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</si>
  <si>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</si>
  <si>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</si>
  <si>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</si>
  <si>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</si>
  <si>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</si>
  <si>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</si>
  <si>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</si>
  <si>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</si>
  <si>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</si>
  <si>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</si>
  <si>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</si>
  <si>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</si>
  <si>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</si>
  <si>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</si>
  <si>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</si>
  <si>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</si>
  <si>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</si>
  <si>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</si>
  <si>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</si>
  <si>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</si>
  <si>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</si>
  <si>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</si>
  <si>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</si>
  <si>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</si>
  <si>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</si>
  <si>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</si>
  <si>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</si>
  <si>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</si>
  <si>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</si>
  <si>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</si>
  <si>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</si>
  <si>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</si>
  <si>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</si>
  <si>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</si>
  <si>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</si>
  <si>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</si>
  <si>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</si>
  <si>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</si>
  <si>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</si>
  <si>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</si>
  <si>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</si>
  <si>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</si>
  <si>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</si>
  <si>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</si>
  <si>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</si>
  <si>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</si>
  <si>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</si>
  <si>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</si>
  <si>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</si>
  <si>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</si>
  <si>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</si>
  <si>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</si>
  <si>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</si>
  <si>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</si>
  <si>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</si>
  <si>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</si>
  <si>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</si>
  <si>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</si>
  <si>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</si>
  <si>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</si>
  <si>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</si>
  <si>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</si>
  <si>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</si>
  <si>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</si>
  <si>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</si>
  <si>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</si>
  <si>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</si>
  <si>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</si>
  <si>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</si>
  <si>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</si>
  <si>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</si>
  <si>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</si>
  <si>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</si>
  <si>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</si>
  <si>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</si>
  <si>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</si>
  <si>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</si>
  <si>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</si>
  <si>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</si>
  <si>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</si>
  <si>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</si>
  <si>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</si>
  <si>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</si>
  <si>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</si>
  <si>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</si>
  <si>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</si>
  <si>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</si>
  <si>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</si>
  <si>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</si>
  <si>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</si>
  <si>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</si>
  <si>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</si>
  <si>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</si>
  <si>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</si>
  <si>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</si>
  <si>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</si>
  <si>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</si>
  <si>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</si>
  <si>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</si>
  <si>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</si>
  <si>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</si>
  <si>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</si>
  <si>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</si>
  <si>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</si>
  <si>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</si>
  <si>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</si>
  <si>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</si>
  <si>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</si>
  <si>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</si>
  <si>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</si>
  <si>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</si>
  <si>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</si>
  <si>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</si>
  <si>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</si>
  <si>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</si>
  <si>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</si>
  <si>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</si>
  <si>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</si>
  <si>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</si>
  <si>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</si>
  <si>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</si>
  <si>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</si>
  <si>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</si>
  <si>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</si>
  <si>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</si>
  <si>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</si>
  <si>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</si>
  <si>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</si>
  <si>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</si>
  <si>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</si>
  <si>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</si>
  <si>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</si>
  <si>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</si>
  <si>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</si>
  <si>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</si>
  <si>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</si>
  <si>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</si>
  <si>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</si>
  <si>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</si>
  <si>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</si>
  <si>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</si>
  <si>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</si>
  <si>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</si>
  <si>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</si>
  <si>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</si>
  <si>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</si>
  <si>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</si>
  <si>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</si>
  <si>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</si>
  <si>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</si>
  <si>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</si>
  <si>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</si>
  <si>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</si>
  <si>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</si>
  <si>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</si>
  <si>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</si>
  <si>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</si>
  <si>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</si>
  <si>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</si>
  <si>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</si>
  <si>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</si>
  <si>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</si>
  <si>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</si>
  <si>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</si>
  <si>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</si>
  <si>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</si>
  <si>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</si>
  <si>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</si>
  <si>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</si>
  <si>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</si>
  <si>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</si>
  <si>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</si>
  <si>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</si>
  <si>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</si>
  <si>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</si>
  <si>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</si>
  <si>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</si>
  <si>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</si>
  <si>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</si>
  <si>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</si>
  <si>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</si>
  <si>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</si>
  <si>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</si>
  <si>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</si>
  <si>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</si>
  <si>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</si>
  <si>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</si>
  <si>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</si>
  <si>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</si>
  <si>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</si>
  <si>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</si>
  <si>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</si>
  <si>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</si>
  <si>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</si>
  <si>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</si>
  <si>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</si>
  <si>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</si>
  <si>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</si>
  <si>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</si>
  <si>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</si>
  <si>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</si>
  <si>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</si>
  <si>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</si>
  <si>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</si>
  <si>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</si>
  <si>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</si>
  <si>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</si>
  <si>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</si>
  <si>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</si>
  <si>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</si>
  <si>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</si>
  <si>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</si>
  <si>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</si>
  <si>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</si>
  <si>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</si>
  <si>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</si>
  <si>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</si>
  <si>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</si>
  <si>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</si>
  <si>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</si>
  <si>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</si>
  <si>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</si>
  <si>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</si>
  <si>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</si>
  <si>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</si>
  <si>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</si>
  <si>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</si>
  <si>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</si>
  <si>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</si>
  <si>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</si>
  <si>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</si>
  <si>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</si>
  <si>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</si>
  <si>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</si>
  <si>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</si>
  <si>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</si>
  <si>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</si>
  <si>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</si>
  <si>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</si>
  <si>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</si>
  <si>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</si>
  <si>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</si>
  <si>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</si>
  <si>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</si>
  <si>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</si>
  <si>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</si>
  <si>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</si>
  <si>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</si>
  <si>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</si>
  <si>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</si>
  <si>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</si>
  <si>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</si>
  <si>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</si>
  <si>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</si>
  <si>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</si>
  <si>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</si>
  <si>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</si>
  <si>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</si>
  <si>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</si>
  <si>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</si>
  <si>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</si>
  <si>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</si>
  <si>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</si>
  <si>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</si>
  <si>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</si>
  <si>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</si>
  <si>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</si>
  <si>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</si>
  <si>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</si>
  <si>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</si>
  <si>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</si>
  <si>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</si>
  <si>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</si>
  <si>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</si>
  <si>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</si>
  <si>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</si>
  <si>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</si>
  <si>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</si>
  <si>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</si>
  <si>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</si>
  <si>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</si>
  <si>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</si>
  <si>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</si>
  <si>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</si>
  <si>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</si>
  <si>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</si>
  <si>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</si>
  <si>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</si>
  <si>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</si>
  <si>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</si>
  <si>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</si>
  <si>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</si>
  <si>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</si>
  <si>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</si>
  <si>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</si>
  <si>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</si>
  <si>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</si>
  <si>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</si>
  <si>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</si>
  <si>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</si>
  <si>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</si>
  <si>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</si>
  <si>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</si>
  <si>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</si>
  <si>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</si>
  <si>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</si>
  <si>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</si>
  <si>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</si>
  <si>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</si>
  <si>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</si>
  <si>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</si>
  <si>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</si>
  <si>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</si>
  <si>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</si>
  <si>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</si>
  <si>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</si>
  <si>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</si>
  <si>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</si>
  <si>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</si>
  <si>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</si>
  <si>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</si>
  <si>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</si>
  <si>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</si>
  <si>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</si>
  <si>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</si>
  <si>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</si>
  <si>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</si>
  <si>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</si>
  <si>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</si>
  <si>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</si>
  <si>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</si>
  <si>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</si>
  <si>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</si>
  <si>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</si>
  <si>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</si>
  <si>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</si>
  <si>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</si>
  <si>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</si>
  <si>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</si>
  <si>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</si>
  <si>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</si>
  <si>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</si>
  <si>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</si>
  <si>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</si>
  <si>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</si>
  <si>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</si>
  <si>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</si>
  <si>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</si>
  <si>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</si>
  <si>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</si>
  <si>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</si>
  <si>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</si>
  <si>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</si>
  <si>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</si>
  <si>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</si>
  <si>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</si>
  <si>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</si>
  <si>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</si>
  <si>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</si>
  <si>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</si>
  <si>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</si>
  <si>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</si>
  <si>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</si>
  <si>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</si>
  <si>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</si>
  <si>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</si>
  <si>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</si>
  <si>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</si>
  <si>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</si>
  <si>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</si>
  <si>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</si>
  <si>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</si>
  <si>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</si>
  <si>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</si>
  <si>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</si>
  <si>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</si>
  <si>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</si>
  <si>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</si>
  <si>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</si>
  <si>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</si>
  <si>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</si>
  <si>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</si>
  <si>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</si>
  <si>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</si>
  <si>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</si>
  <si>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</si>
  <si>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</si>
  <si>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</si>
  <si>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</si>
  <si>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</si>
  <si>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</si>
  <si>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</si>
  <si>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</si>
  <si>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</si>
  <si>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</si>
  <si>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</si>
  <si>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</si>
  <si>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</si>
  <si>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</si>
  <si>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</si>
  <si>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</si>
  <si>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</si>
  <si>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</si>
  <si>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</si>
  <si>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</si>
  <si>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</si>
  <si>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</si>
  <si>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</si>
  <si>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</si>
  <si>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</si>
  <si>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</si>
  <si>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</si>
  <si>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</si>
  <si>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</si>
  <si>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</si>
  <si>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</si>
  <si>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</si>
  <si>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</si>
  <si>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</si>
  <si>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</si>
  <si>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</si>
  <si>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</si>
  <si>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</si>
  <si>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</si>
  <si>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</si>
  <si>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</si>
  <si>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</si>
  <si>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</si>
  <si>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</si>
  <si>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</si>
  <si>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</si>
  <si>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</si>
  <si>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</si>
  <si>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</si>
  <si>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</si>
  <si>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</si>
  <si>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</si>
  <si>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</si>
  <si>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</si>
  <si>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</si>
  <si>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</si>
  <si>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</si>
  <si>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</si>
  <si>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</si>
  <si>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</si>
  <si>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</si>
  <si>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</si>
  <si>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</si>
  <si>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</si>
  <si>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</si>
  <si>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</si>
  <si>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</si>
  <si>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</si>
  <si>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</si>
  <si>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</si>
  <si>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</si>
  <si>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</si>
  <si>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</si>
  <si>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</si>
  <si>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</si>
  <si>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</si>
  <si>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</si>
  <si>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</si>
  <si>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</si>
  <si>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</si>
  <si>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</si>
  <si>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</si>
  <si>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</si>
  <si>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</si>
  <si>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</si>
  <si>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</si>
  <si>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</si>
  <si>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</si>
  <si>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</si>
  <si>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</si>
  <si>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</si>
  <si>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</si>
  <si>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</si>
  <si>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</si>
  <si>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</si>
  <si>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</si>
  <si>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</si>
  <si>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</si>
  <si>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</si>
  <si>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</si>
  <si>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</si>
  <si>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</si>
  <si>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</si>
  <si>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</si>
  <si>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</si>
  <si>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</si>
  <si>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</si>
  <si>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</si>
  <si>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</si>
  <si>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</si>
  <si>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</si>
  <si>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</si>
  <si>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</si>
  <si>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</si>
  <si>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</si>
  <si>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</si>
  <si>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</si>
  <si>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</si>
  <si>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</si>
  <si>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</si>
  <si>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</si>
  <si>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</si>
  <si>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</si>
  <si>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</si>
  <si>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</si>
  <si>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</si>
  <si>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</si>
  <si>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</si>
  <si>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</si>
  <si>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</si>
  <si>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</si>
  <si>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</si>
  <si>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</si>
  <si>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</si>
  <si>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</si>
  <si>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</si>
  <si>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</si>
  <si>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</si>
  <si>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</si>
  <si>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</si>
  <si>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</si>
  <si>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</si>
  <si>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</si>
  <si>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</si>
  <si>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</si>
  <si>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</si>
  <si>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</si>
  <si>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</si>
  <si>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</si>
  <si>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</si>
  <si>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</si>
  <si>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</si>
  <si>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</si>
  <si>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</si>
  <si>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</si>
  <si>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</si>
  <si>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</si>
  <si>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</si>
  <si>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</si>
  <si>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</si>
  <si>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</si>
  <si>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</si>
  <si>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</si>
  <si>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</si>
  <si>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</si>
  <si>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</si>
  <si>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</si>
  <si>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</si>
  <si>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</si>
  <si>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</si>
  <si>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</si>
  <si>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</si>
  <si>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</si>
  <si>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</si>
  <si>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</si>
  <si>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</si>
  <si>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</si>
  <si>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</si>
  <si>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</si>
  <si>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</si>
  <si>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</si>
  <si>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</si>
  <si>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</si>
  <si>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</si>
  <si>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</si>
  <si>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</si>
  <si>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</si>
  <si>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</si>
  <si>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</si>
  <si>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</si>
  <si>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</si>
  <si>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</si>
  <si>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</si>
  <si>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</si>
  <si>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</si>
  <si>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</si>
  <si>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</si>
  <si>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</si>
  <si>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</si>
  <si>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</si>
  <si>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</si>
  <si>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</si>
  <si>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</si>
  <si>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</si>
  <si>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</si>
  <si>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</si>
  <si>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</si>
  <si>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</si>
  <si>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</si>
  <si>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</si>
  <si>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</si>
  <si>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</si>
  <si>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</si>
  <si>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</si>
  <si>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</si>
  <si>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</si>
  <si>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</si>
  <si>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</si>
  <si>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</si>
  <si>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</si>
  <si>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</si>
  <si>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</si>
  <si>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</si>
  <si>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</si>
  <si>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</si>
  <si>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</si>
  <si>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</si>
  <si>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</si>
  <si>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</si>
  <si>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</si>
  <si>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</si>
  <si>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</si>
  <si>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</si>
  <si>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</si>
  <si>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</si>
  <si>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</si>
  <si>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</si>
  <si>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</si>
  <si>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</si>
  <si>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</si>
  <si>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</si>
  <si>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</si>
  <si>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</si>
  <si>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</si>
  <si>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</si>
  <si>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</si>
  <si>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</si>
  <si>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</si>
  <si>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</si>
  <si>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</si>
  <si>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</si>
  <si>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</si>
  <si>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</si>
  <si>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</si>
  <si>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</si>
  <si>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</si>
  <si>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</si>
  <si>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</si>
  <si>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</si>
  <si>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</si>
  <si>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</si>
  <si>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</si>
  <si>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</si>
  <si>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</si>
  <si>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</si>
  <si>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</si>
  <si>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</si>
  <si>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</si>
  <si>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</si>
  <si>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</si>
  <si>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</si>
  <si>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</si>
  <si>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</si>
  <si>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</si>
  <si>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</si>
  <si>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</si>
  <si>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</si>
  <si>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</si>
  <si>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</si>
  <si>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</si>
  <si>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</si>
  <si>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</si>
  <si>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</si>
  <si>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</si>
  <si>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</si>
  <si>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</si>
  <si>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</si>
  <si>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</si>
  <si>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</si>
  <si>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</si>
  <si>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</si>
  <si>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</si>
  <si>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</si>
  <si>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</si>
  <si>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</si>
  <si>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</si>
  <si>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</si>
  <si>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</si>
  <si>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</si>
  <si>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</si>
  <si>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</si>
  <si>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</si>
  <si>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</si>
  <si>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</si>
  <si>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</si>
  <si>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</si>
  <si>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</si>
  <si>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</si>
  <si>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</si>
  <si>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</si>
  <si>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</si>
  <si>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</si>
  <si>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</si>
  <si>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</si>
  <si>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</si>
  <si>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</si>
  <si>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</si>
  <si>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</si>
  <si>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</si>
  <si>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</si>
  <si>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</si>
  <si>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</si>
  <si>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</si>
  <si>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</si>
  <si>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</si>
  <si>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</si>
  <si>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</si>
  <si>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</si>
  <si>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</si>
  <si>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</si>
  <si>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</si>
  <si>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</si>
  <si>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</si>
  <si>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</si>
  <si>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</si>
  <si>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</si>
  <si>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</si>
  <si>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</si>
  <si>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</si>
  <si>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</si>
  <si>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</si>
  <si>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</si>
  <si>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</si>
  <si>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</si>
  <si>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</si>
  <si>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</si>
  <si>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</si>
  <si>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</si>
  <si>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</si>
  <si>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</si>
  <si>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</si>
  <si>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</si>
  <si>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</si>
  <si>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</si>
  <si>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</si>
  <si>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</si>
  <si>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</si>
  <si>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</si>
  <si>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</si>
  <si>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</si>
  <si>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</si>
  <si>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</si>
  <si>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</si>
  <si>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</si>
  <si>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</si>
  <si>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</si>
  <si>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</si>
  <si>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</si>
  <si>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</si>
  <si>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</si>
  <si>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</si>
  <si>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</si>
  <si>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</si>
  <si>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</si>
  <si>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</si>
  <si>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</si>
  <si>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</si>
  <si>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</si>
  <si>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</si>
  <si>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</si>
  <si>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</si>
  <si>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</si>
  <si>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</si>
  <si>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</si>
  <si>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</si>
  <si>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</si>
  <si>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</si>
  <si>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</si>
  <si>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</si>
  <si>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</si>
  <si>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</si>
  <si>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</si>
  <si>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</si>
  <si>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</si>
  <si>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</si>
  <si>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</si>
  <si>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</si>
  <si>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</si>
  <si>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</si>
  <si>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</si>
  <si>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</si>
  <si>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</si>
  <si>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</si>
  <si>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</si>
  <si>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</si>
  <si>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</si>
  <si>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</si>
  <si>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</si>
  <si>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</si>
  <si>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</si>
  <si>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</si>
  <si>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</si>
  <si>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</si>
  <si>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</si>
  <si>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</si>
  <si>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</si>
  <si>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</si>
  <si>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</si>
  <si>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</si>
  <si>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</si>
  <si>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</si>
  <si>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</si>
  <si>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</si>
  <si>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</si>
  <si>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</si>
  <si>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</si>
  <si>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</si>
  <si>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</si>
  <si>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</si>
  <si>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</si>
  <si>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</si>
  <si>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</si>
  <si>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</si>
  <si>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</si>
  <si>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</si>
  <si>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</si>
  <si>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</si>
  <si>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</si>
  <si>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</si>
  <si>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</si>
  <si>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</si>
  <si>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</si>
  <si>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</si>
  <si>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</si>
  <si>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</si>
  <si>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</si>
  <si>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</si>
  <si>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</si>
  <si>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</si>
  <si>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</si>
  <si>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</si>
  <si>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</si>
  <si>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</si>
  <si>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</si>
  <si>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</si>
  <si>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</si>
  <si>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</si>
  <si>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</si>
  <si>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</si>
  <si>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</si>
  <si>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</si>
  <si>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</si>
  <si>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</si>
  <si>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</si>
  <si>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</si>
  <si>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</si>
  <si>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</si>
  <si>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</si>
  <si>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</si>
  <si>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</si>
  <si>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</si>
  <si>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</si>
  <si>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</si>
  <si>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</si>
  <si>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</si>
  <si>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</si>
  <si>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</si>
  <si>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</si>
  <si>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</si>
  <si>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</si>
  <si>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</si>
  <si>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</si>
  <si>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</si>
  <si>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</si>
  <si>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</si>
  <si>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</si>
  <si>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</si>
  <si>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</si>
  <si>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</si>
  <si>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</si>
  <si>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</si>
  <si>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</si>
  <si>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</si>
  <si>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</si>
  <si>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</si>
  <si>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</si>
  <si>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</si>
  <si>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</si>
  <si>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</si>
  <si>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</si>
  <si>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</si>
  <si>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</si>
  <si>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</si>
  <si>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</si>
  <si>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</si>
  <si>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</si>
  <si>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</si>
  <si>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</si>
  <si>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</si>
  <si>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</si>
  <si>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</si>
  <si>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</si>
  <si>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</si>
  <si>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</si>
  <si>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</si>
  <si>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</si>
  <si>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</si>
  <si>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</si>
  <si>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</si>
  <si>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</si>
  <si>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</si>
  <si>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</si>
  <si>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</si>
  <si>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</si>
  <si>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</si>
  <si>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</si>
  <si>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</si>
  <si>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</si>
  <si>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</si>
  <si>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</si>
  <si>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</si>
  <si>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</si>
  <si>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</si>
  <si>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</si>
  <si>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</si>
  <si>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</si>
  <si>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</si>
  <si>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</si>
  <si>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</si>
  <si>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</si>
  <si>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</si>
  <si>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</si>
  <si>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</si>
  <si>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</si>
  <si>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</si>
  <si>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</si>
  <si>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</si>
  <si>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</si>
  <si>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</si>
  <si>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</si>
  <si>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</si>
  <si>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</si>
  <si>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</si>
  <si>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</si>
  <si>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</si>
  <si>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</si>
  <si>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</si>
  <si>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</si>
  <si>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</si>
  <si>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</si>
  <si>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</si>
  <si>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</si>
  <si>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</si>
  <si>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</si>
  <si>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</si>
  <si>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</si>
  <si>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</si>
  <si>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</si>
  <si>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</si>
  <si>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</si>
  <si>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</si>
  <si>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</si>
  <si>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</si>
  <si>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</si>
  <si>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</si>
  <si>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</si>
  <si>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</si>
  <si>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</si>
  <si>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</si>
  <si>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</si>
  <si>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</si>
  <si>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</si>
  <si>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</si>
  <si>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</si>
  <si>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</si>
  <si>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</si>
  <si>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</si>
  <si>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</si>
  <si>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</si>
  <si>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</si>
  <si>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</si>
  <si>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</si>
  <si>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</si>
  <si>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</si>
  <si>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</si>
  <si>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</si>
  <si>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</si>
  <si>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</si>
  <si>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</si>
  <si>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</si>
  <si>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</si>
  <si>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</si>
  <si>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</si>
  <si>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</si>
  <si>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</si>
  <si>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</si>
  <si>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</si>
  <si>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</si>
  <si>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</si>
  <si>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</si>
  <si>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</si>
  <si>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</si>
  <si>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</si>
  <si>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</si>
  <si>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</si>
  <si>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</si>
  <si>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</si>
  <si>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</si>
  <si>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</si>
  <si>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</si>
  <si>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</si>
  <si>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</si>
  <si>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</si>
  <si>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</si>
  <si>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</si>
  <si>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</si>
  <si>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</si>
  <si>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</si>
  <si>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</si>
  <si>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</si>
  <si>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</si>
  <si>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</si>
  <si>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</si>
  <si>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</si>
  <si>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</si>
  <si>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</si>
  <si>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</si>
  <si>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</si>
  <si>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</si>
  <si>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</si>
  <si>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</si>
  <si>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</si>
  <si>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</si>
  <si>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</si>
  <si>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</si>
  <si>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</si>
  <si>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</si>
  <si>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</si>
  <si>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</si>
  <si>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</si>
  <si>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</si>
  <si>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</si>
  <si>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</si>
  <si>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</si>
  <si>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</si>
  <si>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</si>
  <si>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</si>
  <si>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</si>
  <si>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</si>
  <si>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</si>
  <si>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</si>
  <si>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</si>
  <si>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</si>
  <si>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</si>
  <si>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</si>
  <si>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</si>
  <si>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</si>
  <si>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</si>
  <si>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</si>
  <si>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</si>
  <si>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</si>
  <si>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</si>
  <si>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</si>
  <si>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</si>
  <si>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</si>
  <si>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</si>
  <si>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</si>
  <si>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</si>
  <si>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</si>
  <si>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</si>
  <si>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</si>
  <si>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</si>
  <si>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</si>
  <si>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</si>
  <si>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</si>
  <si>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</si>
  <si>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</si>
  <si>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</si>
  <si>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</si>
  <si>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</si>
  <si>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</si>
  <si>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</si>
  <si>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</si>
  <si>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</si>
  <si>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</si>
  <si>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</si>
  <si>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</si>
  <si>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</si>
  <si>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</si>
  <si>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</si>
  <si>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</si>
  <si>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</si>
  <si>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</si>
  <si>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</si>
  <si>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</si>
  <si>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</si>
  <si>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</si>
  <si>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</si>
  <si>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</si>
  <si>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</si>
  <si>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</si>
  <si>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</si>
  <si>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</si>
  <si>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</si>
  <si>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</si>
  <si>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</si>
  <si>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</si>
  <si>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</si>
  <si>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</si>
  <si>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</si>
  <si>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</si>
  <si>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</si>
  <si>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</si>
  <si>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</si>
  <si>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</si>
  <si>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</si>
  <si>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</si>
  <si>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</si>
  <si>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</si>
  <si>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</si>
  <si>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</si>
  <si>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</si>
  <si>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</si>
  <si>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</si>
  <si>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</si>
  <si>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</si>
  <si>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</si>
  <si>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</si>
  <si>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</si>
  <si>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</si>
  <si>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</si>
  <si>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</si>
  <si>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</si>
  <si>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</si>
  <si>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</si>
  <si>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</si>
  <si>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</si>
  <si>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</si>
  <si>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</si>
  <si>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</si>
  <si>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</si>
  <si>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</si>
  <si>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</si>
  <si>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</si>
  <si>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</si>
  <si>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</si>
  <si>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</si>
  <si>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</si>
  <si>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</si>
  <si>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</si>
  <si>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</si>
  <si>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</si>
  <si>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</si>
  <si>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</si>
  <si>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</si>
  <si>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</si>
  <si>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</si>
  <si>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</si>
  <si>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</si>
  <si>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</si>
  <si>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</si>
  <si>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</si>
  <si>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</si>
  <si>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</si>
  <si>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</si>
  <si>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</si>
  <si>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</si>
  <si>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</si>
  <si>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</si>
  <si>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</si>
  <si>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</si>
  <si>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</si>
  <si>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</si>
  <si>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</si>
  <si>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</si>
  <si>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</si>
  <si>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</si>
  <si>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</si>
  <si>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</si>
  <si>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</si>
  <si>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</si>
  <si>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</si>
  <si>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</si>
  <si>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</si>
  <si>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</si>
  <si>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</si>
  <si>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</si>
  <si>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</si>
  <si>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</si>
  <si>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</si>
  <si>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</si>
  <si>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</si>
  <si>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</si>
  <si>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</si>
  <si>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</si>
  <si>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</si>
  <si>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</si>
  <si>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</si>
  <si>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</si>
  <si>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</si>
  <si>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</si>
  <si>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</si>
  <si>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</si>
  <si>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</si>
  <si>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</si>
  <si>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</si>
  <si>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</si>
  <si>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</si>
  <si>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</si>
  <si>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</si>
  <si>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</si>
  <si>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</si>
  <si>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</si>
  <si>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</si>
  <si>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</si>
  <si>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</si>
  <si>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</si>
  <si>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</si>
  <si>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</si>
  <si>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</si>
  <si>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</si>
  <si>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</si>
  <si>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</si>
  <si>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</si>
  <si>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</si>
  <si>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</si>
  <si>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</si>
  <si>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</si>
  <si>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</si>
  <si>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</si>
  <si>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</si>
  <si>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</si>
  <si>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</si>
  <si>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</si>
  <si>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</si>
  <si>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</si>
  <si>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</si>
  <si>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</si>
  <si>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</si>
  <si>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</si>
  <si>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</si>
  <si>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</si>
  <si>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</si>
  <si>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</si>
  <si>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</si>
  <si>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</si>
  <si>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</si>
  <si>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</si>
  <si>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</si>
  <si>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</si>
  <si>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</si>
  <si>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</si>
  <si>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</si>
  <si>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</si>
  <si>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</si>
  <si>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</si>
  <si>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</si>
  <si>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</si>
  <si>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</si>
  <si>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</si>
  <si>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</si>
  <si>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</si>
  <si>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</si>
  <si>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</si>
  <si>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</si>
  <si>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</si>
  <si>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</si>
  <si>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</si>
  <si>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</si>
  <si>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</si>
  <si>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</si>
  <si>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</si>
  <si>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</si>
  <si>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</si>
  <si>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</si>
  <si>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</si>
  <si>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</si>
  <si>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</si>
  <si>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</si>
  <si>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</si>
  <si>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</si>
  <si>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</si>
  <si>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</si>
  <si>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</si>
  <si>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</si>
  <si>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</si>
  <si>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</si>
  <si>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</si>
  <si>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</si>
  <si>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</si>
  <si>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</si>
  <si>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</si>
  <si>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</si>
  <si>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</si>
  <si>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</si>
  <si>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</si>
  <si>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</si>
  <si>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</si>
  <si>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</si>
  <si>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</si>
  <si>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</si>
  <si>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</si>
  <si>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</si>
  <si>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</si>
  <si>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</si>
  <si>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</si>
  <si>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</si>
  <si>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</si>
  <si>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</si>
  <si>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</si>
  <si>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</si>
  <si>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</si>
  <si>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</si>
  <si>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</si>
  <si>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</si>
  <si>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</si>
  <si>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</si>
  <si>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</si>
  <si>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</si>
  <si>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</si>
  <si>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</si>
  <si>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</si>
  <si>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</si>
  <si>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</si>
  <si>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</si>
  <si>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</si>
  <si>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</si>
  <si>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</si>
  <si>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</si>
  <si>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</si>
  <si>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</si>
  <si>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</si>
  <si>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</si>
  <si>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</si>
  <si>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</si>
  <si>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</si>
  <si>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</si>
  <si>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</si>
  <si>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</si>
  <si>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</si>
  <si>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</si>
  <si>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</si>
  <si>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</si>
  <si>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</si>
  <si>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</si>
  <si>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</si>
  <si>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</si>
  <si>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</si>
  <si>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</si>
  <si>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</si>
  <si>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</si>
  <si>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</si>
  <si>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</si>
  <si>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</si>
  <si>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</si>
  <si>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</si>
  <si>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</si>
  <si>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</si>
  <si>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</si>
  <si>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</si>
  <si>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</si>
  <si>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</si>
  <si>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</si>
  <si>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</si>
  <si>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</si>
  <si>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</si>
  <si>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</si>
  <si>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</si>
  <si>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</si>
  <si>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</si>
  <si>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</si>
  <si>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</si>
  <si>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</si>
  <si>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</si>
  <si>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</si>
  <si>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</si>
  <si>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</si>
  <si>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</si>
  <si>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</si>
  <si>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</si>
  <si>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</si>
  <si>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</si>
  <si>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</si>
  <si>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</si>
  <si>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</si>
  <si>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</si>
  <si>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</si>
  <si>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</si>
  <si>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</si>
  <si>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</si>
  <si>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</si>
  <si>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</si>
  <si>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</si>
  <si>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</si>
  <si>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</si>
  <si>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</si>
  <si>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</si>
  <si>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</si>
  <si>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</si>
  <si>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</si>
  <si>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</si>
  <si>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</si>
  <si>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</si>
  <si>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</si>
  <si>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</si>
  <si>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</si>
  <si>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</si>
  <si>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</si>
  <si>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</si>
  <si>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</si>
  <si>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</si>
  <si>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</si>
  <si>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</si>
  <si>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</si>
  <si>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</si>
  <si>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</si>
  <si>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</si>
  <si>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</si>
  <si>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</si>
  <si>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</si>
  <si>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</si>
  <si>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</si>
  <si>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</si>
  <si>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</si>
  <si>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</si>
  <si>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</si>
  <si>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</si>
  <si>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</si>
  <si>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</si>
  <si>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</si>
  <si>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</si>
  <si>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</si>
  <si>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</si>
  <si>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</si>
  <si>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</si>
  <si>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</si>
  <si>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</si>
  <si>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</si>
  <si>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</si>
  <si>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</si>
  <si>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</si>
  <si>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</si>
  <si>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</si>
  <si>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</si>
  <si>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</si>
  <si>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</si>
  <si>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</si>
  <si>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</si>
  <si>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</si>
  <si>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</si>
  <si>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</si>
  <si>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</si>
  <si>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</si>
  <si>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</si>
  <si>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</si>
  <si>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</si>
  <si>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</si>
  <si>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</si>
  <si>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</si>
  <si>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</si>
  <si>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</si>
  <si>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</si>
  <si>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</si>
  <si>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</si>
  <si>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</si>
  <si>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</si>
  <si>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</si>
  <si>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</si>
  <si>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</si>
  <si>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</si>
  <si>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</si>
  <si>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</si>
  <si>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</si>
  <si>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</si>
  <si>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</si>
  <si>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</si>
  <si>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</si>
  <si>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</si>
  <si>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</si>
  <si>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</si>
  <si>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</si>
  <si>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</si>
  <si>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</si>
  <si>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</si>
  <si>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</si>
  <si>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</si>
  <si>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</si>
  <si>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</si>
  <si>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</si>
  <si>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</si>
  <si>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</si>
  <si>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</si>
  <si>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</si>
  <si>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</si>
  <si>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</si>
  <si>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</si>
  <si>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</si>
  <si>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</si>
  <si>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</si>
  <si>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</si>
  <si>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</si>
  <si>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</si>
  <si>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</si>
  <si>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</si>
  <si>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</si>
  <si>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</si>
  <si>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</si>
  <si>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</si>
  <si>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</si>
  <si>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</si>
  <si>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</si>
  <si>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</si>
  <si>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</si>
  <si>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</si>
  <si>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</si>
  <si>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</si>
  <si>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</si>
  <si>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</si>
  <si>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</si>
  <si>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</si>
  <si>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</si>
  <si>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</si>
  <si>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</si>
  <si>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</si>
  <si>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</si>
  <si>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</si>
  <si>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</si>
  <si>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</si>
  <si>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</si>
  <si>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</si>
  <si>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</si>
  <si>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</si>
  <si>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</si>
  <si>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</si>
  <si>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</si>
  <si>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</si>
  <si>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</si>
  <si>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</si>
  <si>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</si>
  <si>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</si>
  <si>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</si>
  <si>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</si>
  <si>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</si>
  <si>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</si>
  <si>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</si>
  <si>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</si>
  <si>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</si>
  <si>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</si>
  <si>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</si>
  <si>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</si>
  <si>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</si>
  <si>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</si>
  <si>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</si>
  <si>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</si>
  <si>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</si>
  <si>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</si>
  <si>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</si>
  <si>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</si>
  <si>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</si>
  <si>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</si>
  <si>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</si>
  <si>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</si>
  <si>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</si>
  <si>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</si>
  <si>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</si>
  <si>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</si>
  <si>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</si>
  <si>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</si>
  <si>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</si>
  <si>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</si>
  <si>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</si>
  <si>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</si>
  <si>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</si>
  <si>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</si>
  <si>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</si>
  <si>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</si>
  <si>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</si>
  <si>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</si>
  <si>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</si>
  <si>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</si>
  <si>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</si>
  <si>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</si>
  <si>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</si>
  <si>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</si>
  <si>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</si>
  <si>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</si>
  <si>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</si>
  <si>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</si>
  <si>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</si>
  <si>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</si>
  <si>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</si>
  <si>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</si>
  <si>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</si>
  <si>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</si>
  <si>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</si>
  <si>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</si>
  <si>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</si>
  <si>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</si>
  <si>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</si>
  <si>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</si>
  <si>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</si>
  <si>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</si>
  <si>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</si>
  <si>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</si>
  <si>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</si>
  <si>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</si>
  <si>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</si>
  <si>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</si>
  <si>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</si>
  <si>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</si>
  <si>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</si>
  <si>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</si>
  <si>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</si>
  <si>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</si>
  <si>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</si>
  <si>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</si>
  <si>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</si>
  <si>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</si>
  <si>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</si>
  <si>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</si>
  <si>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</si>
  <si>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</si>
  <si>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</si>
  <si>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</si>
  <si>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</si>
  <si>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</si>
  <si>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</si>
  <si>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</si>
  <si>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</si>
  <si>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</si>
  <si>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</si>
  <si>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</si>
  <si>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</si>
  <si>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</si>
  <si>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</si>
  <si>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</si>
  <si>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</si>
  <si>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</si>
  <si>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</si>
  <si>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</si>
  <si>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</si>
  <si>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</si>
  <si>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</si>
  <si>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</si>
  <si>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</si>
  <si>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</si>
  <si>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</si>
  <si>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</si>
  <si>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</si>
  <si>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</si>
  <si>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</si>
  <si>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</si>
  <si>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</si>
  <si>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</si>
  <si>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</si>
  <si>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</si>
  <si>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</si>
  <si>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</si>
  <si>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</si>
  <si>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</si>
  <si>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</si>
  <si>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</si>
  <si>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</si>
  <si>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</si>
  <si>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</si>
  <si>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</si>
  <si>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</si>
  <si>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</si>
  <si>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</si>
  <si>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</si>
  <si>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</si>
  <si>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</si>
  <si>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</si>
  <si>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</si>
  <si>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</si>
  <si>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</si>
  <si>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</si>
  <si>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</si>
  <si>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</si>
  <si>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</si>
  <si>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</si>
  <si>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</si>
  <si>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</si>
  <si>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</si>
  <si>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</si>
  <si>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</si>
  <si>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</si>
  <si>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</si>
  <si>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</si>
  <si>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</si>
  <si>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</si>
  <si>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</si>
  <si>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</si>
  <si>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</si>
  <si>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</si>
  <si>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</si>
  <si>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</si>
  <si>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</si>
  <si>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</si>
  <si>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</si>
  <si>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</si>
  <si>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</si>
  <si>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</si>
  <si>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</si>
  <si>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</si>
  <si>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</si>
  <si>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</si>
  <si>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</si>
  <si>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</si>
  <si>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</si>
  <si>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</si>
  <si>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</si>
  <si>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</si>
  <si>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</si>
  <si>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</si>
  <si>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</si>
  <si>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</si>
  <si>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</si>
  <si>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</si>
  <si>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</si>
  <si>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</si>
  <si>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</si>
  <si>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</si>
  <si>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</si>
  <si>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</si>
  <si>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</si>
  <si>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</si>
  <si>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</si>
  <si>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</si>
  <si>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</si>
  <si>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</si>
  <si>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</si>
  <si>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</si>
  <si>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</si>
  <si>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</si>
  <si>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</si>
  <si>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</si>
  <si>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</si>
  <si>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</si>
  <si>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</si>
  <si>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</si>
  <si>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</si>
  <si>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</si>
  <si>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</si>
  <si>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</si>
  <si>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</si>
  <si>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</si>
  <si>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</si>
  <si>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</si>
  <si>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</si>
  <si>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</si>
  <si>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</si>
  <si>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</si>
  <si>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</si>
  <si>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</si>
  <si>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</si>
  <si>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</si>
  <si>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</si>
  <si>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</si>
  <si>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</si>
  <si>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</si>
  <si>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</si>
  <si>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</si>
  <si>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</si>
  <si>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</si>
  <si>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</si>
  <si>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</si>
  <si>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</si>
  <si>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</si>
  <si>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</si>
  <si>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</si>
  <si>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</si>
  <si>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</si>
  <si>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</si>
  <si>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</si>
  <si>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</si>
  <si>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</si>
  <si>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</si>
  <si>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</si>
  <si>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</si>
  <si>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</si>
  <si>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</si>
  <si>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</si>
  <si>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</si>
  <si>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</si>
  <si>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</si>
  <si>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</si>
  <si>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</si>
  <si>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</si>
  <si>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</si>
  <si>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</si>
  <si>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</si>
  <si>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</si>
  <si>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</si>
  <si>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</si>
  <si>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</si>
  <si>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</si>
  <si>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</si>
  <si>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</si>
  <si>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</si>
  <si>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</si>
  <si>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</si>
  <si>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</si>
  <si>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</si>
  <si>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</si>
  <si>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</si>
  <si>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</si>
  <si>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</si>
  <si>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</si>
  <si>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</si>
  <si>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</si>
  <si>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</si>
  <si>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</si>
  <si>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</si>
  <si>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</si>
  <si>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</si>
  <si>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</si>
  <si>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</si>
  <si>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</si>
  <si>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</si>
  <si>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</si>
  <si>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</si>
  <si>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</si>
  <si>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</si>
  <si>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</si>
  <si>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</si>
  <si>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</si>
  <si>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</si>
  <si>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</si>
  <si>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</si>
  <si>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</si>
  <si>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</si>
  <si>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</si>
  <si>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</si>
  <si>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</si>
  <si>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</si>
  <si>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</si>
  <si>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</si>
  <si>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</si>
  <si>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</si>
  <si>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</si>
  <si>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</si>
  <si>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</si>
  <si>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</si>
  <si>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</si>
  <si>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</si>
  <si>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</si>
  <si>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</si>
  <si>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</si>
  <si>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</si>
  <si>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</si>
  <si>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</si>
  <si>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</si>
  <si>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</si>
  <si>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</si>
  <si>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</si>
  <si>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</si>
  <si>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</si>
  <si>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</si>
  <si>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</si>
  <si>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</si>
  <si>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</si>
  <si>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</si>
  <si>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</si>
  <si>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</si>
  <si>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</si>
  <si>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</si>
  <si>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</si>
  <si>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</si>
  <si>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</si>
  <si>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</si>
  <si>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</si>
  <si>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</si>
  <si>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</si>
  <si>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</si>
  <si>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</si>
  <si>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</si>
  <si>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</si>
  <si>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</si>
  <si>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</si>
  <si>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</si>
  <si>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</si>
  <si>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</si>
  <si>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</si>
  <si>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</si>
  <si>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</si>
  <si>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</si>
  <si>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num_at_pos</t>
  </si>
  <si>
    <t>p100</t>
  </si>
  <si>
    <t>z100</t>
  </si>
  <si>
    <t>pAst100</t>
  </si>
  <si>
    <t>pFT100</t>
  </si>
  <si>
    <t>pTO100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</si>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</sst>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-1-900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eraw"/>
      <sheetName val="injury_attenuated"/>
      <sheetName val="raw"/>
      <sheetName val="Traw"/>
      <sheetName val="sorted"/>
      <sheetName val="Tsorted"/>
      <sheetName val="tzorp"/>
      <sheetName val="GMs"/>
      <sheetName val="AVs"/>
      <sheetName val="AVs_avail"/>
      <sheetName val="auction 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Nikola Jokic</v>
          </cell>
          <cell r="B2">
            <v>80</v>
          </cell>
        </row>
        <row r="3">
          <cell r="A3" t="str">
            <v>Stephen Curry</v>
          </cell>
          <cell r="B3">
            <v>71</v>
          </cell>
        </row>
        <row r="4">
          <cell r="A4" t="str">
            <v>James Harden</v>
          </cell>
          <cell r="B4">
            <v>77</v>
          </cell>
        </row>
        <row r="5">
          <cell r="A5" t="str">
            <v>Damian Lillard</v>
          </cell>
          <cell r="B5">
            <v>64</v>
          </cell>
        </row>
        <row r="6">
          <cell r="A6" t="str">
            <v>Kevin Durant</v>
          </cell>
          <cell r="B6">
            <v>59</v>
          </cell>
        </row>
        <row r="7">
          <cell r="A7" t="str">
            <v>Karl-Anthony Towns</v>
          </cell>
          <cell r="B7">
            <v>70</v>
          </cell>
        </row>
        <row r="8">
          <cell r="A8" t="str">
            <v>Bradley Beal</v>
          </cell>
          <cell r="B8">
            <v>76</v>
          </cell>
        </row>
        <row r="9">
          <cell r="A9" t="str">
            <v>Jayson Tatum</v>
          </cell>
          <cell r="B9">
            <v>65</v>
          </cell>
        </row>
        <row r="10">
          <cell r="A10" t="str">
            <v>Anthony Davis</v>
          </cell>
          <cell r="B10">
            <v>50</v>
          </cell>
        </row>
        <row r="11">
          <cell r="A11" t="str">
            <v>Giannis Antetokounmpo</v>
          </cell>
          <cell r="B11">
            <v>86</v>
          </cell>
        </row>
        <row r="12">
          <cell r="A12" t="str">
            <v>Paul George</v>
          </cell>
          <cell r="B12">
            <v>64</v>
          </cell>
        </row>
        <row r="13">
          <cell r="A13" t="str">
            <v>Joel Embiid</v>
          </cell>
          <cell r="B13">
            <v>54</v>
          </cell>
        </row>
        <row r="14">
          <cell r="A14" t="str">
            <v>Nikola Vucevic</v>
          </cell>
          <cell r="B14">
            <v>60</v>
          </cell>
        </row>
        <row r="15">
          <cell r="A15" t="str">
            <v>Fred VanVleet</v>
          </cell>
          <cell r="B15">
            <v>48</v>
          </cell>
        </row>
        <row r="16">
          <cell r="A16" t="str">
            <v>Jimmy Butler</v>
          </cell>
          <cell r="B16">
            <v>37</v>
          </cell>
        </row>
        <row r="17">
          <cell r="A17" t="str">
            <v>Bam Adebayo</v>
          </cell>
          <cell r="B17">
            <v>32</v>
          </cell>
        </row>
        <row r="18">
          <cell r="A18" t="str">
            <v>Richaun Holmes</v>
          </cell>
          <cell r="B18">
            <v>3</v>
          </cell>
        </row>
        <row r="19">
          <cell r="A19" t="str">
            <v>Rudy Gobert</v>
          </cell>
          <cell r="B19">
            <v>38</v>
          </cell>
        </row>
        <row r="20">
          <cell r="A20" t="str">
            <v>Tobias Harris</v>
          </cell>
          <cell r="B20">
            <v>25</v>
          </cell>
        </row>
        <row r="21">
          <cell r="A21" t="str">
            <v>Clint Capela</v>
          </cell>
          <cell r="B21">
            <v>25</v>
          </cell>
        </row>
        <row r="22">
          <cell r="A22" t="str">
            <v>Myles Turner</v>
          </cell>
          <cell r="B22">
            <v>5</v>
          </cell>
        </row>
        <row r="23">
          <cell r="A23" t="str">
            <v>Kyrie Irving</v>
          </cell>
          <cell r="B23">
            <v>20</v>
          </cell>
        </row>
        <row r="24">
          <cell r="A24" t="str">
            <v>Deandre Ayton</v>
          </cell>
          <cell r="B24">
            <v>23</v>
          </cell>
        </row>
        <row r="25">
          <cell r="A25" t="str">
            <v>Chris Paul</v>
          </cell>
          <cell r="B25">
            <v>23</v>
          </cell>
        </row>
        <row r="26">
          <cell r="A26" t="str">
            <v>Michael Porter Jr.</v>
          </cell>
          <cell r="B26">
            <v>30</v>
          </cell>
        </row>
        <row r="27">
          <cell r="A27" t="str">
            <v>Trae Young</v>
          </cell>
          <cell r="B27">
            <v>53</v>
          </cell>
        </row>
        <row r="28">
          <cell r="A28" t="str">
            <v>Luka Doncic</v>
          </cell>
          <cell r="B28">
            <v>76</v>
          </cell>
        </row>
        <row r="29">
          <cell r="A29" t="str">
            <v>Jaren Jackson Jr.</v>
          </cell>
          <cell r="B29">
            <v>4</v>
          </cell>
        </row>
        <row r="30">
          <cell r="A30" t="str">
            <v>Jrue Holiday</v>
          </cell>
          <cell r="B30">
            <v>28</v>
          </cell>
        </row>
        <row r="31">
          <cell r="A31" t="str">
            <v>Domantas Sabonis</v>
          </cell>
          <cell r="B31">
            <v>46</v>
          </cell>
        </row>
        <row r="32">
          <cell r="A32" t="str">
            <v>Shai Gilgeous-Alexander</v>
          </cell>
          <cell r="B32">
            <v>31</v>
          </cell>
        </row>
        <row r="33">
          <cell r="A33" t="str">
            <v>Mikal Bridges</v>
          </cell>
          <cell r="B33">
            <v>12</v>
          </cell>
        </row>
        <row r="34">
          <cell r="A34" t="str">
            <v>John Collins</v>
          </cell>
          <cell r="B34">
            <v>4</v>
          </cell>
        </row>
        <row r="35">
          <cell r="A35" t="str">
            <v>Zion Williamson</v>
          </cell>
          <cell r="B35">
            <v>60</v>
          </cell>
        </row>
        <row r="36">
          <cell r="A36" t="str">
            <v>CJ McCollum</v>
          </cell>
          <cell r="B36">
            <v>13</v>
          </cell>
        </row>
        <row r="37">
          <cell r="A37" t="str">
            <v>LaMelo Ball</v>
          </cell>
          <cell r="B37">
            <v>40</v>
          </cell>
        </row>
        <row r="38">
          <cell r="A38" t="str">
            <v>Brandon Ingram</v>
          </cell>
          <cell r="B38">
            <v>19</v>
          </cell>
        </row>
        <row r="39">
          <cell r="A39" t="str">
            <v>Kristaps Porzingis</v>
          </cell>
          <cell r="B39">
            <v>4</v>
          </cell>
        </row>
        <row r="40">
          <cell r="A40" t="str">
            <v>Zach LaVine</v>
          </cell>
          <cell r="B40">
            <v>21</v>
          </cell>
        </row>
        <row r="41">
          <cell r="A41" t="str">
            <v>LeBron James</v>
          </cell>
          <cell r="B41">
            <v>56</v>
          </cell>
        </row>
        <row r="42">
          <cell r="A42" t="str">
            <v>Tyrese Haliburton</v>
          </cell>
          <cell r="B42">
            <v>9</v>
          </cell>
        </row>
        <row r="43">
          <cell r="A43" t="str">
            <v>Robert Williams</v>
          </cell>
          <cell r="B43">
            <v>11</v>
          </cell>
        </row>
        <row r="44">
          <cell r="A44" t="str">
            <v>Khris Middleton</v>
          </cell>
          <cell r="B44">
            <v>19</v>
          </cell>
        </row>
        <row r="45">
          <cell r="A45" t="str">
            <v>Jaylen Brown</v>
          </cell>
          <cell r="B45">
            <v>23</v>
          </cell>
        </row>
        <row r="46">
          <cell r="A46" t="str">
            <v>Donovan Mitchell</v>
          </cell>
          <cell r="B46">
            <v>51</v>
          </cell>
        </row>
        <row r="47">
          <cell r="A47" t="str">
            <v>Jakob Poeltl</v>
          </cell>
          <cell r="B47">
            <v>13</v>
          </cell>
        </row>
        <row r="48">
          <cell r="A48" t="str">
            <v>Julius Randle</v>
          </cell>
          <cell r="B48">
            <v>39</v>
          </cell>
        </row>
        <row r="49">
          <cell r="A49" t="str">
            <v>OG Anunoby</v>
          </cell>
          <cell r="B49">
            <v>5</v>
          </cell>
        </row>
        <row r="50">
          <cell r="A50" t="str">
            <v>Dejounte Murray</v>
          </cell>
          <cell r="B50">
            <v>31</v>
          </cell>
        </row>
        <row r="51">
          <cell r="A51" t="str">
            <v>Derrick White</v>
          </cell>
          <cell r="B51">
            <v>7</v>
          </cell>
        </row>
        <row r="52">
          <cell r="A52" t="str">
            <v>Devin Booker</v>
          </cell>
          <cell r="B52">
            <v>22</v>
          </cell>
        </row>
        <row r="53">
          <cell r="A53" t="str">
            <v>Terry Rozier</v>
          </cell>
          <cell r="B53">
            <v>10</v>
          </cell>
        </row>
        <row r="54">
          <cell r="A54" t="str">
            <v>Gordon Hayward</v>
          </cell>
          <cell r="B54">
            <v>1</v>
          </cell>
        </row>
        <row r="55">
          <cell r="A55" t="str">
            <v>Lonzo Ball</v>
          </cell>
          <cell r="B55">
            <v>16</v>
          </cell>
        </row>
        <row r="56">
          <cell r="A56" t="str">
            <v>Jonas Valanciunas</v>
          </cell>
          <cell r="B56">
            <v>18.235532912495568</v>
          </cell>
        </row>
        <row r="57">
          <cell r="A57" t="str">
            <v>Robert Covington</v>
          </cell>
          <cell r="B57">
            <v>1</v>
          </cell>
        </row>
        <row r="58">
          <cell r="A58" t="str">
            <v>Bogdan Bogdanovic</v>
          </cell>
          <cell r="B58">
            <v>1</v>
          </cell>
        </row>
        <row r="59">
          <cell r="A59" t="str">
            <v>Isaiah Stewart</v>
          </cell>
          <cell r="B59">
            <v>4</v>
          </cell>
        </row>
        <row r="60">
          <cell r="A60" t="str">
            <v>Jusuf Nurkic</v>
          </cell>
          <cell r="B60">
            <v>13</v>
          </cell>
        </row>
        <row r="61">
          <cell r="A61" t="str">
            <v>Malcolm Brogdon</v>
          </cell>
          <cell r="B61">
            <v>6</v>
          </cell>
        </row>
        <row r="62">
          <cell r="A62" t="str">
            <v>Mike Conley</v>
          </cell>
          <cell r="B62">
            <v>3</v>
          </cell>
        </row>
        <row r="63">
          <cell r="A63" t="str">
            <v>Chris Boucher</v>
          </cell>
          <cell r="B63">
            <v>5</v>
          </cell>
        </row>
        <row r="64">
          <cell r="A64" t="str">
            <v>De'Aaron Fox</v>
          </cell>
          <cell r="B64">
            <v>54</v>
          </cell>
        </row>
        <row r="65">
          <cell r="A65" t="str">
            <v>Jerami Grant</v>
          </cell>
          <cell r="B65">
            <v>3</v>
          </cell>
        </row>
        <row r="66">
          <cell r="A66" t="str">
            <v>Draymond Green</v>
          </cell>
          <cell r="B66">
            <v>12</v>
          </cell>
        </row>
        <row r="67">
          <cell r="A67" t="str">
            <v>Mitchell Robinson</v>
          </cell>
          <cell r="B67">
            <v>1</v>
          </cell>
        </row>
        <row r="68">
          <cell r="A68" t="str">
            <v>Kyle Anderson</v>
          </cell>
          <cell r="B68">
            <v>1</v>
          </cell>
        </row>
        <row r="69">
          <cell r="A69" t="str">
            <v>Brook Lopez</v>
          </cell>
          <cell r="B69">
            <v>2</v>
          </cell>
        </row>
        <row r="70">
          <cell r="A70" t="str">
            <v>Kyle Lowry</v>
          </cell>
          <cell r="B70">
            <v>9</v>
          </cell>
        </row>
        <row r="71">
          <cell r="A71" t="str">
            <v>Caris LeVert</v>
          </cell>
          <cell r="B71">
            <v>16</v>
          </cell>
        </row>
        <row r="72">
          <cell r="A72" t="str">
            <v>Anthony Edwards</v>
          </cell>
          <cell r="B72">
            <v>9</v>
          </cell>
        </row>
        <row r="73">
          <cell r="A73" t="str">
            <v>DeMar DeRozan</v>
          </cell>
          <cell r="B73">
            <v>12</v>
          </cell>
        </row>
        <row r="74">
          <cell r="A74" t="str">
            <v>Jarrett Allen</v>
          </cell>
          <cell r="B74">
            <v>7</v>
          </cell>
        </row>
        <row r="75">
          <cell r="A75" t="str">
            <v>Pascal Siakam</v>
          </cell>
          <cell r="B75">
            <v>9</v>
          </cell>
        </row>
        <row r="76">
          <cell r="A76" t="str">
            <v>Derrick Favors</v>
          </cell>
          <cell r="B76">
            <v>13.475494723869206</v>
          </cell>
        </row>
        <row r="77">
          <cell r="A77" t="str">
            <v>PJ Washington</v>
          </cell>
          <cell r="B77">
            <v>2</v>
          </cell>
        </row>
        <row r="78">
          <cell r="A78" t="str">
            <v>Kemba Walker</v>
          </cell>
          <cell r="B78">
            <v>6</v>
          </cell>
        </row>
        <row r="79">
          <cell r="A79" t="str">
            <v>Norman Powell</v>
          </cell>
          <cell r="B79">
            <v>1</v>
          </cell>
        </row>
        <row r="80">
          <cell r="A80" t="str">
            <v>Buddy Hield</v>
          </cell>
          <cell r="B80">
            <v>7</v>
          </cell>
        </row>
        <row r="81">
          <cell r="A81" t="str">
            <v>Saddiq Bey</v>
          </cell>
          <cell r="B81">
            <v>1</v>
          </cell>
        </row>
        <row r="82">
          <cell r="A82" t="str">
            <v>Christian Wood</v>
          </cell>
          <cell r="B82">
            <v>19</v>
          </cell>
        </row>
        <row r="83">
          <cell r="A83" t="str">
            <v>Joe Harris</v>
          </cell>
          <cell r="B83">
            <v>1</v>
          </cell>
        </row>
        <row r="84">
          <cell r="A84" t="str">
            <v>T.J. McConnell</v>
          </cell>
          <cell r="B84">
            <v>1</v>
          </cell>
        </row>
        <row r="85">
          <cell r="A85" t="str">
            <v>Collin Sexton</v>
          </cell>
          <cell r="B85">
            <v>13</v>
          </cell>
        </row>
        <row r="86">
          <cell r="A86" t="str">
            <v>Harrison Barnes</v>
          </cell>
          <cell r="B86">
            <v>1</v>
          </cell>
        </row>
        <row r="87">
          <cell r="A87" t="str">
            <v>Bobby Portis</v>
          </cell>
          <cell r="B87">
            <v>1</v>
          </cell>
        </row>
        <row r="88">
          <cell r="A88" t="str">
            <v>Miles Bridges</v>
          </cell>
          <cell r="B88">
            <v>1</v>
          </cell>
        </row>
        <row r="89">
          <cell r="A89" t="str">
            <v>Nerlens Noel</v>
          </cell>
          <cell r="B89">
            <v>11.59847123584842</v>
          </cell>
        </row>
        <row r="90">
          <cell r="A90" t="str">
            <v>Kelly Olynyk</v>
          </cell>
          <cell r="B90">
            <v>11.532268405868676</v>
          </cell>
        </row>
        <row r="91">
          <cell r="A91" t="str">
            <v>Evan Fournier</v>
          </cell>
          <cell r="B91">
            <v>1</v>
          </cell>
        </row>
        <row r="92">
          <cell r="A92" t="str">
            <v>Darius Garland</v>
          </cell>
          <cell r="B92">
            <v>3</v>
          </cell>
        </row>
        <row r="93">
          <cell r="A93" t="str">
            <v>Reggie Jackson</v>
          </cell>
          <cell r="B93">
            <v>1</v>
          </cell>
        </row>
        <row r="94">
          <cell r="A94" t="str">
            <v>Marcus Smart</v>
          </cell>
          <cell r="B94">
            <v>1</v>
          </cell>
        </row>
        <row r="95">
          <cell r="A95" t="str">
            <v>Nickeil Alexander-Walker</v>
          </cell>
          <cell r="B95">
            <v>3</v>
          </cell>
        </row>
        <row r="96">
          <cell r="A96" t="str">
            <v>Ja Morant</v>
          </cell>
          <cell r="B96">
            <v>14</v>
          </cell>
        </row>
        <row r="97">
          <cell r="A97" t="str">
            <v>Keldon Johnson</v>
          </cell>
          <cell r="B97">
            <v>1</v>
          </cell>
        </row>
        <row r="98">
          <cell r="A98" t="str">
            <v>Jonathan Isaac</v>
          </cell>
          <cell r="B98">
            <v>4</v>
          </cell>
        </row>
        <row r="99">
          <cell r="A99" t="str">
            <v>Ivica Zubac</v>
          </cell>
          <cell r="B99">
            <v>1</v>
          </cell>
        </row>
        <row r="100">
          <cell r="A100" t="str">
            <v>De'Andre Hunter</v>
          </cell>
          <cell r="B100">
            <v>9.6939088295715958</v>
          </cell>
        </row>
        <row r="101">
          <cell r="A101" t="str">
            <v>Russell Westbrook</v>
          </cell>
          <cell r="B101">
            <v>26</v>
          </cell>
        </row>
        <row r="102">
          <cell r="A102" t="str">
            <v>Matisse Thybulle</v>
          </cell>
          <cell r="B102">
            <v>9.3718311498354208</v>
          </cell>
        </row>
        <row r="103">
          <cell r="A103" t="str">
            <v>Danny Green</v>
          </cell>
          <cell r="B103">
            <v>9.3623475488465875</v>
          </cell>
        </row>
        <row r="104">
          <cell r="A104" t="str">
            <v>Jae'Sean Tate</v>
          </cell>
          <cell r="B104">
            <v>9.250368106401508</v>
          </cell>
        </row>
        <row r="105">
          <cell r="A105" t="str">
            <v>Joe Ingles</v>
          </cell>
          <cell r="B105">
            <v>1</v>
          </cell>
        </row>
        <row r="106">
          <cell r="A106" t="str">
            <v>Jordan Clarkson</v>
          </cell>
          <cell r="B106">
            <v>1</v>
          </cell>
        </row>
        <row r="107">
          <cell r="A107" t="str">
            <v>Khem Birch</v>
          </cell>
          <cell r="B107">
            <v>8.8604462042067524</v>
          </cell>
        </row>
        <row r="108">
          <cell r="A108" t="str">
            <v>Chuma Okeke</v>
          </cell>
          <cell r="B108">
            <v>8.6430528892319369</v>
          </cell>
        </row>
        <row r="109">
          <cell r="A109" t="str">
            <v>Daniel Gafford</v>
          </cell>
          <cell r="B109">
            <v>8.5620775269426623</v>
          </cell>
        </row>
        <row r="110">
          <cell r="A110" t="str">
            <v>Jordan Poole</v>
          </cell>
          <cell r="B110">
            <v>8.3171452937118087</v>
          </cell>
        </row>
        <row r="111">
          <cell r="A111" t="str">
            <v>D'Angelo Russell</v>
          </cell>
          <cell r="B111">
            <v>5</v>
          </cell>
        </row>
        <row r="112">
          <cell r="A112" t="str">
            <v>Evan Mobley</v>
          </cell>
          <cell r="B112">
            <v>7.7023526219164298</v>
          </cell>
        </row>
        <row r="113">
          <cell r="A113" t="str">
            <v>Duncan Robinson</v>
          </cell>
          <cell r="B113">
            <v>1</v>
          </cell>
        </row>
        <row r="114">
          <cell r="A114" t="str">
            <v>Mason Plumlee</v>
          </cell>
          <cell r="B114">
            <v>1</v>
          </cell>
        </row>
        <row r="115">
          <cell r="A115" t="str">
            <v>Tim Hardaway Jr.</v>
          </cell>
          <cell r="B115">
            <v>1</v>
          </cell>
        </row>
        <row r="116">
          <cell r="A116" t="str">
            <v>Al Horford</v>
          </cell>
          <cell r="B116">
            <v>6.6339884951358448</v>
          </cell>
        </row>
        <row r="117">
          <cell r="A117" t="str">
            <v>Ben Simmons</v>
          </cell>
          <cell r="B117">
            <v>32</v>
          </cell>
        </row>
        <row r="118">
          <cell r="A118" t="str">
            <v>Mo Bamba</v>
          </cell>
          <cell r="B118">
            <v>6.5967835989488837</v>
          </cell>
        </row>
        <row r="119">
          <cell r="A119" t="str">
            <v>De'Anthony Melton</v>
          </cell>
          <cell r="B119">
            <v>6.5595787027619146</v>
          </cell>
        </row>
        <row r="120">
          <cell r="A120" t="str">
            <v>Terance Mann</v>
          </cell>
          <cell r="B120">
            <v>6.3268657246512934</v>
          </cell>
        </row>
        <row r="121">
          <cell r="A121" t="str">
            <v>Cade Cunningham</v>
          </cell>
          <cell r="B121">
            <v>8</v>
          </cell>
        </row>
        <row r="122">
          <cell r="A122" t="str">
            <v>Dorian Finney-Smith</v>
          </cell>
          <cell r="B122">
            <v>6.0481937571332436</v>
          </cell>
        </row>
        <row r="123">
          <cell r="A123" t="str">
            <v>Brandon Clarke</v>
          </cell>
          <cell r="B123">
            <v>1</v>
          </cell>
        </row>
        <row r="124">
          <cell r="A124" t="str">
            <v>Royce O'Neale</v>
          </cell>
          <cell r="B124">
            <v>5.8019848853077427</v>
          </cell>
        </row>
        <row r="125">
          <cell r="A125" t="str">
            <v>Kevin Porter Jr.</v>
          </cell>
          <cell r="B125">
            <v>1</v>
          </cell>
        </row>
        <row r="126">
          <cell r="A126" t="str">
            <v>Devonte' Graham</v>
          </cell>
          <cell r="B126">
            <v>1</v>
          </cell>
        </row>
        <row r="127">
          <cell r="A127" t="str">
            <v>Jalen Suggs</v>
          </cell>
          <cell r="B127">
            <v>6</v>
          </cell>
        </row>
        <row r="128">
          <cell r="A128" t="str">
            <v>Facundo Campazzo</v>
          </cell>
          <cell r="B128">
            <v>4.7686371314090081</v>
          </cell>
        </row>
        <row r="129">
          <cell r="A129" t="str">
            <v>Montrezl Harrell</v>
          </cell>
          <cell r="B129">
            <v>11</v>
          </cell>
        </row>
        <row r="130">
          <cell r="A130" t="str">
            <v>Larry Nance Jr.</v>
          </cell>
          <cell r="B130">
            <v>4.5877192048527871</v>
          </cell>
        </row>
        <row r="131">
          <cell r="A131" t="str">
            <v>Wendell Carter Jr.</v>
          </cell>
          <cell r="B131">
            <v>2</v>
          </cell>
        </row>
        <row r="132">
          <cell r="A132" t="str">
            <v>Spencer Dinwiddie</v>
          </cell>
          <cell r="B132">
            <v>6</v>
          </cell>
        </row>
        <row r="133">
          <cell r="A133" t="str">
            <v>Bojan Bogdanovic</v>
          </cell>
          <cell r="B133">
            <v>1</v>
          </cell>
        </row>
        <row r="134">
          <cell r="A134" t="str">
            <v>RJ Barrett</v>
          </cell>
          <cell r="B134">
            <v>3</v>
          </cell>
        </row>
        <row r="135">
          <cell r="A135" t="str">
            <v>Danilo Gallinari</v>
          </cell>
          <cell r="B135">
            <v>4.027457238743203</v>
          </cell>
        </row>
        <row r="136">
          <cell r="A136" t="str">
            <v>Dillon Brooks</v>
          </cell>
          <cell r="B136">
            <v>3.945022860917184</v>
          </cell>
        </row>
        <row r="137">
          <cell r="A137" t="str">
            <v>Cameron Payne</v>
          </cell>
          <cell r="B137">
            <v>3.841432757808382</v>
          </cell>
        </row>
        <row r="138">
          <cell r="A138" t="str">
            <v>Marcus Morris Sr.</v>
          </cell>
          <cell r="B138">
            <v>3.7183283218956276</v>
          </cell>
        </row>
        <row r="139">
          <cell r="A139" t="str">
            <v>Nicolas Batum</v>
          </cell>
          <cell r="B139">
            <v>3.6406357445640261</v>
          </cell>
        </row>
        <row r="140">
          <cell r="A140" t="str">
            <v>Will Barton</v>
          </cell>
          <cell r="B140">
            <v>3.6043427330875257</v>
          </cell>
        </row>
        <row r="141">
          <cell r="A141" t="str">
            <v>Lauri Markkanen</v>
          </cell>
          <cell r="B141">
            <v>1</v>
          </cell>
        </row>
        <row r="142">
          <cell r="A142" t="str">
            <v>Thaddeus Young</v>
          </cell>
          <cell r="B142">
            <v>1</v>
          </cell>
        </row>
        <row r="143">
          <cell r="A143" t="str">
            <v>Seth Curry</v>
          </cell>
          <cell r="B143">
            <v>2.9532570498156439</v>
          </cell>
        </row>
        <row r="144">
          <cell r="A144" t="str">
            <v>Dennis Schroder</v>
          </cell>
          <cell r="B144">
            <v>1</v>
          </cell>
        </row>
        <row r="145">
          <cell r="A145" t="str">
            <v>Terrence Ross</v>
          </cell>
          <cell r="B145">
            <v>2.7632202761547768</v>
          </cell>
        </row>
        <row r="146">
          <cell r="A146" t="str">
            <v>Jae Crowder</v>
          </cell>
          <cell r="B146">
            <v>2.7274743955045535</v>
          </cell>
        </row>
        <row r="147">
          <cell r="A147" t="str">
            <v>Justin Holiday</v>
          </cell>
          <cell r="B147">
            <v>2.6851629449389884</v>
          </cell>
        </row>
        <row r="148">
          <cell r="A148" t="str">
            <v>Serge Ibaka</v>
          </cell>
          <cell r="B148">
            <v>2.655982634204114</v>
          </cell>
        </row>
        <row r="149">
          <cell r="A149" t="str">
            <v>Daniel Theis</v>
          </cell>
          <cell r="B149">
            <v>1</v>
          </cell>
        </row>
        <row r="150">
          <cell r="A150" t="str">
            <v>Derrick Rose</v>
          </cell>
          <cell r="B150">
            <v>2.2766385946507492</v>
          </cell>
        </row>
        <row r="151">
          <cell r="A151" t="str">
            <v>Malik Beasley</v>
          </cell>
          <cell r="B151">
            <v>1</v>
          </cell>
        </row>
        <row r="152">
          <cell r="A152" t="str">
            <v>Kyle Kuzma</v>
          </cell>
          <cell r="B152">
            <v>1</v>
          </cell>
        </row>
        <row r="153">
          <cell r="A153" t="str">
            <v>Alperen Sengun</v>
          </cell>
          <cell r="B153">
            <v>1.3446924205557003</v>
          </cell>
        </row>
        <row r="154">
          <cell r="A154" t="str">
            <v>Jalen Green</v>
          </cell>
          <cell r="B154">
            <v>2</v>
          </cell>
        </row>
        <row r="155">
          <cell r="A155" t="str">
            <v>Ricky Rubio</v>
          </cell>
          <cell r="B155">
            <v>1</v>
          </cell>
        </row>
        <row r="156">
          <cell r="A156" t="str">
            <v>Klay Thompson</v>
          </cell>
          <cell r="B156">
            <v>1.0667499608060249</v>
          </cell>
        </row>
        <row r="157">
          <cell r="A157" t="str">
            <v>Josh Hart</v>
          </cell>
          <cell r="B157">
            <v>1</v>
          </cell>
        </row>
        <row r="158">
          <cell r="A158" t="str">
            <v>Tyler Herro</v>
          </cell>
          <cell r="B158">
            <v>0.92652637781169622</v>
          </cell>
        </row>
        <row r="159">
          <cell r="A159" t="str">
            <v>Monte Morris</v>
          </cell>
          <cell r="B159">
            <v>0.84802031574747838</v>
          </cell>
        </row>
        <row r="160">
          <cell r="A160" t="str">
            <v>Jeremy Lamb</v>
          </cell>
          <cell r="B160">
            <v>0.66416851228085405</v>
          </cell>
        </row>
        <row r="161">
          <cell r="A161" t="str">
            <v>Desmond Bane</v>
          </cell>
          <cell r="B161">
            <v>0.5903593941008195</v>
          </cell>
        </row>
        <row r="162">
          <cell r="A162" t="str">
            <v>Aleksej Pokusevski</v>
          </cell>
          <cell r="B162">
            <v>0.18071878820163345</v>
          </cell>
        </row>
        <row r="163">
          <cell r="A163" t="str">
            <v>Andrew Wiggins</v>
          </cell>
          <cell r="B163">
            <v>6</v>
          </cell>
        </row>
        <row r="164">
          <cell r="A164" t="str">
            <v>Cameron Johnson</v>
          </cell>
          <cell r="B164">
            <v>0.11194210989751396</v>
          </cell>
        </row>
        <row r="165">
          <cell r="A165" t="str">
            <v>Patrick Williams</v>
          </cell>
          <cell r="B165">
            <v>-0.25106455315155873</v>
          </cell>
        </row>
        <row r="166">
          <cell r="A166" t="str">
            <v>Donte DiVincenzo</v>
          </cell>
          <cell r="B166">
            <v>1</v>
          </cell>
        </row>
        <row r="167">
          <cell r="A167" t="str">
            <v>Nicolas Claxton</v>
          </cell>
          <cell r="B167">
            <v>-0.78249020404779102</v>
          </cell>
        </row>
        <row r="168">
          <cell r="A168" t="str">
            <v>Trevor Ariza</v>
          </cell>
          <cell r="B168">
            <v>-0.88984892140056937</v>
          </cell>
        </row>
        <row r="169">
          <cell r="A169" t="str">
            <v>LaMarcus Aldridge</v>
          </cell>
          <cell r="B169">
            <v>-1.0049240465630751</v>
          </cell>
        </row>
        <row r="170">
          <cell r="A170" t="str">
            <v>Oshae Brissett</v>
          </cell>
          <cell r="B170">
            <v>-1.06430683709883</v>
          </cell>
        </row>
        <row r="171">
          <cell r="A171" t="str">
            <v>Juan Toscano-Anderson</v>
          </cell>
          <cell r="B171">
            <v>-1.0844365966024752</v>
          </cell>
        </row>
        <row r="172">
          <cell r="A172" t="str">
            <v>Marvin Bagley III</v>
          </cell>
          <cell r="B172">
            <v>1</v>
          </cell>
        </row>
        <row r="173">
          <cell r="A173" t="str">
            <v>Enes Kanter</v>
          </cell>
          <cell r="B173">
            <v>-3.281264350433637</v>
          </cell>
        </row>
        <row r="174">
          <cell r="A174" t="str">
            <v>Thomas Bryant</v>
          </cell>
          <cell r="B174">
            <v>1</v>
          </cell>
        </row>
        <row r="175">
          <cell r="A175" t="str">
            <v>Jamal Murray</v>
          </cell>
          <cell r="B175">
            <v>-5.315208800281134</v>
          </cell>
        </row>
        <row r="176">
          <cell r="A176" t="str">
            <v>T.J. Warren</v>
          </cell>
          <cell r="B176">
            <v>1</v>
          </cell>
        </row>
        <row r="177">
          <cell r="A177" t="str">
            <v>Kawhi Leonard</v>
          </cell>
          <cell r="B177">
            <v>-6.3383038270539096</v>
          </cell>
        </row>
        <row r="178">
          <cell r="A178" t="str">
            <v>Victor Oladipo</v>
          </cell>
          <cell r="B178">
            <v>-8.7657850751976767</v>
          </cell>
        </row>
        <row r="179">
          <cell r="A179" t="str">
            <v>zero-z-1</v>
          </cell>
          <cell r="B179">
            <v>1</v>
          </cell>
        </row>
        <row r="180">
          <cell r="A180" t="str">
            <v>zero-z-2</v>
          </cell>
          <cell r="B180">
            <v>1</v>
          </cell>
        </row>
        <row r="181">
          <cell r="A181" t="str">
            <v>zero-z-3</v>
          </cell>
          <cell r="B181">
            <v>1</v>
          </cell>
        </row>
        <row r="182">
          <cell r="A182" t="str">
            <v>zero-z-4</v>
          </cell>
          <cell r="B182">
            <v>1</v>
          </cell>
        </row>
        <row r="183">
          <cell r="A183" t="str">
            <v>zero-z-5</v>
          </cell>
          <cell r="B183">
            <v>1</v>
          </cell>
        </row>
        <row r="184">
          <cell r="A184" t="str">
            <v>zero-z-6</v>
          </cell>
          <cell r="B184">
            <v>1</v>
          </cell>
        </row>
        <row r="185">
          <cell r="A185" t="str">
            <v>zero-z-7</v>
          </cell>
          <cell r="B185">
            <v>1</v>
          </cell>
        </row>
        <row r="186">
          <cell r="A186" t="str">
            <v>zero-z-8</v>
          </cell>
          <cell r="B186">
            <v>1</v>
          </cell>
        </row>
        <row r="187">
          <cell r="A187" t="str">
            <v>zero-z-9</v>
          </cell>
          <cell r="B187">
            <v>1</v>
          </cell>
        </row>
        <row r="188">
          <cell r="A188" t="str">
            <v>zero-z-10</v>
          </cell>
          <cell r="B188">
            <v>1</v>
          </cell>
        </row>
        <row r="189">
          <cell r="A189" t="str">
            <v>zero-z-11</v>
          </cell>
          <cell r="B189">
            <v>1</v>
          </cell>
        </row>
        <row r="190">
          <cell r="A190" t="str">
            <v>zero-z-12</v>
          </cell>
          <cell r="B190">
            <v>1</v>
          </cell>
        </row>
        <row r="191">
          <cell r="A191" t="str">
            <v>zero-z-13</v>
          </cell>
          <cell r="B191">
            <v>1</v>
          </cell>
        </row>
        <row r="192">
          <cell r="A192" t="str">
            <v>zero-z-14</v>
          </cell>
          <cell r="B192">
            <v>1</v>
          </cell>
        </row>
        <row r="193">
          <cell r="A193" t="str">
            <v>zero-z-15</v>
          </cell>
          <cell r="B193">
            <v>1</v>
          </cell>
        </row>
        <row r="194">
          <cell r="A194" t="str">
            <v>zero-z-16</v>
          </cell>
          <cell r="B194">
            <v>1</v>
          </cell>
        </row>
        <row r="195">
          <cell r="A195" t="str">
            <v>zero-z-17</v>
          </cell>
          <cell r="B195">
            <v>1</v>
          </cell>
        </row>
        <row r="196">
          <cell r="A196" t="str">
            <v>zero-z-18</v>
          </cell>
          <cell r="B196">
            <v>1</v>
          </cell>
        </row>
        <row r="197">
          <cell r="A197" t="str">
            <v>zero-z-19</v>
          </cell>
          <cell r="B197">
            <v>1</v>
          </cell>
        </row>
        <row r="198">
          <cell r="A198" t="str">
            <v>zero-z-20</v>
          </cell>
          <cell r="B198">
            <v>1</v>
          </cell>
        </row>
        <row r="199">
          <cell r="A199" t="str">
            <v>zero-z-21</v>
          </cell>
          <cell r="B199">
            <v>1</v>
          </cell>
        </row>
        <row r="200">
          <cell r="A200" t="str">
            <v>zero-z-22</v>
          </cell>
          <cell r="B200">
            <v>1</v>
          </cell>
        </row>
        <row r="201">
          <cell r="A201" t="str">
            <v>zero-z-23</v>
          </cell>
          <cell r="B201">
            <v>1</v>
          </cell>
        </row>
        <row r="202">
          <cell r="A202" t="str">
            <v>zero-z-24</v>
          </cell>
          <cell r="B202">
            <v>1</v>
          </cell>
        </row>
        <row r="203">
          <cell r="A203" t="str">
            <v>zero-z-25</v>
          </cell>
          <cell r="B203">
            <v>1</v>
          </cell>
        </row>
        <row r="204">
          <cell r="A204" t="str">
            <v>zero-z-26</v>
          </cell>
          <cell r="B204">
            <v>1</v>
          </cell>
        </row>
        <row r="205">
          <cell r="A205" t="str">
            <v>zero-z-27</v>
          </cell>
          <cell r="B205">
            <v>1</v>
          </cell>
        </row>
        <row r="206">
          <cell r="A206" t="str">
            <v>zero-z-28</v>
          </cell>
          <cell r="B206">
            <v>1</v>
          </cell>
        </row>
        <row r="207">
          <cell r="A207" t="str">
            <v>zero-z-29</v>
          </cell>
          <cell r="B207">
            <v>1</v>
          </cell>
        </row>
        <row r="208">
          <cell r="A208" t="str">
            <v>zero-z-30</v>
          </cell>
          <cell r="B208">
            <v>1</v>
          </cell>
        </row>
        <row r="209">
          <cell r="A209" t="str">
            <v>zero-z-31</v>
          </cell>
          <cell r="B209">
            <v>1</v>
          </cell>
        </row>
        <row r="210">
          <cell r="A210" t="str">
            <v>zero-z-32</v>
          </cell>
          <cell r="B210">
            <v>1</v>
          </cell>
        </row>
        <row r="211">
          <cell r="A211" t="str">
            <v>zero-z-33</v>
          </cell>
          <cell r="B211">
            <v>1</v>
          </cell>
        </row>
        <row r="212">
          <cell r="A212" t="str">
            <v>zero-z-34</v>
          </cell>
          <cell r="B212">
            <v>1</v>
          </cell>
        </row>
        <row r="213">
          <cell r="A213" t="str">
            <v>zero-z-35</v>
          </cell>
          <cell r="B213">
            <v>1</v>
          </cell>
        </row>
        <row r="214">
          <cell r="A214" t="str">
            <v>zero-z-36</v>
          </cell>
          <cell r="B214">
            <v>1</v>
          </cell>
        </row>
        <row r="215">
          <cell r="A215" t="str">
            <v>zero-z-37</v>
          </cell>
          <cell r="B215">
            <v>1</v>
          </cell>
        </row>
        <row r="216">
          <cell r="A216" t="str">
            <v>zero-z-38</v>
          </cell>
          <cell r="B216">
            <v>1</v>
          </cell>
        </row>
        <row r="217">
          <cell r="A217" t="str">
            <v>zero-z-39</v>
          </cell>
          <cell r="B217">
            <v>1</v>
          </cell>
        </row>
        <row r="218">
          <cell r="A218" t="str">
            <v>zero-z-40</v>
          </cell>
          <cell r="B21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2721</v>
      </c>
      <c r="H1" t="s">
        <v>2722</v>
      </c>
      <c r="I1" t="s">
        <v>2723</v>
      </c>
      <c r="J1" t="s">
        <v>2724</v>
      </c>
      <c r="K1" t="s">
        <v>2725</v>
      </c>
      <c r="L1" t="s">
        <v>2726</v>
      </c>
      <c r="M1" t="s">
        <v>2727</v>
      </c>
      <c r="N1" t="s">
        <v>2728</v>
      </c>
      <c r="O1" t="s">
        <v>2729</v>
      </c>
      <c r="P1" t="s">
        <v>2707</v>
      </c>
      <c r="Q1" t="s">
        <v>2708</v>
      </c>
      <c r="X1" s="3" t="s">
        <v>17</v>
      </c>
      <c r="Y1" s="4" t="s">
        <v>631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5" t="s">
        <v>29</v>
      </c>
      <c r="Y2" s="6" t="s">
        <v>668</v>
      </c>
    </row>
    <row r="3" spans="1:25" x14ac:dyDescent="0.3">
      <c r="A3" t="s">
        <v>2377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3" t="s">
        <v>21</v>
      </c>
      <c r="Y3" s="4" t="s">
        <v>2647</v>
      </c>
    </row>
    <row r="4" spans="1:25" x14ac:dyDescent="0.3">
      <c r="A4" t="s">
        <v>2378</v>
      </c>
      <c r="B4" t="s">
        <v>2335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5" t="s">
        <v>10</v>
      </c>
      <c r="Y4" s="6" t="s">
        <v>2647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3" t="s">
        <v>2335</v>
      </c>
      <c r="Y5" s="4" t="s">
        <v>2648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5" t="s">
        <v>38</v>
      </c>
      <c r="Y6" s="6" t="s">
        <v>621</v>
      </c>
    </row>
    <row r="7" spans="1:25" x14ac:dyDescent="0.3">
      <c r="A7">
        <v>6</v>
      </c>
      <c r="B7" t="s">
        <v>2338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3" t="s">
        <v>12</v>
      </c>
      <c r="Y7" s="4" t="s">
        <v>2647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5" t="s">
        <v>2338</v>
      </c>
      <c r="Y8" s="6" t="s">
        <v>631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3" t="s">
        <v>35</v>
      </c>
      <c r="Y9" s="4" t="s">
        <v>620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5" t="s">
        <v>2337</v>
      </c>
      <c r="Y10" s="6" t="s">
        <v>2649</v>
      </c>
    </row>
    <row r="11" spans="1:25" x14ac:dyDescent="0.3">
      <c r="A11" t="s">
        <v>2380</v>
      </c>
      <c r="B11" t="s">
        <v>2336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3" t="s">
        <v>25</v>
      </c>
      <c r="Y11" s="4" t="s">
        <v>631</v>
      </c>
    </row>
    <row r="12" spans="1:25" x14ac:dyDescent="0.3">
      <c r="A12" t="s">
        <v>2381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5" t="s">
        <v>42</v>
      </c>
      <c r="Y12" s="6" t="s">
        <v>686</v>
      </c>
    </row>
    <row r="13" spans="1:25" x14ac:dyDescent="0.3">
      <c r="A13" t="s">
        <v>2382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3" t="s">
        <v>19</v>
      </c>
      <c r="Y13" s="4" t="s">
        <v>2647</v>
      </c>
    </row>
    <row r="14" spans="1:25" x14ac:dyDescent="0.3">
      <c r="A14" t="s">
        <v>2383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5" t="s">
        <v>2336</v>
      </c>
      <c r="Y14" s="6" t="s">
        <v>668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3" t="s">
        <v>104</v>
      </c>
      <c r="Y15" s="4" t="s">
        <v>668</v>
      </c>
    </row>
    <row r="16" spans="1:25" x14ac:dyDescent="0.3">
      <c r="A16" t="s">
        <v>2384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5" t="s">
        <v>33</v>
      </c>
      <c r="Y16" s="6" t="s">
        <v>2650</v>
      </c>
    </row>
    <row r="17" spans="1:25" x14ac:dyDescent="0.3">
      <c r="A17" t="s">
        <v>2385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3" t="s">
        <v>65</v>
      </c>
      <c r="Y17" s="4" t="s">
        <v>668</v>
      </c>
    </row>
    <row r="18" spans="1:25" x14ac:dyDescent="0.3">
      <c r="A18" t="s">
        <v>2386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5" t="s">
        <v>31</v>
      </c>
      <c r="Y18" s="6" t="s">
        <v>2650</v>
      </c>
    </row>
    <row r="19" spans="1:25" x14ac:dyDescent="0.3">
      <c r="A19" t="s">
        <v>2387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3" t="s">
        <v>39</v>
      </c>
      <c r="Y19" s="4" t="s">
        <v>631</v>
      </c>
    </row>
    <row r="20" spans="1:25" x14ac:dyDescent="0.3">
      <c r="A20" t="s">
        <v>2388</v>
      </c>
      <c r="B20" t="s">
        <v>2340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2731</v>
      </c>
      <c r="X20" s="5" t="s">
        <v>49</v>
      </c>
      <c r="Y20" s="6" t="s">
        <v>2647</v>
      </c>
    </row>
    <row r="21" spans="1:25" x14ac:dyDescent="0.3">
      <c r="A21" t="s">
        <v>2389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3" t="s">
        <v>57</v>
      </c>
      <c r="Y21" s="4" t="s">
        <v>2648</v>
      </c>
    </row>
    <row r="22" spans="1:25" x14ac:dyDescent="0.3">
      <c r="A22" t="s">
        <v>2390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5" t="s">
        <v>73</v>
      </c>
      <c r="Y22" s="6" t="s">
        <v>2647</v>
      </c>
    </row>
    <row r="23" spans="1:25" x14ac:dyDescent="0.3">
      <c r="A23" t="s">
        <v>2391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3" t="s">
        <v>37</v>
      </c>
      <c r="Y23" s="4" t="s">
        <v>2651</v>
      </c>
    </row>
    <row r="24" spans="1:25" x14ac:dyDescent="0.3">
      <c r="A24" t="s">
        <v>2361</v>
      </c>
      <c r="B24" t="s">
        <v>2345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5" t="s">
        <v>136</v>
      </c>
      <c r="Y24" s="6" t="s">
        <v>668</v>
      </c>
    </row>
    <row r="25" spans="1:25" x14ac:dyDescent="0.3">
      <c r="A25" t="s">
        <v>2392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3" t="s">
        <v>23</v>
      </c>
      <c r="Y25" s="4" t="s">
        <v>2648</v>
      </c>
    </row>
    <row r="26" spans="1:25" x14ac:dyDescent="0.3">
      <c r="A26" t="s">
        <v>2393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5" t="s">
        <v>47</v>
      </c>
      <c r="Y26" s="6" t="s">
        <v>631</v>
      </c>
    </row>
    <row r="27" spans="1:25" x14ac:dyDescent="0.3">
      <c r="A27" t="s">
        <v>2394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3" t="s">
        <v>45</v>
      </c>
      <c r="Y27" s="4" t="s">
        <v>686</v>
      </c>
    </row>
    <row r="28" spans="1:25" x14ac:dyDescent="0.3">
      <c r="A28" t="s">
        <v>2395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5" t="s">
        <v>56</v>
      </c>
      <c r="Y28" s="6" t="s">
        <v>2648</v>
      </c>
    </row>
    <row r="29" spans="1:25" x14ac:dyDescent="0.3">
      <c r="A29" t="s">
        <v>2396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3" t="s">
        <v>27</v>
      </c>
      <c r="Y29" s="4" t="s">
        <v>2652</v>
      </c>
    </row>
    <row r="30" spans="1:25" x14ac:dyDescent="0.3">
      <c r="A30" t="s">
        <v>2397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5" t="s">
        <v>156</v>
      </c>
      <c r="Y30" s="6" t="s">
        <v>2647</v>
      </c>
    </row>
    <row r="31" spans="1:25" x14ac:dyDescent="0.3">
      <c r="A31" t="s">
        <v>2398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3" t="s">
        <v>54</v>
      </c>
      <c r="Y31" s="4" t="s">
        <v>2648</v>
      </c>
    </row>
    <row r="32" spans="1:25" x14ac:dyDescent="0.3">
      <c r="A32" t="s">
        <v>2399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5" t="s">
        <v>41</v>
      </c>
      <c r="Y32" s="6" t="s">
        <v>2650</v>
      </c>
    </row>
    <row r="33" spans="1:25" x14ac:dyDescent="0.3">
      <c r="A33" t="s">
        <v>2400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3" t="s">
        <v>77</v>
      </c>
      <c r="Y33" s="4" t="s">
        <v>2652</v>
      </c>
    </row>
    <row r="34" spans="1:25" x14ac:dyDescent="0.3">
      <c r="A34" t="s">
        <v>2401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5" t="s">
        <v>109</v>
      </c>
      <c r="Y34" s="6" t="s">
        <v>621</v>
      </c>
    </row>
    <row r="35" spans="1:25" x14ac:dyDescent="0.3">
      <c r="A35" t="s">
        <v>2402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3" t="s">
        <v>53</v>
      </c>
      <c r="Y35" s="4" t="s">
        <v>2647</v>
      </c>
    </row>
    <row r="36" spans="1:25" x14ac:dyDescent="0.3">
      <c r="A36" t="s">
        <v>2403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5" t="s">
        <v>102</v>
      </c>
      <c r="Y36" s="6" t="s">
        <v>631</v>
      </c>
    </row>
    <row r="37" spans="1:25" x14ac:dyDescent="0.3">
      <c r="A37" t="s">
        <v>2404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3" t="s">
        <v>83</v>
      </c>
      <c r="Y37" s="4" t="s">
        <v>629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5" t="s">
        <v>76</v>
      </c>
      <c r="Y38" s="6" t="s">
        <v>2647</v>
      </c>
    </row>
    <row r="39" spans="1:25" x14ac:dyDescent="0.3">
      <c r="A39" t="s">
        <v>2405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3" t="s">
        <v>72</v>
      </c>
      <c r="Y39" s="4" t="s">
        <v>2651</v>
      </c>
    </row>
    <row r="40" spans="1:25" x14ac:dyDescent="0.3">
      <c r="A40" t="s">
        <v>2406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5" t="s">
        <v>32</v>
      </c>
      <c r="Y40" s="6" t="s">
        <v>631</v>
      </c>
    </row>
    <row r="41" spans="1:25" x14ac:dyDescent="0.3">
      <c r="A41" t="s">
        <v>2407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3" t="s">
        <v>69</v>
      </c>
      <c r="Y41" s="4" t="s">
        <v>621</v>
      </c>
    </row>
    <row r="42" spans="1:25" x14ac:dyDescent="0.3">
      <c r="A42" t="s">
        <v>2408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5" t="s">
        <v>60</v>
      </c>
      <c r="Y42" s="6" t="s">
        <v>629</v>
      </c>
    </row>
    <row r="43" spans="1:25" x14ac:dyDescent="0.3">
      <c r="A43" t="s">
        <v>2409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3" t="s">
        <v>81</v>
      </c>
      <c r="Y43" s="4" t="s">
        <v>686</v>
      </c>
    </row>
    <row r="44" spans="1:25" x14ac:dyDescent="0.3">
      <c r="A44" t="s">
        <v>2410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5" t="s">
        <v>89</v>
      </c>
      <c r="Y44" s="6" t="s">
        <v>2647</v>
      </c>
    </row>
    <row r="45" spans="1:25" x14ac:dyDescent="0.3">
      <c r="A45" t="s">
        <v>2411</v>
      </c>
      <c r="B45" t="s">
        <v>638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3" t="s">
        <v>50</v>
      </c>
      <c r="Y45" s="4" t="s">
        <v>2647</v>
      </c>
    </row>
    <row r="46" spans="1:25" x14ac:dyDescent="0.3">
      <c r="A46" t="s">
        <v>2412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5" t="s">
        <v>2342</v>
      </c>
      <c r="Y46" s="6" t="s">
        <v>668</v>
      </c>
    </row>
    <row r="47" spans="1:25" x14ac:dyDescent="0.3">
      <c r="A47" t="s">
        <v>2413</v>
      </c>
      <c r="B47" t="s">
        <v>2337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3" t="s">
        <v>130</v>
      </c>
      <c r="Y47" s="4" t="s">
        <v>2652</v>
      </c>
    </row>
    <row r="48" spans="1:25" x14ac:dyDescent="0.3">
      <c r="A48" t="s">
        <v>2414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5" t="s">
        <v>82</v>
      </c>
      <c r="Y48" s="6" t="s">
        <v>621</v>
      </c>
    </row>
    <row r="49" spans="1:25" x14ac:dyDescent="0.3">
      <c r="A49" t="s">
        <v>2415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3" t="s">
        <v>2344</v>
      </c>
      <c r="Y49" s="4" t="s">
        <v>2647</v>
      </c>
    </row>
    <row r="50" spans="1:25" x14ac:dyDescent="0.3">
      <c r="A50" t="s">
        <v>2416</v>
      </c>
      <c r="B50" t="s">
        <v>2417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5" t="s">
        <v>84</v>
      </c>
      <c r="Y50" s="6" t="s">
        <v>2652</v>
      </c>
    </row>
    <row r="51" spans="1:25" x14ac:dyDescent="0.3">
      <c r="A51" t="s">
        <v>2418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3" t="s">
        <v>180</v>
      </c>
      <c r="Y51" s="4" t="s">
        <v>629</v>
      </c>
    </row>
    <row r="52" spans="1:25" x14ac:dyDescent="0.3">
      <c r="A52" t="s">
        <v>2419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5" t="s">
        <v>181</v>
      </c>
      <c r="Y52" s="6" t="s">
        <v>629</v>
      </c>
    </row>
    <row r="53" spans="1:25" x14ac:dyDescent="0.3">
      <c r="A53" t="s">
        <v>2420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3" t="s">
        <v>80</v>
      </c>
      <c r="Y53" s="4" t="s">
        <v>2648</v>
      </c>
    </row>
    <row r="54" spans="1:25" x14ac:dyDescent="0.3">
      <c r="A54" t="s">
        <v>2421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5" t="s">
        <v>62</v>
      </c>
      <c r="Y54" s="6" t="s">
        <v>668</v>
      </c>
    </row>
    <row r="55" spans="1:25" x14ac:dyDescent="0.3">
      <c r="A55" t="s">
        <v>2422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3" t="s">
        <v>2340</v>
      </c>
      <c r="Y55" s="4" t="s">
        <v>2651</v>
      </c>
    </row>
    <row r="56" spans="1:25" x14ac:dyDescent="0.3">
      <c r="A56" t="s">
        <v>2423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5" t="s">
        <v>171</v>
      </c>
      <c r="Y56" s="6" t="s">
        <v>2648</v>
      </c>
    </row>
    <row r="57" spans="1:25" x14ac:dyDescent="0.3">
      <c r="A57" t="s">
        <v>2362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3" t="s">
        <v>94</v>
      </c>
      <c r="Y57" s="4" t="s">
        <v>2652</v>
      </c>
    </row>
    <row r="58" spans="1:25" x14ac:dyDescent="0.3">
      <c r="A58" t="s">
        <v>2424</v>
      </c>
      <c r="B58" t="s">
        <v>2339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5" t="s">
        <v>2498</v>
      </c>
      <c r="Y58" s="6" t="s">
        <v>2647</v>
      </c>
    </row>
    <row r="59" spans="1:25" x14ac:dyDescent="0.3">
      <c r="A59" t="s">
        <v>2425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3" t="s">
        <v>51</v>
      </c>
      <c r="Y59" s="4" t="s">
        <v>2647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5" t="s">
        <v>117</v>
      </c>
      <c r="Y60" s="6" t="s">
        <v>621</v>
      </c>
    </row>
    <row r="61" spans="1:25" x14ac:dyDescent="0.3">
      <c r="A61" t="s">
        <v>2426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3" t="s">
        <v>90</v>
      </c>
      <c r="Y61" s="4" t="s">
        <v>629</v>
      </c>
    </row>
    <row r="62" spans="1:25" x14ac:dyDescent="0.3">
      <c r="A62" t="s">
        <v>194</v>
      </c>
      <c r="B62" t="s">
        <v>2427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5" t="s">
        <v>159</v>
      </c>
      <c r="Y62" s="6" t="s">
        <v>2650</v>
      </c>
    </row>
    <row r="63" spans="1:25" x14ac:dyDescent="0.3">
      <c r="A63" t="s">
        <v>2428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3" t="s">
        <v>67</v>
      </c>
      <c r="Y63" s="4" t="s">
        <v>2652</v>
      </c>
    </row>
    <row r="64" spans="1:25" x14ac:dyDescent="0.3">
      <c r="A64" t="s">
        <v>2429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5" t="s">
        <v>79</v>
      </c>
      <c r="Y64" s="6" t="s">
        <v>631</v>
      </c>
    </row>
    <row r="65" spans="1:25" x14ac:dyDescent="0.3">
      <c r="A65" t="s">
        <v>2430</v>
      </c>
      <c r="B65" t="s">
        <v>198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3" t="s">
        <v>636</v>
      </c>
      <c r="Y65" s="4" t="s">
        <v>686</v>
      </c>
    </row>
    <row r="66" spans="1:25" x14ac:dyDescent="0.3">
      <c r="A66" t="s">
        <v>2431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5" t="s">
        <v>133</v>
      </c>
      <c r="Y66" s="6" t="s">
        <v>2652</v>
      </c>
    </row>
    <row r="67" spans="1:25" x14ac:dyDescent="0.3">
      <c r="A67" t="s">
        <v>2432</v>
      </c>
      <c r="B67" t="s">
        <v>2342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3" t="s">
        <v>2339</v>
      </c>
      <c r="Y67" s="4" t="s">
        <v>631</v>
      </c>
    </row>
    <row r="68" spans="1:25" x14ac:dyDescent="0.3">
      <c r="A68" t="s">
        <v>2433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5" t="s">
        <v>2541</v>
      </c>
      <c r="Y68" s="6" t="s">
        <v>686</v>
      </c>
    </row>
    <row r="69" spans="1:25" x14ac:dyDescent="0.3">
      <c r="A69" t="s">
        <v>2434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3" t="s">
        <v>158</v>
      </c>
      <c r="Y69" s="4" t="s">
        <v>2652</v>
      </c>
    </row>
    <row r="70" spans="1:25" x14ac:dyDescent="0.3">
      <c r="A70" t="s">
        <v>2435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5" t="s">
        <v>44</v>
      </c>
      <c r="Y70" s="6" t="s">
        <v>668</v>
      </c>
    </row>
    <row r="71" spans="1:25" x14ac:dyDescent="0.3">
      <c r="A71">
        <v>70</v>
      </c>
      <c r="B71" t="s">
        <v>2344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3" t="s">
        <v>107</v>
      </c>
      <c r="Y71" s="4" t="s">
        <v>631</v>
      </c>
    </row>
    <row r="72" spans="1:25" x14ac:dyDescent="0.3">
      <c r="A72" t="s">
        <v>2436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5" t="s">
        <v>124</v>
      </c>
      <c r="Y72" s="6" t="s">
        <v>621</v>
      </c>
    </row>
    <row r="73" spans="1:25" x14ac:dyDescent="0.3">
      <c r="A73" t="s">
        <v>2437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3" t="s">
        <v>134</v>
      </c>
      <c r="Y73" s="4" t="s">
        <v>629</v>
      </c>
    </row>
    <row r="74" spans="1:25" x14ac:dyDescent="0.3">
      <c r="A74" t="s">
        <v>2438</v>
      </c>
      <c r="B74" t="s">
        <v>2439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5" t="s">
        <v>85</v>
      </c>
      <c r="Y74" s="6" t="s">
        <v>625</v>
      </c>
    </row>
    <row r="75" spans="1:25" x14ac:dyDescent="0.3">
      <c r="A75" t="s">
        <v>2440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3" t="s">
        <v>155</v>
      </c>
      <c r="Y75" s="4" t="s">
        <v>2652</v>
      </c>
    </row>
    <row r="76" spans="1:25" x14ac:dyDescent="0.3">
      <c r="A76" t="s">
        <v>2441</v>
      </c>
      <c r="B76" t="s">
        <v>663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5" t="s">
        <v>198</v>
      </c>
      <c r="Y76" s="6" t="s">
        <v>2651</v>
      </c>
    </row>
    <row r="77" spans="1:25" x14ac:dyDescent="0.3">
      <c r="A77" t="s">
        <v>2442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3" t="s">
        <v>2506</v>
      </c>
      <c r="Y77" s="4" t="s">
        <v>2652</v>
      </c>
    </row>
    <row r="78" spans="1:25" x14ac:dyDescent="0.3">
      <c r="A78" t="s">
        <v>2443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5" t="s">
        <v>153</v>
      </c>
      <c r="Y78" s="6" t="s">
        <v>2651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3" t="s">
        <v>113</v>
      </c>
      <c r="Y79" s="4" t="s">
        <v>2647</v>
      </c>
    </row>
    <row r="80" spans="1:25" x14ac:dyDescent="0.3">
      <c r="A80" t="s">
        <v>2444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5" t="s">
        <v>147</v>
      </c>
      <c r="Y80" s="6" t="s">
        <v>621</v>
      </c>
    </row>
    <row r="81" spans="1:25" x14ac:dyDescent="0.3">
      <c r="A81" t="s">
        <v>2445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3" t="s">
        <v>99</v>
      </c>
      <c r="Y81" s="4" t="s">
        <v>2651</v>
      </c>
    </row>
    <row r="82" spans="1:25" x14ac:dyDescent="0.3">
      <c r="A82" t="s">
        <v>2446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5" t="s">
        <v>2345</v>
      </c>
      <c r="Y82" s="6" t="s">
        <v>668</v>
      </c>
    </row>
    <row r="83" spans="1:25" x14ac:dyDescent="0.3">
      <c r="A83" t="s">
        <v>2447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3" t="s">
        <v>167</v>
      </c>
      <c r="Y83" s="4" t="s">
        <v>2647</v>
      </c>
    </row>
    <row r="84" spans="1:25" x14ac:dyDescent="0.3">
      <c r="A84" t="s">
        <v>2448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5" t="s">
        <v>188</v>
      </c>
      <c r="Y84" s="6" t="s">
        <v>2650</v>
      </c>
    </row>
    <row r="85" spans="1:25" x14ac:dyDescent="0.3">
      <c r="A85" t="s">
        <v>2449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3" t="s">
        <v>638</v>
      </c>
      <c r="Y85" s="4" t="s">
        <v>2652</v>
      </c>
    </row>
    <row r="86" spans="1:25" x14ac:dyDescent="0.3">
      <c r="A86" t="s">
        <v>2450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5" t="s">
        <v>2457</v>
      </c>
      <c r="Y86" s="6" t="s">
        <v>686</v>
      </c>
    </row>
    <row r="87" spans="1:25" x14ac:dyDescent="0.3">
      <c r="A87" t="s">
        <v>2451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3" t="s">
        <v>129</v>
      </c>
      <c r="Y87" s="4" t="s">
        <v>668</v>
      </c>
    </row>
    <row r="88" spans="1:25" x14ac:dyDescent="0.3">
      <c r="A88" t="s">
        <v>2452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5" t="s">
        <v>166</v>
      </c>
      <c r="Y88" s="6" t="s">
        <v>621</v>
      </c>
    </row>
    <row r="89" spans="1:25" x14ac:dyDescent="0.3">
      <c r="A89" t="s">
        <v>195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3" t="s">
        <v>2417</v>
      </c>
      <c r="Y89" s="4" t="s">
        <v>631</v>
      </c>
    </row>
    <row r="90" spans="1:25" x14ac:dyDescent="0.3">
      <c r="A90" t="s">
        <v>2453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5" t="s">
        <v>173</v>
      </c>
      <c r="Y90" s="6" t="s">
        <v>2651</v>
      </c>
    </row>
    <row r="91" spans="1:25" x14ac:dyDescent="0.3">
      <c r="A91" t="s">
        <v>2454</v>
      </c>
      <c r="B91" t="s">
        <v>2455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3" t="s">
        <v>110</v>
      </c>
      <c r="Y91" s="4" t="s">
        <v>2648</v>
      </c>
    </row>
    <row r="92" spans="1:25" x14ac:dyDescent="0.3">
      <c r="A92" t="s">
        <v>2456</v>
      </c>
      <c r="B92" t="s">
        <v>2457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5" t="s">
        <v>15</v>
      </c>
      <c r="Y92" s="6" t="s">
        <v>621</v>
      </c>
    </row>
    <row r="93" spans="1:25" x14ac:dyDescent="0.3">
      <c r="A93" t="s">
        <v>2458</v>
      </c>
      <c r="B93" t="s">
        <v>2459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3" t="s">
        <v>663</v>
      </c>
      <c r="Y93" s="4" t="s">
        <v>620</v>
      </c>
    </row>
    <row r="94" spans="1:25" x14ac:dyDescent="0.3">
      <c r="A94" t="s">
        <v>2460</v>
      </c>
      <c r="B94" t="s">
        <v>2461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5" t="s">
        <v>630</v>
      </c>
      <c r="Y94" s="6" t="s">
        <v>620</v>
      </c>
    </row>
    <row r="95" spans="1:25" x14ac:dyDescent="0.3">
      <c r="A95" t="s">
        <v>2462</v>
      </c>
      <c r="B95" t="s">
        <v>2463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3" t="s">
        <v>2487</v>
      </c>
      <c r="Y95" s="4" t="s">
        <v>622</v>
      </c>
    </row>
    <row r="96" spans="1:25" x14ac:dyDescent="0.3">
      <c r="A96" t="s">
        <v>2464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5" t="s">
        <v>64</v>
      </c>
      <c r="Y96" s="6" t="s">
        <v>2652</v>
      </c>
    </row>
    <row r="97" spans="1:25" x14ac:dyDescent="0.3">
      <c r="A97" t="s">
        <v>2465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3" t="s">
        <v>96</v>
      </c>
      <c r="Y97" s="4" t="s">
        <v>629</v>
      </c>
    </row>
    <row r="98" spans="1:25" x14ac:dyDescent="0.3">
      <c r="A98" t="s">
        <v>2466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5" t="s">
        <v>121</v>
      </c>
      <c r="Y98" s="6" t="s">
        <v>2647</v>
      </c>
    </row>
    <row r="99" spans="1:25" x14ac:dyDescent="0.3">
      <c r="A99" t="s">
        <v>2467</v>
      </c>
      <c r="B99" t="s">
        <v>2468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3" t="s">
        <v>149</v>
      </c>
      <c r="Y99" s="4" t="s">
        <v>686</v>
      </c>
    </row>
    <row r="100" spans="1:25" x14ac:dyDescent="0.3">
      <c r="A100" t="s">
        <v>2469</v>
      </c>
      <c r="B100" t="s">
        <v>2351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5" t="s">
        <v>75</v>
      </c>
      <c r="Y100" s="6" t="s">
        <v>2651</v>
      </c>
    </row>
    <row r="101" spans="1:25" x14ac:dyDescent="0.3">
      <c r="A101">
        <v>100</v>
      </c>
      <c r="B101" t="s">
        <v>2470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3" t="s">
        <v>152</v>
      </c>
      <c r="Y101" s="4" t="s">
        <v>2648</v>
      </c>
    </row>
    <row r="102" spans="1:25" x14ac:dyDescent="0.3">
      <c r="A102" t="s">
        <v>2471</v>
      </c>
      <c r="B102" t="s">
        <v>706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5" t="s">
        <v>627</v>
      </c>
      <c r="Y102" s="6" t="s">
        <v>668</v>
      </c>
    </row>
    <row r="103" spans="1:25" x14ac:dyDescent="0.3">
      <c r="A103" t="s">
        <v>196</v>
      </c>
      <c r="B103" t="s">
        <v>636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3" t="s">
        <v>2439</v>
      </c>
      <c r="Y103" s="4" t="s">
        <v>621</v>
      </c>
    </row>
    <row r="104" spans="1:25" x14ac:dyDescent="0.3">
      <c r="A104" t="s">
        <v>197</v>
      </c>
      <c r="B104" t="s">
        <v>200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5" t="s">
        <v>100</v>
      </c>
      <c r="Y104" s="6" t="s">
        <v>625</v>
      </c>
    </row>
    <row r="105" spans="1:25" x14ac:dyDescent="0.3">
      <c r="A105" t="s">
        <v>2472</v>
      </c>
      <c r="B105" t="s">
        <v>712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3" t="s">
        <v>626</v>
      </c>
      <c r="Y105" s="4" t="s">
        <v>629</v>
      </c>
    </row>
    <row r="106" spans="1:25" x14ac:dyDescent="0.3">
      <c r="A106" t="s">
        <v>2363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5" t="s">
        <v>190</v>
      </c>
      <c r="Y106" s="6" t="s">
        <v>631</v>
      </c>
    </row>
    <row r="107" spans="1:25" x14ac:dyDescent="0.3">
      <c r="A107" t="s">
        <v>2473</v>
      </c>
      <c r="B107" t="s">
        <v>2474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3" t="s">
        <v>163</v>
      </c>
      <c r="Y107" s="4" t="s">
        <v>2653</v>
      </c>
    </row>
    <row r="108" spans="1:25" x14ac:dyDescent="0.3">
      <c r="A108" t="s">
        <v>2475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5" t="s">
        <v>2427</v>
      </c>
      <c r="Y108" s="6" t="s">
        <v>2651</v>
      </c>
    </row>
    <row r="109" spans="1:25" x14ac:dyDescent="0.3">
      <c r="A109" t="s">
        <v>2476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3" t="s">
        <v>192</v>
      </c>
      <c r="Y109" s="4" t="s">
        <v>2654</v>
      </c>
    </row>
    <row r="110" spans="1:25" x14ac:dyDescent="0.3">
      <c r="A110" t="s">
        <v>2477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5" t="s">
        <v>92</v>
      </c>
      <c r="Y110" s="6" t="s">
        <v>631</v>
      </c>
    </row>
    <row r="111" spans="1:25" x14ac:dyDescent="0.3">
      <c r="A111" t="s">
        <v>2478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3" t="s">
        <v>2461</v>
      </c>
      <c r="Y111" s="4" t="s">
        <v>2647</v>
      </c>
    </row>
    <row r="112" spans="1:25" x14ac:dyDescent="0.3">
      <c r="A112" t="s">
        <v>2479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5" t="s">
        <v>118</v>
      </c>
      <c r="Y112" s="6" t="s">
        <v>629</v>
      </c>
    </row>
    <row r="113" spans="1:25" x14ac:dyDescent="0.3">
      <c r="A113" t="s">
        <v>2480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3" t="s">
        <v>95</v>
      </c>
      <c r="Y113" s="4" t="s">
        <v>2651</v>
      </c>
    </row>
    <row r="114" spans="1:25" x14ac:dyDescent="0.3">
      <c r="A114" t="s">
        <v>2481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5" t="s">
        <v>108</v>
      </c>
      <c r="Y114" s="6" t="s">
        <v>2647</v>
      </c>
    </row>
    <row r="115" spans="1:25" x14ac:dyDescent="0.3">
      <c r="A115" t="s">
        <v>2482</v>
      </c>
      <c r="B115" t="s">
        <v>639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3" t="s">
        <v>2463</v>
      </c>
      <c r="Y115" s="4" t="s">
        <v>2651</v>
      </c>
    </row>
    <row r="116" spans="1:25" x14ac:dyDescent="0.3">
      <c r="A116">
        <v>115</v>
      </c>
      <c r="B116" t="s">
        <v>2483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5" t="s">
        <v>68</v>
      </c>
      <c r="Y116" s="6" t="s">
        <v>631</v>
      </c>
    </row>
    <row r="117" spans="1:25" x14ac:dyDescent="0.3">
      <c r="A117" t="s">
        <v>2484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3" t="s">
        <v>63</v>
      </c>
      <c r="Y117" s="4" t="s">
        <v>620</v>
      </c>
    </row>
    <row r="118" spans="1:25" x14ac:dyDescent="0.3">
      <c r="A118" t="s">
        <v>2485</v>
      </c>
      <c r="B118" t="s">
        <v>659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5" t="s">
        <v>165</v>
      </c>
      <c r="Y118" s="6" t="s">
        <v>629</v>
      </c>
    </row>
    <row r="119" spans="1:25" x14ac:dyDescent="0.3">
      <c r="A119" t="s">
        <v>2486</v>
      </c>
      <c r="B119" t="s">
        <v>2487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3" t="s">
        <v>58</v>
      </c>
      <c r="Y119" s="4" t="s">
        <v>631</v>
      </c>
    </row>
    <row r="120" spans="1:25" x14ac:dyDescent="0.3">
      <c r="A120" t="s">
        <v>2488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5" t="s">
        <v>115</v>
      </c>
      <c r="Y120" s="6" t="s">
        <v>2648</v>
      </c>
    </row>
    <row r="121" spans="1:25" x14ac:dyDescent="0.3">
      <c r="A121" t="s">
        <v>2489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3" t="s">
        <v>101</v>
      </c>
      <c r="Y121" s="4" t="s">
        <v>2652</v>
      </c>
    </row>
    <row r="122" spans="1:25" x14ac:dyDescent="0.3">
      <c r="A122" t="s">
        <v>2490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5" t="s">
        <v>2346</v>
      </c>
      <c r="Y122" s="6" t="s">
        <v>620</v>
      </c>
    </row>
    <row r="123" spans="1:25" x14ac:dyDescent="0.3">
      <c r="A123" t="s">
        <v>2491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3" t="s">
        <v>143</v>
      </c>
      <c r="Y123" s="4" t="s">
        <v>2648</v>
      </c>
    </row>
    <row r="124" spans="1:25" x14ac:dyDescent="0.3">
      <c r="A124" t="s">
        <v>2492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5" t="s">
        <v>97</v>
      </c>
      <c r="Y124" s="6" t="s">
        <v>631</v>
      </c>
    </row>
    <row r="125" spans="1:25" x14ac:dyDescent="0.3">
      <c r="A125" t="s">
        <v>2493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3" t="s">
        <v>157</v>
      </c>
      <c r="Y125" s="4" t="s">
        <v>2648</v>
      </c>
    </row>
    <row r="126" spans="1:25" x14ac:dyDescent="0.3">
      <c r="A126" t="s">
        <v>2494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5" t="s">
        <v>2348</v>
      </c>
      <c r="Y126" s="6" t="s">
        <v>2651</v>
      </c>
    </row>
    <row r="127" spans="1:25" x14ac:dyDescent="0.3">
      <c r="A127" t="s">
        <v>2495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3" t="s">
        <v>2351</v>
      </c>
      <c r="Y127" s="4" t="s">
        <v>621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5" t="s">
        <v>114</v>
      </c>
      <c r="Y128" s="6" t="s">
        <v>631</v>
      </c>
    </row>
    <row r="129" spans="1:25" x14ac:dyDescent="0.3">
      <c r="A129" t="s">
        <v>2496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3" t="s">
        <v>2470</v>
      </c>
      <c r="Y129" s="4" t="s">
        <v>2647</v>
      </c>
    </row>
    <row r="130" spans="1:25" x14ac:dyDescent="0.3">
      <c r="A130" t="s">
        <v>2497</v>
      </c>
      <c r="B130" t="s">
        <v>2498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5" t="s">
        <v>162</v>
      </c>
      <c r="Y130" s="6" t="s">
        <v>629</v>
      </c>
    </row>
    <row r="131" spans="1:25" x14ac:dyDescent="0.3">
      <c r="A131" t="s">
        <v>2499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3" t="s">
        <v>2563</v>
      </c>
      <c r="Y131" s="4" t="s">
        <v>620</v>
      </c>
    </row>
    <row r="132" spans="1:25" x14ac:dyDescent="0.3">
      <c r="A132" t="s">
        <v>2500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5" t="s">
        <v>628</v>
      </c>
      <c r="Y132" s="6" t="s">
        <v>620</v>
      </c>
    </row>
    <row r="133" spans="1:25" x14ac:dyDescent="0.3">
      <c r="A133" t="s">
        <v>2501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3" t="s">
        <v>111</v>
      </c>
      <c r="Y133" s="4" t="s">
        <v>620</v>
      </c>
    </row>
    <row r="134" spans="1:25" x14ac:dyDescent="0.3">
      <c r="A134" t="s">
        <v>2502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5" t="s">
        <v>146</v>
      </c>
      <c r="Y134" s="6" t="s">
        <v>2647</v>
      </c>
    </row>
    <row r="135" spans="1:25" x14ac:dyDescent="0.3">
      <c r="A135" t="s">
        <v>2503</v>
      </c>
      <c r="B135" t="s">
        <v>699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3" t="s">
        <v>88</v>
      </c>
      <c r="Y135" s="4" t="s">
        <v>631</v>
      </c>
    </row>
    <row r="136" spans="1:25" x14ac:dyDescent="0.3">
      <c r="A136" t="s">
        <v>2504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5" t="s">
        <v>87</v>
      </c>
      <c r="Y136" s="6" t="s">
        <v>625</v>
      </c>
    </row>
    <row r="137" spans="1:25" x14ac:dyDescent="0.3">
      <c r="A137" t="s">
        <v>2505</v>
      </c>
      <c r="B137" t="s">
        <v>2506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3" t="s">
        <v>2455</v>
      </c>
      <c r="Y137" s="4" t="s">
        <v>625</v>
      </c>
    </row>
    <row r="138" spans="1:25" x14ac:dyDescent="0.3">
      <c r="A138" t="s">
        <v>2507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5" t="s">
        <v>183</v>
      </c>
      <c r="Y138" s="6" t="s">
        <v>629</v>
      </c>
    </row>
    <row r="139" spans="1:25" x14ac:dyDescent="0.3">
      <c r="A139" t="s">
        <v>2508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3" t="s">
        <v>2468</v>
      </c>
      <c r="Y139" s="4" t="s">
        <v>621</v>
      </c>
    </row>
    <row r="140" spans="1:25" x14ac:dyDescent="0.3">
      <c r="A140" t="s">
        <v>2509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5" t="s">
        <v>142</v>
      </c>
      <c r="Y140" s="6" t="s">
        <v>2648</v>
      </c>
    </row>
    <row r="141" spans="1:25" x14ac:dyDescent="0.3">
      <c r="A141">
        <v>140</v>
      </c>
      <c r="B141" t="s">
        <v>2510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3" t="s">
        <v>140</v>
      </c>
      <c r="Y141" s="4" t="s">
        <v>668</v>
      </c>
    </row>
    <row r="142" spans="1:25" x14ac:dyDescent="0.3">
      <c r="A142" t="s">
        <v>2511</v>
      </c>
      <c r="B142" t="s">
        <v>2350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5" t="s">
        <v>98</v>
      </c>
      <c r="Y142" s="6" t="s">
        <v>668</v>
      </c>
    </row>
    <row r="143" spans="1:25" x14ac:dyDescent="0.3">
      <c r="A143" t="s">
        <v>2512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3" t="s">
        <v>131</v>
      </c>
      <c r="Y143" s="4" t="s">
        <v>668</v>
      </c>
    </row>
    <row r="144" spans="1:25" x14ac:dyDescent="0.3">
      <c r="A144" t="s">
        <v>2513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5" t="s">
        <v>182</v>
      </c>
      <c r="Y144" s="6" t="s">
        <v>629</v>
      </c>
    </row>
    <row r="145" spans="1:25" x14ac:dyDescent="0.3">
      <c r="A145" t="s">
        <v>2514</v>
      </c>
      <c r="B145" t="s">
        <v>656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3" t="s">
        <v>128</v>
      </c>
      <c r="Y145" s="4" t="s">
        <v>2647</v>
      </c>
    </row>
    <row r="146" spans="1:25" x14ac:dyDescent="0.3">
      <c r="A146" t="s">
        <v>2515</v>
      </c>
      <c r="B146" t="s">
        <v>2343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5" t="s">
        <v>122</v>
      </c>
      <c r="Y146" s="6" t="s">
        <v>631</v>
      </c>
    </row>
    <row r="147" spans="1:25" x14ac:dyDescent="0.3">
      <c r="A147" t="s">
        <v>2516</v>
      </c>
      <c r="B147" t="s">
        <v>710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3" t="s">
        <v>138</v>
      </c>
      <c r="Y147" s="4" t="s">
        <v>2647</v>
      </c>
    </row>
    <row r="148" spans="1:25" x14ac:dyDescent="0.3">
      <c r="A148" t="s">
        <v>2517</v>
      </c>
      <c r="B148" t="s">
        <v>2518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5" t="s">
        <v>2341</v>
      </c>
      <c r="Y148" s="6" t="s">
        <v>631</v>
      </c>
    </row>
    <row r="149" spans="1:25" x14ac:dyDescent="0.3">
      <c r="A149" t="s">
        <v>2519</v>
      </c>
      <c r="B149" t="s">
        <v>2349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3" t="s">
        <v>78</v>
      </c>
      <c r="Y149" s="4" t="s">
        <v>622</v>
      </c>
    </row>
    <row r="150" spans="1:25" x14ac:dyDescent="0.3">
      <c r="A150" t="s">
        <v>2520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5" t="s">
        <v>635</v>
      </c>
      <c r="Y150" s="6" t="s">
        <v>631</v>
      </c>
    </row>
    <row r="151" spans="1:25" x14ac:dyDescent="0.3">
      <c r="A151" t="s">
        <v>2521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3" t="s">
        <v>106</v>
      </c>
      <c r="Y151" s="4" t="s">
        <v>686</v>
      </c>
    </row>
    <row r="152" spans="1:25" x14ac:dyDescent="0.3">
      <c r="A152" t="s">
        <v>2522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5" t="s">
        <v>650</v>
      </c>
      <c r="Y152" s="6" t="s">
        <v>2647</v>
      </c>
    </row>
    <row r="153" spans="1:25" x14ac:dyDescent="0.3">
      <c r="A153" t="s">
        <v>2523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3" t="s">
        <v>170</v>
      </c>
      <c r="Y153" s="4" t="s">
        <v>621</v>
      </c>
    </row>
    <row r="154" spans="1:25" x14ac:dyDescent="0.3">
      <c r="A154" t="s">
        <v>2524</v>
      </c>
      <c r="B154" t="s">
        <v>2348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5" t="s">
        <v>112</v>
      </c>
      <c r="Y154" s="6" t="s">
        <v>629</v>
      </c>
    </row>
    <row r="155" spans="1:25" x14ac:dyDescent="0.3">
      <c r="A155" t="s">
        <v>2525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3" t="s">
        <v>623</v>
      </c>
      <c r="Y155" s="4" t="s">
        <v>631</v>
      </c>
    </row>
    <row r="156" spans="1:25" x14ac:dyDescent="0.3">
      <c r="A156" t="s">
        <v>2526</v>
      </c>
      <c r="B156" t="s">
        <v>632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5" t="s">
        <v>178</v>
      </c>
      <c r="Y156" s="6" t="s">
        <v>629</v>
      </c>
    </row>
    <row r="157" spans="1:25" x14ac:dyDescent="0.3">
      <c r="A157" t="s">
        <v>2527</v>
      </c>
      <c r="B157" t="s">
        <v>2346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3" t="s">
        <v>656</v>
      </c>
      <c r="Y157" s="4" t="s">
        <v>620</v>
      </c>
    </row>
    <row r="158" spans="1:25" x14ac:dyDescent="0.3">
      <c r="A158" t="s">
        <v>2528</v>
      </c>
      <c r="B158" t="s">
        <v>713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5" t="s">
        <v>2459</v>
      </c>
      <c r="Y158" s="6" t="s">
        <v>668</v>
      </c>
    </row>
    <row r="159" spans="1:25" x14ac:dyDescent="0.3">
      <c r="A159" t="s">
        <v>2529</v>
      </c>
      <c r="B159" t="s">
        <v>2530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3" t="s">
        <v>186</v>
      </c>
      <c r="Y159" s="4" t="s">
        <v>631</v>
      </c>
    </row>
    <row r="160" spans="1:25" x14ac:dyDescent="0.3">
      <c r="A160" t="s">
        <v>2531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5" t="s">
        <v>127</v>
      </c>
      <c r="Y160" s="6" t="s">
        <v>620</v>
      </c>
    </row>
    <row r="161" spans="1:25" x14ac:dyDescent="0.3">
      <c r="A161" t="s">
        <v>2532</v>
      </c>
      <c r="B161" t="s">
        <v>626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3" t="s">
        <v>2561</v>
      </c>
      <c r="Y161" s="4" t="s">
        <v>2652</v>
      </c>
    </row>
    <row r="162" spans="1:25" x14ac:dyDescent="0.3">
      <c r="A162" t="s">
        <v>2533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5" t="s">
        <v>168</v>
      </c>
      <c r="Y162" s="6" t="s">
        <v>2647</v>
      </c>
    </row>
    <row r="163" spans="1:25" x14ac:dyDescent="0.3">
      <c r="A163" t="s">
        <v>2534</v>
      </c>
      <c r="B163" t="s">
        <v>2535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3" t="s">
        <v>103</v>
      </c>
      <c r="Y163" s="4" t="s">
        <v>668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5" t="s">
        <v>2655</v>
      </c>
      <c r="Y164" s="6" t="s">
        <v>625</v>
      </c>
    </row>
    <row r="165" spans="1:25" x14ac:dyDescent="0.3">
      <c r="A165" t="s">
        <v>2536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3" t="s">
        <v>132</v>
      </c>
      <c r="Y165" s="4" t="s">
        <v>631</v>
      </c>
    </row>
    <row r="166" spans="1:25" x14ac:dyDescent="0.3">
      <c r="A166" t="s">
        <v>2537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5" t="s">
        <v>632</v>
      </c>
      <c r="Y166" s="6" t="s">
        <v>620</v>
      </c>
    </row>
    <row r="167" spans="1:25" x14ac:dyDescent="0.3">
      <c r="A167" t="s">
        <v>2538</v>
      </c>
      <c r="B167" t="s">
        <v>630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3" t="s">
        <v>678</v>
      </c>
      <c r="Y167" s="4" t="s">
        <v>2650</v>
      </c>
    </row>
    <row r="168" spans="1:25" x14ac:dyDescent="0.3">
      <c r="A168" t="s">
        <v>2539</v>
      </c>
      <c r="B168" t="s">
        <v>199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5" t="s">
        <v>634</v>
      </c>
      <c r="Y168" s="6" t="s">
        <v>631</v>
      </c>
    </row>
    <row r="169" spans="1:25" x14ac:dyDescent="0.3">
      <c r="A169" t="s">
        <v>2540</v>
      </c>
      <c r="B169" t="s">
        <v>2541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3" t="s">
        <v>151</v>
      </c>
      <c r="Y169" s="4" t="s">
        <v>2647</v>
      </c>
    </row>
    <row r="170" spans="1:25" x14ac:dyDescent="0.3">
      <c r="A170" t="s">
        <v>2542</v>
      </c>
      <c r="B170" t="s">
        <v>2543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5" t="s">
        <v>642</v>
      </c>
      <c r="Y170" s="6" t="s">
        <v>2647</v>
      </c>
    </row>
    <row r="171" spans="1:25" x14ac:dyDescent="0.3">
      <c r="A171" t="s">
        <v>2544</v>
      </c>
      <c r="B171" t="s">
        <v>2545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3" t="s">
        <v>119</v>
      </c>
      <c r="Y171" s="4" t="s">
        <v>2651</v>
      </c>
    </row>
    <row r="172" spans="1:25" x14ac:dyDescent="0.3">
      <c r="A172" t="s">
        <v>2546</v>
      </c>
      <c r="B172" t="s">
        <v>640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5" t="s">
        <v>639</v>
      </c>
      <c r="Y172" s="6" t="s">
        <v>631</v>
      </c>
    </row>
    <row r="173" spans="1:25" x14ac:dyDescent="0.3">
      <c r="A173" t="s">
        <v>2547</v>
      </c>
      <c r="B173" t="s">
        <v>671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3" t="s">
        <v>624</v>
      </c>
      <c r="Y173" s="4" t="s">
        <v>631</v>
      </c>
    </row>
    <row r="174" spans="1:25" x14ac:dyDescent="0.3">
      <c r="A174" t="s">
        <v>2548</v>
      </c>
      <c r="B174" t="s">
        <v>627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5" t="s">
        <v>640</v>
      </c>
      <c r="Y174" s="6" t="s">
        <v>621</v>
      </c>
    </row>
    <row r="175" spans="1:25" x14ac:dyDescent="0.3">
      <c r="A175" t="s">
        <v>2549</v>
      </c>
      <c r="B175" t="s">
        <v>2352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3" t="s">
        <v>2535</v>
      </c>
      <c r="Y175" s="4" t="s">
        <v>631</v>
      </c>
    </row>
    <row r="176" spans="1:25" x14ac:dyDescent="0.3">
      <c r="A176" t="s">
        <v>2550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5" t="s">
        <v>633</v>
      </c>
      <c r="Y176" s="6" t="s">
        <v>631</v>
      </c>
    </row>
    <row r="177" spans="1:25" x14ac:dyDescent="0.3">
      <c r="A177" t="s">
        <v>2551</v>
      </c>
      <c r="B177" t="s">
        <v>687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3" t="s">
        <v>199</v>
      </c>
      <c r="Y177" s="4" t="s">
        <v>629</v>
      </c>
    </row>
    <row r="178" spans="1:25" x14ac:dyDescent="0.3">
      <c r="A178" t="s">
        <v>2552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5" t="s">
        <v>669</v>
      </c>
      <c r="Y178" s="6" t="s">
        <v>668</v>
      </c>
    </row>
    <row r="179" spans="1:25" x14ac:dyDescent="0.3">
      <c r="B179" t="s">
        <v>2696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3" t="s">
        <v>2343</v>
      </c>
      <c r="Y179" s="4" t="s">
        <v>668</v>
      </c>
    </row>
    <row r="180" spans="1:25" x14ac:dyDescent="0.3">
      <c r="B180" t="s">
        <v>2697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5" t="s">
        <v>201</v>
      </c>
      <c r="Y180" s="6" t="s">
        <v>629</v>
      </c>
    </row>
    <row r="181" spans="1:25" x14ac:dyDescent="0.3">
      <c r="B181" t="s">
        <v>2698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3" t="s">
        <v>641</v>
      </c>
      <c r="Y181" s="4" t="s">
        <v>686</v>
      </c>
    </row>
    <row r="182" spans="1:25" x14ac:dyDescent="0.3">
      <c r="B182" t="s">
        <v>2699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5" t="s">
        <v>637</v>
      </c>
      <c r="Y182" s="6" t="s">
        <v>629</v>
      </c>
    </row>
    <row r="183" spans="1:25" x14ac:dyDescent="0.3">
      <c r="B183" t="s">
        <v>2700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3" t="s">
        <v>177</v>
      </c>
      <c r="Y183" s="4" t="s">
        <v>686</v>
      </c>
    </row>
    <row r="184" spans="1:25" x14ac:dyDescent="0.3">
      <c r="B184" t="s">
        <v>2701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5" t="s">
        <v>125</v>
      </c>
      <c r="Y184" s="6" t="s">
        <v>621</v>
      </c>
    </row>
    <row r="185" spans="1:25" x14ac:dyDescent="0.3">
      <c r="B185" t="s">
        <v>2702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3" t="s">
        <v>2559</v>
      </c>
      <c r="Y185" s="4" t="s">
        <v>2652</v>
      </c>
    </row>
    <row r="186" spans="1:25" x14ac:dyDescent="0.3">
      <c r="B186" t="s">
        <v>2703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5" t="s">
        <v>712</v>
      </c>
      <c r="Y186" s="6" t="s">
        <v>2650</v>
      </c>
    </row>
    <row r="187" spans="1:25" x14ac:dyDescent="0.3">
      <c r="B187" t="s">
        <v>2704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3" t="s">
        <v>2569</v>
      </c>
      <c r="Y187" s="4" t="s">
        <v>621</v>
      </c>
    </row>
    <row r="188" spans="1:25" x14ac:dyDescent="0.3">
      <c r="B188" t="s">
        <v>2705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5" t="s">
        <v>662</v>
      </c>
      <c r="Y188" s="6" t="s">
        <v>629</v>
      </c>
    </row>
    <row r="189" spans="1:25" x14ac:dyDescent="0.3">
      <c r="B189" t="s">
        <v>7053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3" t="s">
        <v>154</v>
      </c>
      <c r="Y189" s="4" t="s">
        <v>631</v>
      </c>
    </row>
    <row r="190" spans="1:25" x14ac:dyDescent="0.3">
      <c r="B190" t="s">
        <v>7054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5" t="s">
        <v>2562</v>
      </c>
      <c r="Y190" s="6" t="s">
        <v>2647</v>
      </c>
    </row>
    <row r="191" spans="1:25" x14ac:dyDescent="0.3">
      <c r="B191" t="s">
        <v>7055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3" t="s">
        <v>139</v>
      </c>
      <c r="Y191" s="4" t="s">
        <v>631</v>
      </c>
    </row>
    <row r="192" spans="1:25" x14ac:dyDescent="0.3">
      <c r="B192" t="s">
        <v>7056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5" t="s">
        <v>659</v>
      </c>
      <c r="Y192" s="6" t="s">
        <v>2648</v>
      </c>
    </row>
    <row r="193" spans="2:25" x14ac:dyDescent="0.3">
      <c r="B193" t="s">
        <v>7057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3" t="s">
        <v>137</v>
      </c>
      <c r="Y193" s="4" t="s">
        <v>620</v>
      </c>
    </row>
    <row r="194" spans="2:25" x14ac:dyDescent="0.3">
      <c r="B194" t="s">
        <v>7058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5" t="s">
        <v>191</v>
      </c>
      <c r="Y194" s="6" t="s">
        <v>2647</v>
      </c>
    </row>
    <row r="195" spans="2:25" x14ac:dyDescent="0.3">
      <c r="B195" t="s">
        <v>7059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3" t="s">
        <v>141</v>
      </c>
      <c r="Y195" s="4" t="s">
        <v>2647</v>
      </c>
    </row>
    <row r="196" spans="2:25" x14ac:dyDescent="0.3">
      <c r="B196" t="s">
        <v>7060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5" t="s">
        <v>175</v>
      </c>
      <c r="Y196" s="6" t="s">
        <v>2650</v>
      </c>
    </row>
    <row r="197" spans="2:25" x14ac:dyDescent="0.3">
      <c r="B197" t="s">
        <v>7061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3" t="s">
        <v>647</v>
      </c>
      <c r="Y197" s="4" t="s">
        <v>625</v>
      </c>
    </row>
    <row r="198" spans="2:25" x14ac:dyDescent="0.3">
      <c r="B198" t="s">
        <v>7062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5" t="s">
        <v>120</v>
      </c>
      <c r="Y198" s="6" t="s">
        <v>631</v>
      </c>
    </row>
    <row r="199" spans="2:25" x14ac:dyDescent="0.3">
      <c r="B199" t="s">
        <v>7063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3" t="s">
        <v>643</v>
      </c>
      <c r="Y199" s="4" t="s">
        <v>631</v>
      </c>
    </row>
    <row r="200" spans="2:25" x14ac:dyDescent="0.3">
      <c r="B200" t="s">
        <v>7064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5" t="s">
        <v>645</v>
      </c>
      <c r="Y200" s="6" t="s">
        <v>668</v>
      </c>
    </row>
    <row r="201" spans="2:25" x14ac:dyDescent="0.3">
      <c r="B201" t="s">
        <v>7065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3" t="s">
        <v>2656</v>
      </c>
      <c r="Y201" s="4" t="s">
        <v>631</v>
      </c>
    </row>
    <row r="202" spans="2:25" x14ac:dyDescent="0.3">
      <c r="B202" t="s">
        <v>7066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5" t="s">
        <v>2595</v>
      </c>
      <c r="Y202" s="6" t="s">
        <v>631</v>
      </c>
    </row>
    <row r="203" spans="2:25" x14ac:dyDescent="0.3">
      <c r="B203" t="s">
        <v>7067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3" t="s">
        <v>2352</v>
      </c>
      <c r="Y203" s="4" t="s">
        <v>625</v>
      </c>
    </row>
    <row r="204" spans="2:25" x14ac:dyDescent="0.3">
      <c r="B204" t="s">
        <v>7068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5" t="s">
        <v>202</v>
      </c>
      <c r="Y204" s="6" t="s">
        <v>2647</v>
      </c>
    </row>
    <row r="205" spans="2:25" x14ac:dyDescent="0.3">
      <c r="B205" t="s">
        <v>7069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3" t="s">
        <v>2553</v>
      </c>
      <c r="Y205" s="4" t="s">
        <v>621</v>
      </c>
    </row>
    <row r="206" spans="2:25" x14ac:dyDescent="0.3">
      <c r="B206" t="s">
        <v>7070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5" t="s">
        <v>200</v>
      </c>
      <c r="Y206" s="6" t="s">
        <v>2651</v>
      </c>
    </row>
    <row r="207" spans="2:25" x14ac:dyDescent="0.3">
      <c r="B207" t="s">
        <v>7071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3" t="s">
        <v>144</v>
      </c>
      <c r="Y207" s="4" t="s">
        <v>668</v>
      </c>
    </row>
    <row r="208" spans="2:25" x14ac:dyDescent="0.3">
      <c r="B208" t="s">
        <v>7072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5" t="s">
        <v>2565</v>
      </c>
      <c r="Y208" s="6" t="s">
        <v>686</v>
      </c>
    </row>
    <row r="209" spans="1:25" x14ac:dyDescent="0.3">
      <c r="B209" t="s">
        <v>7073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3" t="s">
        <v>648</v>
      </c>
      <c r="Y209" s="4" t="s">
        <v>2651</v>
      </c>
    </row>
    <row r="210" spans="1:25" x14ac:dyDescent="0.3">
      <c r="B210" t="s">
        <v>7074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5" t="s">
        <v>2575</v>
      </c>
      <c r="Y210" s="6" t="s">
        <v>668</v>
      </c>
    </row>
    <row r="211" spans="1:25" x14ac:dyDescent="0.3">
      <c r="B211" t="s">
        <v>7075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3" t="s">
        <v>2590</v>
      </c>
      <c r="Y211" s="4" t="s">
        <v>625</v>
      </c>
    </row>
    <row r="212" spans="1:25" x14ac:dyDescent="0.3">
      <c r="B212" t="s">
        <v>7076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5" t="s">
        <v>2543</v>
      </c>
      <c r="Y212" s="6" t="s">
        <v>668</v>
      </c>
    </row>
    <row r="213" spans="1:25" x14ac:dyDescent="0.3">
      <c r="B213" t="s">
        <v>7077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3" t="s">
        <v>2574</v>
      </c>
      <c r="Y213" s="4" t="s">
        <v>631</v>
      </c>
    </row>
    <row r="214" spans="1:25" x14ac:dyDescent="0.3">
      <c r="B214" t="s">
        <v>7078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5" t="s">
        <v>2474</v>
      </c>
      <c r="Y214" s="6" t="s">
        <v>631</v>
      </c>
    </row>
    <row r="215" spans="1:25" x14ac:dyDescent="0.3">
      <c r="B215" t="s">
        <v>7079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3" t="s">
        <v>2602</v>
      </c>
      <c r="Y215" s="4" t="s">
        <v>2647</v>
      </c>
    </row>
    <row r="216" spans="1:25" x14ac:dyDescent="0.3">
      <c r="B216" t="s">
        <v>7080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5" t="s">
        <v>679</v>
      </c>
      <c r="Y216" s="6" t="s">
        <v>625</v>
      </c>
    </row>
    <row r="217" spans="1:25" x14ac:dyDescent="0.3">
      <c r="B217" t="s">
        <v>7081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3" t="s">
        <v>2583</v>
      </c>
      <c r="Y217" s="4" t="s">
        <v>686</v>
      </c>
    </row>
    <row r="218" spans="1:25" x14ac:dyDescent="0.3">
      <c r="B218" t="s">
        <v>7082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5" t="s">
        <v>2657</v>
      </c>
      <c r="Y218" s="6" t="s">
        <v>686</v>
      </c>
    </row>
    <row r="219" spans="1:25" x14ac:dyDescent="0.3">
      <c r="X219" s="3" t="s">
        <v>189</v>
      </c>
      <c r="Y219" s="4" t="s">
        <v>2651</v>
      </c>
    </row>
    <row r="220" spans="1:25" x14ac:dyDescent="0.3">
      <c r="X220" s="5" t="s">
        <v>644</v>
      </c>
      <c r="Y220" s="6" t="s">
        <v>625</v>
      </c>
    </row>
    <row r="221" spans="1:25" x14ac:dyDescent="0.3">
      <c r="X221" s="3" t="s">
        <v>713</v>
      </c>
      <c r="Y221" s="4" t="s">
        <v>629</v>
      </c>
    </row>
    <row r="222" spans="1:25" x14ac:dyDescent="0.3">
      <c r="A222">
        <v>414</v>
      </c>
      <c r="B222" t="s">
        <v>2706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5" t="s">
        <v>661</v>
      </c>
      <c r="Y222" s="6" t="s">
        <v>2647</v>
      </c>
    </row>
    <row r="223" spans="1:25" x14ac:dyDescent="0.3">
      <c r="X223" s="3" t="s">
        <v>660</v>
      </c>
      <c r="Y223" s="4" t="s">
        <v>2647</v>
      </c>
    </row>
    <row r="224" spans="1:25" x14ac:dyDescent="0.3">
      <c r="X224" s="5" t="s">
        <v>135</v>
      </c>
      <c r="Y224" s="6" t="s">
        <v>668</v>
      </c>
    </row>
    <row r="225" spans="24:25" x14ac:dyDescent="0.3">
      <c r="X225" s="3" t="s">
        <v>2658</v>
      </c>
      <c r="Y225" s="4" t="s">
        <v>2647</v>
      </c>
    </row>
    <row r="226" spans="24:25" x14ac:dyDescent="0.3">
      <c r="X226" s="5" t="s">
        <v>709</v>
      </c>
      <c r="Y226" s="6" t="s">
        <v>2647</v>
      </c>
    </row>
    <row r="227" spans="24:25" x14ac:dyDescent="0.3">
      <c r="X227" s="3" t="s">
        <v>2586</v>
      </c>
      <c r="Y227" s="4" t="s">
        <v>2652</v>
      </c>
    </row>
    <row r="228" spans="24:25" x14ac:dyDescent="0.3">
      <c r="X228" s="5" t="s">
        <v>2582</v>
      </c>
      <c r="Y228" s="6" t="s">
        <v>686</v>
      </c>
    </row>
    <row r="229" spans="24:25" x14ac:dyDescent="0.3">
      <c r="X229" s="3" t="s">
        <v>2567</v>
      </c>
      <c r="Y229" s="4" t="s">
        <v>625</v>
      </c>
    </row>
    <row r="230" spans="24:25" x14ac:dyDescent="0.3">
      <c r="X230" s="5" t="s">
        <v>2596</v>
      </c>
      <c r="Y230" s="6" t="s">
        <v>2647</v>
      </c>
    </row>
    <row r="231" spans="24:25" x14ac:dyDescent="0.3">
      <c r="X231" s="3" t="s">
        <v>687</v>
      </c>
      <c r="Y231" s="4" t="s">
        <v>620</v>
      </c>
    </row>
    <row r="232" spans="24:25" x14ac:dyDescent="0.3">
      <c r="X232" s="5" t="s">
        <v>657</v>
      </c>
      <c r="Y232" s="6" t="s">
        <v>631</v>
      </c>
    </row>
    <row r="233" spans="24:25" x14ac:dyDescent="0.3">
      <c r="X233" s="3" t="s">
        <v>2594</v>
      </c>
      <c r="Y233" s="4" t="s">
        <v>686</v>
      </c>
    </row>
    <row r="234" spans="24:25" x14ac:dyDescent="0.3">
      <c r="X234" s="5" t="s">
        <v>649</v>
      </c>
      <c r="Y234" s="6" t="s">
        <v>686</v>
      </c>
    </row>
    <row r="235" spans="24:25" x14ac:dyDescent="0.3">
      <c r="X235" s="3" t="s">
        <v>2659</v>
      </c>
      <c r="Y235" s="4" t="s">
        <v>2647</v>
      </c>
    </row>
    <row r="236" spans="24:25" x14ac:dyDescent="0.3">
      <c r="X236" s="5" t="s">
        <v>646</v>
      </c>
      <c r="Y236" s="6" t="s">
        <v>631</v>
      </c>
    </row>
    <row r="237" spans="24:25" x14ac:dyDescent="0.3">
      <c r="X237" s="3" t="s">
        <v>2660</v>
      </c>
      <c r="Y237" s="4" t="s">
        <v>686</v>
      </c>
    </row>
    <row r="238" spans="24:25" x14ac:dyDescent="0.3">
      <c r="X238" s="5" t="s">
        <v>2598</v>
      </c>
      <c r="Y238" s="6" t="s">
        <v>686</v>
      </c>
    </row>
    <row r="239" spans="24:25" x14ac:dyDescent="0.3">
      <c r="X239" s="3" t="s">
        <v>696</v>
      </c>
      <c r="Y239" s="4" t="s">
        <v>2647</v>
      </c>
    </row>
    <row r="240" spans="24:25" x14ac:dyDescent="0.3">
      <c r="X240" s="5" t="s">
        <v>2589</v>
      </c>
      <c r="Y240" s="6" t="s">
        <v>625</v>
      </c>
    </row>
    <row r="241" spans="21:25" x14ac:dyDescent="0.3">
      <c r="X241" s="3" t="s">
        <v>652</v>
      </c>
      <c r="Y241" s="4" t="s">
        <v>625</v>
      </c>
    </row>
    <row r="242" spans="21:25" x14ac:dyDescent="0.3">
      <c r="X242" s="5" t="s">
        <v>700</v>
      </c>
      <c r="Y242" s="6" t="s">
        <v>668</v>
      </c>
    </row>
    <row r="243" spans="21:25" x14ac:dyDescent="0.3">
      <c r="X243" s="3" t="s">
        <v>2566</v>
      </c>
      <c r="Y243" s="4" t="s">
        <v>686</v>
      </c>
    </row>
    <row r="244" spans="21:25" x14ac:dyDescent="0.3">
      <c r="X244" s="5" t="s">
        <v>710</v>
      </c>
      <c r="Y244" s="6" t="s">
        <v>2647</v>
      </c>
    </row>
    <row r="245" spans="21:25" x14ac:dyDescent="0.3">
      <c r="X245" s="3" t="s">
        <v>2558</v>
      </c>
      <c r="Y245" s="4" t="s">
        <v>631</v>
      </c>
    </row>
    <row r="246" spans="21:25" x14ac:dyDescent="0.3">
      <c r="X246" s="5" t="s">
        <v>2576</v>
      </c>
      <c r="Y246" s="6" t="s">
        <v>2652</v>
      </c>
    </row>
    <row r="247" spans="21:25" x14ac:dyDescent="0.3">
      <c r="X247" s="3" t="s">
        <v>658</v>
      </c>
      <c r="Y247" s="4" t="s">
        <v>631</v>
      </c>
    </row>
    <row r="248" spans="21:25" x14ac:dyDescent="0.3">
      <c r="X248" s="5" t="s">
        <v>674</v>
      </c>
      <c r="Y248" s="6" t="s">
        <v>686</v>
      </c>
    </row>
    <row r="249" spans="21:25" ht="15.6" x14ac:dyDescent="0.3">
      <c r="U249" s="2"/>
      <c r="X249" s="3" t="s">
        <v>664</v>
      </c>
      <c r="Y249" s="4" t="s">
        <v>668</v>
      </c>
    </row>
    <row r="250" spans="21:25" x14ac:dyDescent="0.3">
      <c r="X250" s="5" t="s">
        <v>699</v>
      </c>
      <c r="Y250" s="6" t="s">
        <v>625</v>
      </c>
    </row>
    <row r="251" spans="21:25" x14ac:dyDescent="0.3">
      <c r="X251" s="3" t="s">
        <v>2584</v>
      </c>
      <c r="Y251" s="4" t="s">
        <v>668</v>
      </c>
    </row>
    <row r="252" spans="21:25" x14ac:dyDescent="0.3">
      <c r="X252" s="5" t="s">
        <v>2555</v>
      </c>
      <c r="Y252" s="6" t="s">
        <v>668</v>
      </c>
    </row>
    <row r="253" spans="21:25" x14ac:dyDescent="0.3">
      <c r="X253" s="3" t="s">
        <v>2577</v>
      </c>
      <c r="Y253" s="4" t="s">
        <v>629</v>
      </c>
    </row>
    <row r="254" spans="21:25" x14ac:dyDescent="0.3">
      <c r="X254" s="5" t="s">
        <v>148</v>
      </c>
      <c r="Y254" s="6" t="s">
        <v>631</v>
      </c>
    </row>
    <row r="255" spans="21:25" x14ac:dyDescent="0.3">
      <c r="X255" s="3" t="s">
        <v>160</v>
      </c>
      <c r="Y255" s="4" t="s">
        <v>625</v>
      </c>
    </row>
    <row r="256" spans="21:25" x14ac:dyDescent="0.3">
      <c r="X256" s="5" t="s">
        <v>2591</v>
      </c>
      <c r="Y256" s="6" t="s">
        <v>668</v>
      </c>
    </row>
    <row r="257" spans="24:25" x14ac:dyDescent="0.3">
      <c r="X257" s="3" t="s">
        <v>2661</v>
      </c>
      <c r="Y257" s="4" t="s">
        <v>629</v>
      </c>
    </row>
    <row r="258" spans="24:25" x14ac:dyDescent="0.3">
      <c r="X258" s="5" t="s">
        <v>2545</v>
      </c>
      <c r="Y258" s="6" t="s">
        <v>2651</v>
      </c>
    </row>
    <row r="259" spans="24:25" x14ac:dyDescent="0.3">
      <c r="X259" s="3" t="s">
        <v>2597</v>
      </c>
      <c r="Y259" s="4" t="s">
        <v>686</v>
      </c>
    </row>
    <row r="260" spans="24:25" x14ac:dyDescent="0.3">
      <c r="X260" s="5" t="s">
        <v>2557</v>
      </c>
      <c r="Y260" s="6" t="s">
        <v>686</v>
      </c>
    </row>
    <row r="261" spans="24:25" x14ac:dyDescent="0.3">
      <c r="X261" s="3" t="s">
        <v>705</v>
      </c>
      <c r="Y261" s="4" t="s">
        <v>631</v>
      </c>
    </row>
    <row r="262" spans="24:25" x14ac:dyDescent="0.3">
      <c r="X262" s="5" t="s">
        <v>2662</v>
      </c>
      <c r="Y262" s="6" t="s">
        <v>2647</v>
      </c>
    </row>
    <row r="263" spans="24:25" x14ac:dyDescent="0.3">
      <c r="X263" s="3" t="s">
        <v>666</v>
      </c>
      <c r="Y263" s="4" t="s">
        <v>2647</v>
      </c>
    </row>
    <row r="264" spans="24:25" x14ac:dyDescent="0.3">
      <c r="X264" s="5" t="s">
        <v>2592</v>
      </c>
      <c r="Y264" s="6" t="s">
        <v>620</v>
      </c>
    </row>
    <row r="265" spans="24:25" x14ac:dyDescent="0.3">
      <c r="X265" s="3" t="s">
        <v>651</v>
      </c>
      <c r="Y265" s="4" t="s">
        <v>631</v>
      </c>
    </row>
    <row r="266" spans="24:25" x14ac:dyDescent="0.3">
      <c r="X266" s="5" t="s">
        <v>2663</v>
      </c>
      <c r="Y266" s="6" t="s">
        <v>631</v>
      </c>
    </row>
    <row r="267" spans="24:25" x14ac:dyDescent="0.3">
      <c r="X267" s="3" t="s">
        <v>711</v>
      </c>
      <c r="Y267" s="4" t="s">
        <v>629</v>
      </c>
    </row>
    <row r="268" spans="24:25" x14ac:dyDescent="0.3">
      <c r="X268" s="5" t="s">
        <v>655</v>
      </c>
      <c r="Y268" s="6" t="s">
        <v>631</v>
      </c>
    </row>
    <row r="269" spans="24:25" x14ac:dyDescent="0.3">
      <c r="X269" s="3" t="s">
        <v>2664</v>
      </c>
      <c r="Y269" s="4" t="s">
        <v>668</v>
      </c>
    </row>
    <row r="270" spans="24:25" x14ac:dyDescent="0.3">
      <c r="X270" s="5" t="s">
        <v>704</v>
      </c>
      <c r="Y270" s="6" t="s">
        <v>2650</v>
      </c>
    </row>
    <row r="271" spans="24:25" x14ac:dyDescent="0.3">
      <c r="X271" s="3" t="s">
        <v>161</v>
      </c>
      <c r="Y271" s="4" t="s">
        <v>625</v>
      </c>
    </row>
    <row r="272" spans="24:25" x14ac:dyDescent="0.3">
      <c r="X272" s="5" t="s">
        <v>176</v>
      </c>
      <c r="Y272" s="6" t="s">
        <v>668</v>
      </c>
    </row>
    <row r="273" spans="24:25" x14ac:dyDescent="0.3">
      <c r="X273" s="3" t="s">
        <v>2665</v>
      </c>
      <c r="Y273" s="4" t="s">
        <v>668</v>
      </c>
    </row>
    <row r="274" spans="24:25" x14ac:dyDescent="0.3">
      <c r="X274" s="5" t="s">
        <v>2666</v>
      </c>
      <c r="Y274" s="6" t="s">
        <v>686</v>
      </c>
    </row>
    <row r="275" spans="24:25" x14ac:dyDescent="0.3">
      <c r="X275" s="3" t="s">
        <v>671</v>
      </c>
      <c r="Y275" s="4" t="s">
        <v>686</v>
      </c>
    </row>
    <row r="276" spans="24:25" x14ac:dyDescent="0.3">
      <c r="X276" s="5" t="s">
        <v>2667</v>
      </c>
      <c r="Y276" s="6" t="s">
        <v>668</v>
      </c>
    </row>
    <row r="277" spans="24:25" x14ac:dyDescent="0.3">
      <c r="X277" s="3" t="s">
        <v>2668</v>
      </c>
      <c r="Y277" s="4" t="s">
        <v>625</v>
      </c>
    </row>
    <row r="278" spans="24:25" x14ac:dyDescent="0.3">
      <c r="X278" s="5" t="s">
        <v>702</v>
      </c>
      <c r="Y278" s="6" t="s">
        <v>2647</v>
      </c>
    </row>
    <row r="279" spans="24:25" x14ac:dyDescent="0.3">
      <c r="X279" s="3" t="s">
        <v>2350</v>
      </c>
      <c r="Y279" s="4" t="s">
        <v>629</v>
      </c>
    </row>
    <row r="280" spans="24:25" x14ac:dyDescent="0.3">
      <c r="X280" s="5" t="s">
        <v>2669</v>
      </c>
      <c r="Y280" s="6" t="s">
        <v>668</v>
      </c>
    </row>
    <row r="281" spans="24:25" x14ac:dyDescent="0.3">
      <c r="X281" s="3" t="s">
        <v>2670</v>
      </c>
      <c r="Y281" s="4" t="s">
        <v>625</v>
      </c>
    </row>
    <row r="282" spans="24:25" x14ac:dyDescent="0.3">
      <c r="X282" s="5" t="s">
        <v>692</v>
      </c>
      <c r="Y282" s="6" t="s">
        <v>625</v>
      </c>
    </row>
    <row r="283" spans="24:25" x14ac:dyDescent="0.3">
      <c r="X283" s="3" t="s">
        <v>2671</v>
      </c>
      <c r="Y283" s="4" t="s">
        <v>631</v>
      </c>
    </row>
    <row r="284" spans="24:25" x14ac:dyDescent="0.3">
      <c r="X284" s="5" t="s">
        <v>2672</v>
      </c>
      <c r="Y284" s="6" t="s">
        <v>686</v>
      </c>
    </row>
    <row r="285" spans="24:25" x14ac:dyDescent="0.3">
      <c r="X285" s="3" t="s">
        <v>681</v>
      </c>
      <c r="Y285" s="4" t="s">
        <v>686</v>
      </c>
    </row>
    <row r="286" spans="24:25" x14ac:dyDescent="0.3">
      <c r="X286" s="5" t="s">
        <v>691</v>
      </c>
      <c r="Y286" s="6" t="s">
        <v>631</v>
      </c>
    </row>
    <row r="287" spans="24:25" x14ac:dyDescent="0.3">
      <c r="X287" s="3" t="s">
        <v>2673</v>
      </c>
      <c r="Y287" s="4" t="s">
        <v>686</v>
      </c>
    </row>
    <row r="288" spans="24:25" x14ac:dyDescent="0.3">
      <c r="X288" s="5" t="s">
        <v>653</v>
      </c>
      <c r="Y288" s="6" t="s">
        <v>686</v>
      </c>
    </row>
    <row r="289" spans="24:25" x14ac:dyDescent="0.3">
      <c r="X289" s="3" t="s">
        <v>2674</v>
      </c>
      <c r="Y289" s="4" t="s">
        <v>686</v>
      </c>
    </row>
    <row r="290" spans="24:25" x14ac:dyDescent="0.3">
      <c r="X290" s="5" t="s">
        <v>126</v>
      </c>
      <c r="Y290" s="6" t="s">
        <v>686</v>
      </c>
    </row>
    <row r="291" spans="24:25" x14ac:dyDescent="0.3">
      <c r="X291" s="3" t="s">
        <v>667</v>
      </c>
      <c r="Y291" s="4" t="s">
        <v>686</v>
      </c>
    </row>
    <row r="292" spans="24:25" x14ac:dyDescent="0.3">
      <c r="X292" s="5" t="s">
        <v>2571</v>
      </c>
      <c r="Y292" s="6" t="s">
        <v>625</v>
      </c>
    </row>
    <row r="293" spans="24:25" x14ac:dyDescent="0.3">
      <c r="X293" s="3" t="s">
        <v>2483</v>
      </c>
      <c r="Y293" s="4" t="s">
        <v>625</v>
      </c>
    </row>
    <row r="294" spans="24:25" x14ac:dyDescent="0.3">
      <c r="X294" s="5" t="s">
        <v>2675</v>
      </c>
      <c r="Y294" s="6" t="s">
        <v>625</v>
      </c>
    </row>
    <row r="295" spans="24:25" x14ac:dyDescent="0.3">
      <c r="X295" s="3" t="s">
        <v>683</v>
      </c>
      <c r="Y295" s="4" t="s">
        <v>2647</v>
      </c>
    </row>
    <row r="296" spans="24:25" x14ac:dyDescent="0.3">
      <c r="X296" s="5" t="s">
        <v>2510</v>
      </c>
      <c r="Y296" s="6" t="s">
        <v>2647</v>
      </c>
    </row>
    <row r="297" spans="24:25" x14ac:dyDescent="0.3">
      <c r="X297" s="3" t="s">
        <v>677</v>
      </c>
      <c r="Y297" s="4" t="s">
        <v>2647</v>
      </c>
    </row>
    <row r="298" spans="24:25" x14ac:dyDescent="0.3">
      <c r="X298" s="5" t="s">
        <v>2572</v>
      </c>
      <c r="Y298" s="6" t="s">
        <v>686</v>
      </c>
    </row>
    <row r="299" spans="24:25" x14ac:dyDescent="0.3">
      <c r="X299" s="3" t="s">
        <v>2676</v>
      </c>
      <c r="Y299" s="4" t="s">
        <v>631</v>
      </c>
    </row>
    <row r="300" spans="24:25" x14ac:dyDescent="0.3">
      <c r="X300" s="5" t="s">
        <v>2568</v>
      </c>
      <c r="Y300" s="6" t="s">
        <v>686</v>
      </c>
    </row>
    <row r="301" spans="24:25" x14ac:dyDescent="0.3">
      <c r="X301" s="3" t="s">
        <v>688</v>
      </c>
      <c r="Y301" s="4" t="s">
        <v>686</v>
      </c>
    </row>
    <row r="302" spans="24:25" x14ac:dyDescent="0.3">
      <c r="X302" s="5" t="s">
        <v>2677</v>
      </c>
      <c r="Y302" s="6" t="s">
        <v>686</v>
      </c>
    </row>
    <row r="303" spans="24:25" x14ac:dyDescent="0.3">
      <c r="X303" s="3" t="s">
        <v>2678</v>
      </c>
      <c r="Y303" s="4" t="s">
        <v>686</v>
      </c>
    </row>
    <row r="304" spans="24:25" x14ac:dyDescent="0.3">
      <c r="X304" s="5" t="s">
        <v>708</v>
      </c>
      <c r="Y304" s="6" t="s">
        <v>2647</v>
      </c>
    </row>
    <row r="305" spans="24:25" x14ac:dyDescent="0.3">
      <c r="X305" s="3" t="s">
        <v>675</v>
      </c>
      <c r="Y305" s="4" t="s">
        <v>686</v>
      </c>
    </row>
    <row r="306" spans="24:25" x14ac:dyDescent="0.3">
      <c r="X306" s="5" t="s">
        <v>2679</v>
      </c>
      <c r="Y306" s="6" t="s">
        <v>2647</v>
      </c>
    </row>
    <row r="307" spans="24:25" x14ac:dyDescent="0.3">
      <c r="X307" s="3" t="s">
        <v>2680</v>
      </c>
      <c r="Y307" s="4" t="s">
        <v>668</v>
      </c>
    </row>
    <row r="308" spans="24:25" x14ac:dyDescent="0.3">
      <c r="X308" s="5" t="s">
        <v>123</v>
      </c>
      <c r="Y308" s="6" t="s">
        <v>686</v>
      </c>
    </row>
    <row r="309" spans="24:25" x14ac:dyDescent="0.3">
      <c r="X309" s="3" t="s">
        <v>2681</v>
      </c>
      <c r="Y309" s="4" t="s">
        <v>686</v>
      </c>
    </row>
    <row r="310" spans="24:25" x14ac:dyDescent="0.3">
      <c r="X310" s="5" t="s">
        <v>2599</v>
      </c>
      <c r="Y310" s="6" t="s">
        <v>668</v>
      </c>
    </row>
    <row r="311" spans="24:25" x14ac:dyDescent="0.3">
      <c r="X311" s="3" t="s">
        <v>672</v>
      </c>
      <c r="Y311" s="4" t="s">
        <v>668</v>
      </c>
    </row>
    <row r="312" spans="24:25" x14ac:dyDescent="0.3">
      <c r="X312" s="5" t="s">
        <v>2580</v>
      </c>
      <c r="Y312" s="6" t="s">
        <v>668</v>
      </c>
    </row>
    <row r="313" spans="24:25" x14ac:dyDescent="0.3">
      <c r="X313" s="3" t="s">
        <v>693</v>
      </c>
      <c r="Y313" s="4" t="s">
        <v>2647</v>
      </c>
    </row>
    <row r="314" spans="24:25" x14ac:dyDescent="0.3">
      <c r="X314" s="5" t="s">
        <v>187</v>
      </c>
      <c r="Y314" s="6" t="s">
        <v>625</v>
      </c>
    </row>
    <row r="315" spans="24:25" x14ac:dyDescent="0.3">
      <c r="X315" s="3" t="s">
        <v>2682</v>
      </c>
      <c r="Y315" s="4" t="s">
        <v>2647</v>
      </c>
    </row>
    <row r="316" spans="24:25" x14ac:dyDescent="0.3">
      <c r="X316" s="5" t="s">
        <v>2573</v>
      </c>
      <c r="Y316" s="6" t="s">
        <v>686</v>
      </c>
    </row>
    <row r="317" spans="24:25" x14ac:dyDescent="0.3">
      <c r="X317" s="3" t="s">
        <v>2578</v>
      </c>
      <c r="Y317" s="4" t="s">
        <v>668</v>
      </c>
    </row>
    <row r="318" spans="24:25" x14ac:dyDescent="0.3">
      <c r="X318" s="5" t="s">
        <v>682</v>
      </c>
      <c r="Y318" s="6" t="s">
        <v>2647</v>
      </c>
    </row>
    <row r="319" spans="24:25" x14ac:dyDescent="0.3">
      <c r="X319" s="3" t="s">
        <v>676</v>
      </c>
      <c r="Y319" s="4" t="s">
        <v>686</v>
      </c>
    </row>
    <row r="320" spans="24:25" x14ac:dyDescent="0.3">
      <c r="X320" s="5" t="s">
        <v>665</v>
      </c>
      <c r="Y320" s="6" t="s">
        <v>625</v>
      </c>
    </row>
    <row r="321" spans="24:25" x14ac:dyDescent="0.3">
      <c r="X321" s="3" t="s">
        <v>2683</v>
      </c>
      <c r="Y321" s="4" t="s">
        <v>625</v>
      </c>
    </row>
    <row r="322" spans="24:25" x14ac:dyDescent="0.3">
      <c r="X322" s="5" t="s">
        <v>2564</v>
      </c>
      <c r="Y322" s="6" t="s">
        <v>2648</v>
      </c>
    </row>
    <row r="323" spans="24:25" x14ac:dyDescent="0.3">
      <c r="X323" s="3" t="s">
        <v>169</v>
      </c>
      <c r="Y323" s="4" t="s">
        <v>625</v>
      </c>
    </row>
    <row r="324" spans="24:25" x14ac:dyDescent="0.3">
      <c r="X324" s="5" t="s">
        <v>2684</v>
      </c>
      <c r="Y324" s="6" t="s">
        <v>668</v>
      </c>
    </row>
    <row r="325" spans="24:25" x14ac:dyDescent="0.3">
      <c r="X325" s="3" t="s">
        <v>2685</v>
      </c>
      <c r="Y325" s="4" t="s">
        <v>625</v>
      </c>
    </row>
    <row r="326" spans="24:25" x14ac:dyDescent="0.3">
      <c r="X326" s="5" t="s">
        <v>2581</v>
      </c>
      <c r="Y326" s="6" t="s">
        <v>2650</v>
      </c>
    </row>
    <row r="327" spans="24:25" x14ac:dyDescent="0.3">
      <c r="X327" s="3" t="s">
        <v>2686</v>
      </c>
      <c r="Y327" s="4" t="s">
        <v>631</v>
      </c>
    </row>
    <row r="328" spans="24:25" x14ac:dyDescent="0.3">
      <c r="X328" s="5" t="s">
        <v>2687</v>
      </c>
      <c r="Y328" s="6" t="s">
        <v>668</v>
      </c>
    </row>
    <row r="329" spans="24:25" x14ac:dyDescent="0.3">
      <c r="X329" s="3" t="s">
        <v>707</v>
      </c>
      <c r="Y329" s="4" t="s">
        <v>2647</v>
      </c>
    </row>
    <row r="330" spans="24:25" x14ac:dyDescent="0.3">
      <c r="X330" s="5" t="s">
        <v>184</v>
      </c>
      <c r="Y330" s="6" t="s">
        <v>2647</v>
      </c>
    </row>
    <row r="331" spans="24:25" x14ac:dyDescent="0.3">
      <c r="X331" s="3" t="s">
        <v>2688</v>
      </c>
      <c r="Y331" s="4" t="s">
        <v>668</v>
      </c>
    </row>
    <row r="332" spans="24:25" x14ac:dyDescent="0.3">
      <c r="X332" s="5" t="s">
        <v>654</v>
      </c>
      <c r="Y332" s="6" t="s">
        <v>2647</v>
      </c>
    </row>
    <row r="333" spans="24:25" x14ac:dyDescent="0.3">
      <c r="X333" s="3" t="s">
        <v>2601</v>
      </c>
      <c r="Y333" s="4" t="s">
        <v>686</v>
      </c>
    </row>
    <row r="334" spans="24:25" x14ac:dyDescent="0.3">
      <c r="X334" s="5" t="s">
        <v>2689</v>
      </c>
      <c r="Y334" s="6" t="s">
        <v>668</v>
      </c>
    </row>
    <row r="335" spans="24:25" x14ac:dyDescent="0.3">
      <c r="X335" s="3" t="s">
        <v>2570</v>
      </c>
      <c r="Y335" s="4" t="s">
        <v>2647</v>
      </c>
    </row>
    <row r="336" spans="24:25" x14ac:dyDescent="0.3">
      <c r="X336" s="5" t="s">
        <v>689</v>
      </c>
      <c r="Y336" s="6" t="s">
        <v>625</v>
      </c>
    </row>
    <row r="337" spans="24:25" x14ac:dyDescent="0.3">
      <c r="X337" s="3" t="s">
        <v>2593</v>
      </c>
      <c r="Y337" s="4" t="s">
        <v>686</v>
      </c>
    </row>
    <row r="338" spans="24:25" x14ac:dyDescent="0.3">
      <c r="X338" s="5" t="s">
        <v>2560</v>
      </c>
      <c r="Y338" s="6" t="s">
        <v>631</v>
      </c>
    </row>
    <row r="339" spans="24:25" x14ac:dyDescent="0.3">
      <c r="X339" s="3" t="s">
        <v>2587</v>
      </c>
      <c r="Y339" s="4" t="s">
        <v>2647</v>
      </c>
    </row>
    <row r="340" spans="24:25" x14ac:dyDescent="0.3">
      <c r="X340" s="5" t="s">
        <v>2690</v>
      </c>
      <c r="Y340" s="6" t="s">
        <v>668</v>
      </c>
    </row>
    <row r="341" spans="24:25" x14ac:dyDescent="0.3">
      <c r="X341" s="3" t="s">
        <v>174</v>
      </c>
      <c r="Y341" s="4" t="s">
        <v>629</v>
      </c>
    </row>
    <row r="342" spans="24:25" x14ac:dyDescent="0.3">
      <c r="X342" s="5" t="s">
        <v>2691</v>
      </c>
      <c r="Y342" s="6" t="s">
        <v>625</v>
      </c>
    </row>
    <row r="343" spans="24:25" x14ac:dyDescent="0.3">
      <c r="X343" s="3" t="s">
        <v>2692</v>
      </c>
      <c r="Y343" s="4" t="s">
        <v>625</v>
      </c>
    </row>
    <row r="344" spans="24:25" x14ac:dyDescent="0.3">
      <c r="X344" s="5" t="s">
        <v>680</v>
      </c>
      <c r="Y344" s="6" t="s">
        <v>2647</v>
      </c>
    </row>
    <row r="345" spans="24:25" x14ac:dyDescent="0.3">
      <c r="X345" s="3" t="s">
        <v>673</v>
      </c>
      <c r="Y345" s="4" t="s">
        <v>668</v>
      </c>
    </row>
    <row r="346" spans="24:25" x14ac:dyDescent="0.3">
      <c r="X346" s="5" t="s">
        <v>2693</v>
      </c>
      <c r="Y346" s="6" t="s">
        <v>686</v>
      </c>
    </row>
    <row r="347" spans="24:25" x14ac:dyDescent="0.3">
      <c r="X347" s="3" t="s">
        <v>2600</v>
      </c>
      <c r="Y347" s="4" t="s">
        <v>668</v>
      </c>
    </row>
    <row r="348" spans="24:25" x14ac:dyDescent="0.3">
      <c r="X348" s="5" t="s">
        <v>2694</v>
      </c>
      <c r="Y348" s="6" t="s">
        <v>625</v>
      </c>
    </row>
    <row r="349" spans="24:25" x14ac:dyDescent="0.3">
      <c r="X349" s="3" t="s">
        <v>2695</v>
      </c>
      <c r="Y349" s="4" t="s">
        <v>625</v>
      </c>
    </row>
    <row r="350" spans="24:25" x14ac:dyDescent="0.3">
      <c r="X350" s="5" t="s">
        <v>2554</v>
      </c>
      <c r="Y350" s="6" t="s">
        <v>2647</v>
      </c>
    </row>
    <row r="351" spans="24:25" x14ac:dyDescent="0.3">
      <c r="X351" s="3" t="s">
        <v>685</v>
      </c>
      <c r="Y351" s="4" t="s">
        <v>686</v>
      </c>
    </row>
    <row r="352" spans="24:25" x14ac:dyDescent="0.3">
      <c r="X352" s="5" t="s">
        <v>694</v>
      </c>
      <c r="Y352" s="6" t="s">
        <v>668</v>
      </c>
    </row>
    <row r="353" spans="24:25" x14ac:dyDescent="0.3">
      <c r="X353" s="3" t="s">
        <v>2612</v>
      </c>
      <c r="Y353" s="4" t="s">
        <v>686</v>
      </c>
    </row>
    <row r="354" spans="24:25" x14ac:dyDescent="0.3">
      <c r="X354" s="5" t="s">
        <v>2613</v>
      </c>
      <c r="Y354" s="6" t="s">
        <v>2647</v>
      </c>
    </row>
    <row r="355" spans="24:25" x14ac:dyDescent="0.3">
      <c r="X355" s="3" t="s">
        <v>2614</v>
      </c>
      <c r="Y355" s="4" t="s">
        <v>668</v>
      </c>
    </row>
    <row r="356" spans="24:25" x14ac:dyDescent="0.3">
      <c r="X356" s="5" t="s">
        <v>2579</v>
      </c>
      <c r="Y356" s="6" t="s">
        <v>631</v>
      </c>
    </row>
    <row r="357" spans="24:25" x14ac:dyDescent="0.3">
      <c r="X357" s="3" t="s">
        <v>2615</v>
      </c>
      <c r="Y357" s="4" t="s">
        <v>686</v>
      </c>
    </row>
    <row r="358" spans="24:25" x14ac:dyDescent="0.3">
      <c r="X358" s="5" t="s">
        <v>2616</v>
      </c>
      <c r="Y358" s="6" t="s">
        <v>686</v>
      </c>
    </row>
    <row r="359" spans="24:25" x14ac:dyDescent="0.3">
      <c r="X359" s="3" t="s">
        <v>2617</v>
      </c>
      <c r="Y359" s="4" t="s">
        <v>631</v>
      </c>
    </row>
    <row r="360" spans="24:25" x14ac:dyDescent="0.3">
      <c r="X360" s="5" t="s">
        <v>695</v>
      </c>
      <c r="Y360" s="6" t="s">
        <v>2647</v>
      </c>
    </row>
    <row r="361" spans="24:25" x14ac:dyDescent="0.3">
      <c r="X361" s="3" t="s">
        <v>2618</v>
      </c>
      <c r="Y361" s="4" t="s">
        <v>668</v>
      </c>
    </row>
    <row r="362" spans="24:25" x14ac:dyDescent="0.3">
      <c r="X362" s="5" t="s">
        <v>2619</v>
      </c>
      <c r="Y362" s="6" t="s">
        <v>631</v>
      </c>
    </row>
    <row r="363" spans="24:25" x14ac:dyDescent="0.3">
      <c r="X363" s="3" t="s">
        <v>2620</v>
      </c>
      <c r="Y363" s="4" t="s">
        <v>625</v>
      </c>
    </row>
    <row r="364" spans="24:25" x14ac:dyDescent="0.3">
      <c r="X364" s="5" t="s">
        <v>2530</v>
      </c>
      <c r="Y364" s="6" t="s">
        <v>668</v>
      </c>
    </row>
    <row r="365" spans="24:25" x14ac:dyDescent="0.3">
      <c r="X365" s="3" t="s">
        <v>2621</v>
      </c>
      <c r="Y365" s="4" t="s">
        <v>686</v>
      </c>
    </row>
    <row r="366" spans="24:25" x14ac:dyDescent="0.3">
      <c r="X366" s="5" t="s">
        <v>2622</v>
      </c>
      <c r="Y366" s="6" t="s">
        <v>2647</v>
      </c>
    </row>
    <row r="367" spans="24:25" x14ac:dyDescent="0.3">
      <c r="X367" s="3" t="s">
        <v>2623</v>
      </c>
      <c r="Y367" s="4" t="s">
        <v>686</v>
      </c>
    </row>
    <row r="368" spans="24:25" x14ac:dyDescent="0.3">
      <c r="X368" s="5" t="s">
        <v>2624</v>
      </c>
      <c r="Y368" s="6" t="s">
        <v>668</v>
      </c>
    </row>
    <row r="369" spans="24:25" x14ac:dyDescent="0.3">
      <c r="X369" s="3" t="s">
        <v>701</v>
      </c>
      <c r="Y369" s="4" t="s">
        <v>686</v>
      </c>
    </row>
    <row r="370" spans="24:25" x14ac:dyDescent="0.3">
      <c r="X370" s="5" t="s">
        <v>2625</v>
      </c>
      <c r="Y370" s="6" t="s">
        <v>686</v>
      </c>
    </row>
    <row r="371" spans="24:25" x14ac:dyDescent="0.3">
      <c r="X371" s="3" t="s">
        <v>2556</v>
      </c>
      <c r="Y371" s="4" t="s">
        <v>686</v>
      </c>
    </row>
    <row r="372" spans="24:25" x14ac:dyDescent="0.3">
      <c r="X372" s="5" t="s">
        <v>2626</v>
      </c>
      <c r="Y372" s="6" t="s">
        <v>2647</v>
      </c>
    </row>
    <row r="373" spans="24:25" x14ac:dyDescent="0.3">
      <c r="X373" s="3" t="s">
        <v>2627</v>
      </c>
      <c r="Y373" s="4" t="s">
        <v>668</v>
      </c>
    </row>
    <row r="374" spans="24:25" x14ac:dyDescent="0.3">
      <c r="X374" s="5" t="s">
        <v>2628</v>
      </c>
      <c r="Y374" s="6" t="s">
        <v>631</v>
      </c>
    </row>
    <row r="375" spans="24:25" x14ac:dyDescent="0.3">
      <c r="X375" s="3" t="s">
        <v>2629</v>
      </c>
      <c r="Y375" s="4" t="s">
        <v>631</v>
      </c>
    </row>
    <row r="376" spans="24:25" x14ac:dyDescent="0.3">
      <c r="X376" s="5" t="s">
        <v>698</v>
      </c>
      <c r="Y376" s="6" t="s">
        <v>625</v>
      </c>
    </row>
    <row r="377" spans="24:25" x14ac:dyDescent="0.3">
      <c r="X377" s="3" t="s">
        <v>670</v>
      </c>
      <c r="Y377" s="4" t="s">
        <v>631</v>
      </c>
    </row>
    <row r="378" spans="24:25" x14ac:dyDescent="0.3">
      <c r="X378" s="5" t="s">
        <v>2630</v>
      </c>
      <c r="Y378" s="6" t="s">
        <v>686</v>
      </c>
    </row>
    <row r="379" spans="24:25" x14ac:dyDescent="0.3">
      <c r="X379" s="3" t="s">
        <v>2631</v>
      </c>
      <c r="Y379" s="4" t="s">
        <v>686</v>
      </c>
    </row>
    <row r="380" spans="24:25" x14ac:dyDescent="0.3">
      <c r="X380" s="5" t="s">
        <v>2632</v>
      </c>
      <c r="Y380" s="6" t="s">
        <v>668</v>
      </c>
    </row>
    <row r="381" spans="24:25" x14ac:dyDescent="0.3">
      <c r="X381" s="3" t="s">
        <v>2633</v>
      </c>
      <c r="Y381" s="4" t="s">
        <v>668</v>
      </c>
    </row>
    <row r="382" spans="24:25" x14ac:dyDescent="0.3">
      <c r="X382" s="5" t="s">
        <v>2634</v>
      </c>
      <c r="Y382" s="6" t="s">
        <v>631</v>
      </c>
    </row>
    <row r="383" spans="24:25" x14ac:dyDescent="0.3">
      <c r="X383" s="3" t="s">
        <v>2635</v>
      </c>
      <c r="Y383" s="4" t="s">
        <v>631</v>
      </c>
    </row>
    <row r="384" spans="24:25" x14ac:dyDescent="0.3">
      <c r="X384" s="5" t="s">
        <v>684</v>
      </c>
      <c r="Y384" s="6" t="s">
        <v>625</v>
      </c>
    </row>
    <row r="385" spans="24:25" x14ac:dyDescent="0.3">
      <c r="X385" s="3" t="s">
        <v>2636</v>
      </c>
      <c r="Y385" s="4" t="s">
        <v>686</v>
      </c>
    </row>
    <row r="386" spans="24:25" x14ac:dyDescent="0.3">
      <c r="X386" s="5" t="s">
        <v>697</v>
      </c>
      <c r="Y386" s="6" t="s">
        <v>686</v>
      </c>
    </row>
    <row r="387" spans="24:25" x14ac:dyDescent="0.3">
      <c r="X387" s="3" t="s">
        <v>703</v>
      </c>
      <c r="Y387" s="4" t="s">
        <v>631</v>
      </c>
    </row>
    <row r="388" spans="24:25" x14ac:dyDescent="0.3">
      <c r="X388" s="5" t="s">
        <v>2637</v>
      </c>
      <c r="Y388" s="6" t="s">
        <v>625</v>
      </c>
    </row>
    <row r="389" spans="24:25" x14ac:dyDescent="0.3">
      <c r="X389" s="3" t="s">
        <v>2638</v>
      </c>
      <c r="Y389" s="4" t="s">
        <v>2647</v>
      </c>
    </row>
    <row r="390" spans="24:25" x14ac:dyDescent="0.3">
      <c r="X390" s="5" t="s">
        <v>2639</v>
      </c>
      <c r="Y390" s="6" t="s">
        <v>668</v>
      </c>
    </row>
    <row r="391" spans="24:25" x14ac:dyDescent="0.3">
      <c r="X391" s="3" t="s">
        <v>2588</v>
      </c>
      <c r="Y391" s="4" t="s">
        <v>686</v>
      </c>
    </row>
    <row r="392" spans="24:25" x14ac:dyDescent="0.3">
      <c r="X392" s="5" t="s">
        <v>2640</v>
      </c>
      <c r="Y392" s="6" t="s">
        <v>631</v>
      </c>
    </row>
    <row r="393" spans="24:25" x14ac:dyDescent="0.3">
      <c r="X393" s="3" t="s">
        <v>2585</v>
      </c>
      <c r="Y393" s="4" t="s">
        <v>686</v>
      </c>
    </row>
    <row r="394" spans="24:25" x14ac:dyDescent="0.3">
      <c r="X394" s="5" t="s">
        <v>2641</v>
      </c>
      <c r="Y394" s="6" t="s">
        <v>2647</v>
      </c>
    </row>
    <row r="395" spans="24:25" x14ac:dyDescent="0.3">
      <c r="X395" s="3" t="s">
        <v>2642</v>
      </c>
      <c r="Y395" s="4" t="s">
        <v>686</v>
      </c>
    </row>
    <row r="396" spans="24:25" x14ac:dyDescent="0.3">
      <c r="X396" s="5" t="s">
        <v>2643</v>
      </c>
      <c r="Y396" s="6" t="s">
        <v>686</v>
      </c>
    </row>
    <row r="397" spans="24:25" x14ac:dyDescent="0.3">
      <c r="X397" s="3" t="s">
        <v>2644</v>
      </c>
      <c r="Y397" s="4" t="s">
        <v>686</v>
      </c>
    </row>
    <row r="398" spans="24:25" x14ac:dyDescent="0.3">
      <c r="X398" s="5" t="s">
        <v>690</v>
      </c>
      <c r="Y398" s="6" t="s">
        <v>686</v>
      </c>
    </row>
    <row r="399" spans="24:25" x14ac:dyDescent="0.3">
      <c r="X399" s="3" t="s">
        <v>2645</v>
      </c>
      <c r="Y399" s="4" t="s">
        <v>686</v>
      </c>
    </row>
    <row r="400" spans="24:25" x14ac:dyDescent="0.3">
      <c r="X400" s="5" t="s">
        <v>2646</v>
      </c>
      <c r="Y400" s="6" t="s">
        <v>631</v>
      </c>
    </row>
    <row r="401" spans="24:25" x14ac:dyDescent="0.3">
      <c r="X401" t="s">
        <v>179</v>
      </c>
      <c r="Y401" s="7" t="s">
        <v>619</v>
      </c>
    </row>
    <row r="402" spans="24:25" x14ac:dyDescent="0.3">
      <c r="X402" t="s">
        <v>706</v>
      </c>
      <c r="Y402" s="8" t="s">
        <v>105</v>
      </c>
    </row>
    <row r="403" spans="24:25" x14ac:dyDescent="0.3">
      <c r="X403" t="s">
        <v>185</v>
      </c>
      <c r="Y403" s="7" t="s">
        <v>13</v>
      </c>
    </row>
    <row r="404" spans="24:25" x14ac:dyDescent="0.3">
      <c r="X404" t="s">
        <v>145</v>
      </c>
      <c r="Y404" s="8" t="s">
        <v>105</v>
      </c>
    </row>
    <row r="405" spans="24:25" x14ac:dyDescent="0.3">
      <c r="X405" t="s">
        <v>164</v>
      </c>
      <c r="Y405" s="7" t="s">
        <v>617</v>
      </c>
    </row>
    <row r="406" spans="24:25" x14ac:dyDescent="0.3">
      <c r="X406" t="s">
        <v>150</v>
      </c>
      <c r="Y406" s="8" t="s">
        <v>172</v>
      </c>
    </row>
    <row r="407" spans="24:25" x14ac:dyDescent="0.3">
      <c r="X407" t="s">
        <v>2518</v>
      </c>
      <c r="Y407" s="7" t="s">
        <v>618</v>
      </c>
    </row>
    <row r="408" spans="24:25" x14ac:dyDescent="0.3">
      <c r="X408" t="s">
        <v>2349</v>
      </c>
      <c r="Y408" s="8" t="s">
        <v>2379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2603</v>
      </c>
      <c r="C2" t="s">
        <v>2604</v>
      </c>
      <c r="D2" t="s">
        <v>2605</v>
      </c>
      <c r="E2" t="s">
        <v>2606</v>
      </c>
      <c r="F2" t="s">
        <v>2607</v>
      </c>
      <c r="G2" t="s">
        <v>2608</v>
      </c>
      <c r="H2" t="s">
        <v>2609</v>
      </c>
      <c r="I2" t="s">
        <v>2610</v>
      </c>
      <c r="J2" t="s">
        <v>2611</v>
      </c>
      <c r="K2" t="s">
        <v>2730</v>
      </c>
      <c r="L2" t="s">
        <v>2711</v>
      </c>
      <c r="M2" t="s">
        <v>2709</v>
      </c>
      <c r="N2" t="s">
        <v>2710</v>
      </c>
      <c r="Q2" t="s">
        <v>2712</v>
      </c>
      <c r="R2" t="s">
        <v>2713</v>
      </c>
      <c r="S2" t="s">
        <v>2714</v>
      </c>
      <c r="T2" t="s">
        <v>2715</v>
      </c>
      <c r="U2" t="s">
        <v>2716</v>
      </c>
      <c r="V2" t="s">
        <v>2717</v>
      </c>
      <c r="W2" t="s">
        <v>2718</v>
      </c>
      <c r="X2" t="s">
        <v>2719</v>
      </c>
      <c r="Y2" t="s">
        <v>2720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2706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631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2647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2335</v>
      </c>
      <c r="Q22" t="s">
        <v>2648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621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2647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9"/>
  <sheetViews>
    <sheetView topLeftCell="L1" workbookViewId="0">
      <selection activeCell="W2" sqref="W2"/>
    </sheetView>
    <sheetView workbookViewId="1"/>
    <sheetView topLeftCell="A148" workbookViewId="2">
      <selection activeCell="R2" sqref="R2:R219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0" max="20" width="5.77734375" customWidth="1"/>
  </cols>
  <sheetData>
    <row r="1" spans="1:43" x14ac:dyDescent="0.3">
      <c r="B1">
        <f>AVs_avail!K1</f>
        <v>0.8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1</v>
      </c>
      <c r="J1">
        <f>AVs_avail!S1</f>
        <v>1</v>
      </c>
    </row>
    <row r="2" spans="1:43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614</v>
      </c>
      <c r="L2" t="s">
        <v>615</v>
      </c>
      <c r="M2" t="s">
        <v>613</v>
      </c>
      <c r="N2" t="s">
        <v>612</v>
      </c>
      <c r="O2" t="s">
        <v>714</v>
      </c>
      <c r="P2" t="str">
        <f>trueraw!C1</f>
        <v>POS</v>
      </c>
      <c r="Q2" t="str">
        <f>trueraw!D1</f>
        <v>TEAM</v>
      </c>
      <c r="R2" t="s">
        <v>616</v>
      </c>
      <c r="AE2" t="str">
        <f>GMs!C1</f>
        <v>_______</v>
      </c>
      <c r="AF2" t="str">
        <f>GMs!D1</f>
        <v>rob</v>
      </c>
      <c r="AG2" t="str">
        <f>GMs!E1</f>
        <v>koe</v>
      </c>
      <c r="AH2" t="str">
        <f>GMs!F1</f>
        <v>zieg</v>
      </c>
      <c r="AI2" t="str">
        <f>GMs!G1</f>
        <v>diaz</v>
      </c>
      <c r="AJ2" t="str">
        <f>GMs!H1</f>
        <v>ul</v>
      </c>
      <c r="AK2" t="str">
        <f>GMs!I1</f>
        <v>varg</v>
      </c>
      <c r="AL2" t="str">
        <f>GMs!J1</f>
        <v>pete</v>
      </c>
      <c r="AM2" t="str">
        <f>GMs!K1</f>
        <v>me</v>
      </c>
      <c r="AN2" t="str">
        <f>GMs!L1</f>
        <v>bude</v>
      </c>
      <c r="AO2" t="str">
        <f>GMs!M1</f>
        <v>bal</v>
      </c>
      <c r="AP2" t="str">
        <f>GMs!N1</f>
        <v>sch</v>
      </c>
      <c r="AQ2" t="str">
        <f>GMs!O1</f>
        <v>peon</v>
      </c>
    </row>
    <row r="3" spans="1:43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11.397032520325201</v>
      </c>
      <c r="P3" t="str">
        <f>trueraw!C2</f>
        <v xml:space="preserve"> C</v>
      </c>
      <c r="Q3" t="str">
        <f>trueraw!D2</f>
        <v>DEN</v>
      </c>
      <c r="R3">
        <f>VLOOKUP($A3, 'auction in'!$A$2:$B$218, 2, FALSE)</f>
        <v>45</v>
      </c>
      <c r="AE3" t="e">
        <f>IF( EXACT(#REF!,#REF!), $N3, 0)</f>
        <v>#REF!</v>
      </c>
      <c r="AF3" t="e">
        <f>IF( EXACT(#REF!,#REF!), $N3, 0)</f>
        <v>#REF!</v>
      </c>
      <c r="AG3" t="e">
        <f>IF( EXACT(#REF!,#REF!), $N3, 0)</f>
        <v>#REF!</v>
      </c>
      <c r="AH3" t="e">
        <f>IF( EXACT(#REF!,#REF!), $N3, 0)</f>
        <v>#REF!</v>
      </c>
      <c r="AI3" t="e">
        <f>IF( EXACT(#REF!,#REF!), $N3, 0)</f>
        <v>#REF!</v>
      </c>
      <c r="AJ3" t="e">
        <f>IF( EXACT(#REF!,#REF!), $N3, 0)</f>
        <v>#REF!</v>
      </c>
      <c r="AK3" t="e">
        <f>IF( EXACT(#REF!,#REF!), $N3, 0)</f>
        <v>#REF!</v>
      </c>
      <c r="AL3" t="e">
        <f>IF( EXACT(#REF!,#REF!), $N3, 0)</f>
        <v>#REF!</v>
      </c>
      <c r="AM3" t="e">
        <f>IF( EXACT(#REF!,#REF!), $N3, 0)</f>
        <v>#REF!</v>
      </c>
      <c r="AN3" t="e">
        <f>IF( EXACT(#REF!,#REF!), $N3, 0)</f>
        <v>#REF!</v>
      </c>
      <c r="AO3" t="e">
        <f>IF( EXACT(#REF!,#REF!), $N3, 0)</f>
        <v>#REF!</v>
      </c>
    </row>
    <row r="4" spans="1:43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8.2597073170731719</v>
      </c>
      <c r="P4" t="str">
        <f>trueraw!C3</f>
        <v xml:space="preserve"> PG</v>
      </c>
      <c r="Q4" t="str">
        <f>trueraw!D3</f>
        <v>GSW</v>
      </c>
      <c r="R4">
        <f>VLOOKUP($A4, '[1]auction in'!$A$2:$B$218, 2, FALSE)</f>
        <v>71</v>
      </c>
      <c r="AE4" t="e">
        <f>IF( EXACT(#REF!,#REF!), $N4, 0)</f>
        <v>#REF!</v>
      </c>
      <c r="AF4" t="e">
        <f>IF( EXACT(#REF!,#REF!), $N4, 0)</f>
        <v>#REF!</v>
      </c>
      <c r="AG4" t="e">
        <f>IF( EXACT(#REF!,#REF!), $N4, 0)</f>
        <v>#REF!</v>
      </c>
      <c r="AH4" t="e">
        <f>IF( EXACT(#REF!,#REF!), $N4, 0)</f>
        <v>#REF!</v>
      </c>
      <c r="AI4" t="e">
        <f>IF( EXACT(#REF!,#REF!), $N4, 0)</f>
        <v>#REF!</v>
      </c>
      <c r="AJ4" t="e">
        <f>IF( EXACT(#REF!,#REF!), $N4, 0)</f>
        <v>#REF!</v>
      </c>
      <c r="AK4" t="e">
        <f>IF( EXACT(#REF!,#REF!), $N4, 0)</f>
        <v>#REF!</v>
      </c>
      <c r="AL4" t="e">
        <f>IF( EXACT(#REF!,#REF!), $N4, 0)</f>
        <v>#REF!</v>
      </c>
      <c r="AM4" t="e">
        <f>IF( EXACT(#REF!,#REF!), $N4, 0)</f>
        <v>#REF!</v>
      </c>
      <c r="AN4" t="e">
        <f>IF( EXACT(#REF!,#REF!), $N4, 0)</f>
        <v>#REF!</v>
      </c>
      <c r="AO4" t="e">
        <f>IF( EXACT(#REF!,#REF!), $N4, 0)</f>
        <v>#REF!</v>
      </c>
    </row>
    <row r="5" spans="1:43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8.3005528455284576</v>
      </c>
      <c r="P5" t="str">
        <f>trueraw!C4</f>
        <v xml:space="preserve"> SG, PG</v>
      </c>
      <c r="Q5" t="str">
        <f>trueraw!D4</f>
        <v>BRO</v>
      </c>
      <c r="R5">
        <f>VLOOKUP($A5, '[1]auction in'!$A$2:$B$218, 2, FALSE)</f>
        <v>77</v>
      </c>
      <c r="AE5" t="e">
        <f>IF( EXACT(#REF!,#REF!), $N5, 0)</f>
        <v>#REF!</v>
      </c>
      <c r="AF5" t="e">
        <f>IF( EXACT(#REF!,#REF!), $N5, 0)</f>
        <v>#REF!</v>
      </c>
      <c r="AG5" t="e">
        <f>IF( EXACT(#REF!,#REF!), $N5, 0)</f>
        <v>#REF!</v>
      </c>
      <c r="AH5" t="e">
        <f>IF( EXACT(#REF!,#REF!), $N5, 0)</f>
        <v>#REF!</v>
      </c>
      <c r="AI5" t="e">
        <f>IF( EXACT(#REF!,#REF!), $N5, 0)</f>
        <v>#REF!</v>
      </c>
      <c r="AJ5" t="e">
        <f>IF( EXACT(#REF!,#REF!), $N5, 0)</f>
        <v>#REF!</v>
      </c>
      <c r="AK5" t="e">
        <f>IF( EXACT(#REF!,#REF!), $N5, 0)</f>
        <v>#REF!</v>
      </c>
      <c r="AL5" t="e">
        <f>IF( EXACT(#REF!,#REF!), $N5, 0)</f>
        <v>#REF!</v>
      </c>
      <c r="AM5" t="e">
        <f>IF( EXACT(#REF!,#REF!), $N5, 0)</f>
        <v>#REF!</v>
      </c>
      <c r="AN5" t="e">
        <f>IF( EXACT(#REF!,#REF!), $N5, 0)</f>
        <v>#REF!</v>
      </c>
      <c r="AO5" t="e">
        <f>IF( EXACT(#REF!,#REF!), $N5, 0)</f>
        <v>#REF!</v>
      </c>
    </row>
    <row r="6" spans="1:43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7.8598048780487799</v>
      </c>
      <c r="P6" t="str">
        <f>trueraw!C6</f>
        <v xml:space="preserve"> PG</v>
      </c>
      <c r="Q6" t="str">
        <f>trueraw!D6</f>
        <v>POR</v>
      </c>
      <c r="R6">
        <f>VLOOKUP($A6, '[1]auction in'!$A$2:$B$218, 2, FALSE)</f>
        <v>64</v>
      </c>
      <c r="AE6" t="e">
        <f>IF( EXACT(#REF!,#REF!), $N6, 0)</f>
        <v>#REF!</v>
      </c>
      <c r="AF6" t="e">
        <f>IF( EXACT(#REF!,#REF!), $N6, 0)</f>
        <v>#REF!</v>
      </c>
      <c r="AG6" t="e">
        <f>IF( EXACT(#REF!,#REF!), $N6, 0)</f>
        <v>#REF!</v>
      </c>
      <c r="AH6" t="e">
        <f>IF( EXACT(#REF!,#REF!), $N6, 0)</f>
        <v>#REF!</v>
      </c>
      <c r="AI6" t="e">
        <f>IF( EXACT(#REF!,#REF!), $N6, 0)</f>
        <v>#REF!</v>
      </c>
      <c r="AJ6" t="e">
        <f>IF( EXACT(#REF!,#REF!), $N6, 0)</f>
        <v>#REF!</v>
      </c>
      <c r="AK6" t="e">
        <f>IF( EXACT(#REF!,#REF!), $N6, 0)</f>
        <v>#REF!</v>
      </c>
      <c r="AL6" t="e">
        <f>IF( EXACT(#REF!,#REF!), $N6, 0)</f>
        <v>#REF!</v>
      </c>
      <c r="AM6" t="e">
        <f>IF( EXACT(#REF!,#REF!), $N6, 0)</f>
        <v>#REF!</v>
      </c>
      <c r="AN6" t="e">
        <f>IF( EXACT(#REF!,#REF!), $N6, 0)</f>
        <v>#REF!</v>
      </c>
      <c r="AO6" t="e">
        <f>IF( EXACT(#REF!,#REF!), $N6, 0)</f>
        <v>#REF!</v>
      </c>
    </row>
    <row r="7" spans="1:43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6.5393821138211399</v>
      </c>
      <c r="P7" t="str">
        <f>trueraw!C7</f>
        <v xml:space="preserve"> C</v>
      </c>
      <c r="Q7" t="str">
        <f>trueraw!D7</f>
        <v>MIN</v>
      </c>
      <c r="R7">
        <f>VLOOKUP($A7, '[1]auction in'!$A$2:$B$218, 2, FALSE)</f>
        <v>70</v>
      </c>
      <c r="AE7" t="e">
        <f>IF( EXACT(#REF!,#REF!), $N7, 0)</f>
        <v>#REF!</v>
      </c>
      <c r="AF7" t="e">
        <f>IF( EXACT(#REF!,#REF!), $N7, 0)</f>
        <v>#REF!</v>
      </c>
      <c r="AG7" t="e">
        <f>IF( EXACT(#REF!,#REF!), $N7, 0)</f>
        <v>#REF!</v>
      </c>
      <c r="AH7" t="e">
        <f>IF( EXACT(#REF!,#REF!), $N7, 0)</f>
        <v>#REF!</v>
      </c>
      <c r="AI7" t="e">
        <f>IF( EXACT(#REF!,#REF!), $N7, 0)</f>
        <v>#REF!</v>
      </c>
      <c r="AJ7" t="e">
        <f>IF( EXACT(#REF!,#REF!), $N7, 0)</f>
        <v>#REF!</v>
      </c>
      <c r="AK7" t="e">
        <f>IF( EXACT(#REF!,#REF!), $N7, 0)</f>
        <v>#REF!</v>
      </c>
      <c r="AL7" t="e">
        <f>IF( EXACT(#REF!,#REF!), $N7, 0)</f>
        <v>#REF!</v>
      </c>
      <c r="AM7" t="e">
        <f>IF( EXACT(#REF!,#REF!), $N7, 0)</f>
        <v>#REF!</v>
      </c>
      <c r="AN7" t="e">
        <f>IF( EXACT(#REF!,#REF!), $N7, 0)</f>
        <v>#REF!</v>
      </c>
      <c r="AO7" t="e">
        <f>IF( EXACT(#REF!,#REF!), $N7, 0)</f>
        <v>#REF!</v>
      </c>
    </row>
    <row r="8" spans="1:43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6.1898861788617889</v>
      </c>
      <c r="P8" t="str">
        <f>trueraw!C5</f>
        <v xml:space="preserve"> SF, PF</v>
      </c>
      <c r="Q8" t="str">
        <f>trueraw!D5</f>
        <v>BRO</v>
      </c>
      <c r="R8">
        <f>VLOOKUP($A8, '[1]auction in'!$A$2:$B$218, 2, FALSE)</f>
        <v>59</v>
      </c>
      <c r="AE8" t="e">
        <f>IF( EXACT(#REF!,#REF!), $N8, 0)</f>
        <v>#REF!</v>
      </c>
      <c r="AF8" t="e">
        <f>IF( EXACT(#REF!,#REF!), $N8, 0)</f>
        <v>#REF!</v>
      </c>
      <c r="AG8" t="e">
        <f>IF( EXACT(#REF!,#REF!), $N8, 0)</f>
        <v>#REF!</v>
      </c>
      <c r="AH8" t="e">
        <f>IF( EXACT(#REF!,#REF!), $N8, 0)</f>
        <v>#REF!</v>
      </c>
      <c r="AI8" t="e">
        <f>IF( EXACT(#REF!,#REF!), $N8, 0)</f>
        <v>#REF!</v>
      </c>
      <c r="AJ8" t="e">
        <f>IF( EXACT(#REF!,#REF!), $N8, 0)</f>
        <v>#REF!</v>
      </c>
      <c r="AK8" t="e">
        <f>IF( EXACT(#REF!,#REF!), $N8, 0)</f>
        <v>#REF!</v>
      </c>
      <c r="AL8" t="e">
        <f>IF( EXACT(#REF!,#REF!), $N8, 0)</f>
        <v>#REF!</v>
      </c>
      <c r="AM8" t="e">
        <f>IF( EXACT(#REF!,#REF!), $N8, 0)</f>
        <v>#REF!</v>
      </c>
      <c r="AN8" t="e">
        <f>IF( EXACT(#REF!,#REF!), $N8, 0)</f>
        <v>#REF!</v>
      </c>
      <c r="AO8" t="e">
        <f>IF( EXACT(#REF!,#REF!), $N8, 0)</f>
        <v>#REF!</v>
      </c>
    </row>
    <row r="9" spans="1:43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6.3620487804878065</v>
      </c>
      <c r="P9" t="str">
        <f>trueraw!C9</f>
        <v xml:space="preserve"> PF, SF</v>
      </c>
      <c r="Q9" t="str">
        <f>trueraw!D9</f>
        <v>BOS</v>
      </c>
      <c r="R9">
        <f>VLOOKUP($A9, '[1]auction in'!$A$2:$B$218, 2, FALSE)</f>
        <v>65</v>
      </c>
      <c r="AE9" t="e">
        <f>IF( EXACT(#REF!,#REF!), $N9, 0)</f>
        <v>#REF!</v>
      </c>
      <c r="AF9" t="e">
        <f>IF( EXACT(#REF!,#REF!), $N9, 0)</f>
        <v>#REF!</v>
      </c>
      <c r="AG9" t="e">
        <f>IF( EXACT(#REF!,#REF!), $N9, 0)</f>
        <v>#REF!</v>
      </c>
      <c r="AH9" t="e">
        <f>IF( EXACT(#REF!,#REF!), $N9, 0)</f>
        <v>#REF!</v>
      </c>
      <c r="AI9" t="e">
        <f>IF( EXACT(#REF!,#REF!), $N9, 0)</f>
        <v>#REF!</v>
      </c>
      <c r="AJ9" t="e">
        <f>IF( EXACT(#REF!,#REF!), $N9, 0)</f>
        <v>#REF!</v>
      </c>
      <c r="AK9" t="e">
        <f>IF( EXACT(#REF!,#REF!), $N9, 0)</f>
        <v>#REF!</v>
      </c>
      <c r="AL9" t="e">
        <f>IF( EXACT(#REF!,#REF!), $N9, 0)</f>
        <v>#REF!</v>
      </c>
      <c r="AM9" t="e">
        <f>IF( EXACT(#REF!,#REF!), $N9, 0)</f>
        <v>#REF!</v>
      </c>
      <c r="AN9" t="e">
        <f>IF( EXACT(#REF!,#REF!), $N9, 0)</f>
        <v>#REF!</v>
      </c>
      <c r="AO9" t="e">
        <f>IF( EXACT(#REF!,#REF!), $N9, 0)</f>
        <v>#REF!</v>
      </c>
    </row>
    <row r="10" spans="1:43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6.294048780487806</v>
      </c>
      <c r="P10" t="str">
        <f>trueraw!C8</f>
        <v xml:space="preserve"> SG</v>
      </c>
      <c r="Q10" t="str">
        <f>trueraw!D8</f>
        <v>WAS</v>
      </c>
      <c r="R10">
        <f>VLOOKUP($A10, '[1]auction in'!$A$2:$B$218, 2, FALSE)</f>
        <v>76</v>
      </c>
      <c r="AE10" t="e">
        <f>IF( EXACT(#REF!,#REF!), $N10, 0)</f>
        <v>#REF!</v>
      </c>
      <c r="AF10" t="e">
        <f>IF( EXACT(#REF!,#REF!), $N10, 0)</f>
        <v>#REF!</v>
      </c>
      <c r="AG10" t="e">
        <f>IF( EXACT(#REF!,#REF!), $N10, 0)</f>
        <v>#REF!</v>
      </c>
      <c r="AH10" t="e">
        <f>IF( EXACT(#REF!,#REF!), $N10, 0)</f>
        <v>#REF!</v>
      </c>
      <c r="AI10" t="e">
        <f>IF( EXACT(#REF!,#REF!), $N10, 0)</f>
        <v>#REF!</v>
      </c>
      <c r="AJ10" t="e">
        <f>IF( EXACT(#REF!,#REF!), $N10, 0)</f>
        <v>#REF!</v>
      </c>
      <c r="AK10" t="e">
        <f>IF( EXACT(#REF!,#REF!), $N10, 0)</f>
        <v>#REF!</v>
      </c>
      <c r="AL10" t="e">
        <f>IF( EXACT(#REF!,#REF!), $N10, 0)</f>
        <v>#REF!</v>
      </c>
      <c r="AM10" t="e">
        <f>IF( EXACT(#REF!,#REF!), $N10, 0)</f>
        <v>#REF!</v>
      </c>
      <c r="AN10" t="e">
        <f>IF( EXACT(#REF!,#REF!), $N10, 0)</f>
        <v>#REF!</v>
      </c>
      <c r="AO10" t="e">
        <f>IF( EXACT(#REF!,#REF!), $N10, 0)</f>
        <v>#REF!</v>
      </c>
    </row>
    <row r="11" spans="1:43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4.3676910569105685</v>
      </c>
      <c r="P11" t="str">
        <f>trueraw!C12</f>
        <v xml:space="preserve"> PF</v>
      </c>
      <c r="Q11" t="str">
        <f>trueraw!D12</f>
        <v>MIL</v>
      </c>
      <c r="R11">
        <f>VLOOKUP($A11, '[1]auction in'!$A$2:$B$218, 2, FALSE)</f>
        <v>86</v>
      </c>
      <c r="AE11" t="e">
        <f>IF( EXACT(#REF!,#REF!), $N11, 0)</f>
        <v>#REF!</v>
      </c>
      <c r="AF11" t="e">
        <f>IF( EXACT(#REF!,#REF!), $N11, 0)</f>
        <v>#REF!</v>
      </c>
      <c r="AG11" t="e">
        <f>IF( EXACT(#REF!,#REF!), $N11, 0)</f>
        <v>#REF!</v>
      </c>
      <c r="AH11" t="e">
        <f>IF( EXACT(#REF!,#REF!), $N11, 0)</f>
        <v>#REF!</v>
      </c>
      <c r="AI11" t="e">
        <f>IF( EXACT(#REF!,#REF!), $N11, 0)</f>
        <v>#REF!</v>
      </c>
      <c r="AJ11" t="e">
        <f>IF( EXACT(#REF!,#REF!), $N11, 0)</f>
        <v>#REF!</v>
      </c>
      <c r="AK11" t="e">
        <f>IF( EXACT(#REF!,#REF!), $N11, 0)</f>
        <v>#REF!</v>
      </c>
      <c r="AL11" t="e">
        <f>IF( EXACT(#REF!,#REF!), $N11, 0)</f>
        <v>#REF!</v>
      </c>
      <c r="AM11" t="e">
        <f>IF( EXACT(#REF!,#REF!), $N11, 0)</f>
        <v>#REF!</v>
      </c>
      <c r="AN11" t="e">
        <f>IF( EXACT(#REF!,#REF!), $N11, 0)</f>
        <v>#REF!</v>
      </c>
      <c r="AO11" t="e">
        <f>IF( EXACT(#REF!,#REF!), $N11, 0)</f>
        <v>#REF!</v>
      </c>
    </row>
    <row r="12" spans="1:43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5.0228617886178855</v>
      </c>
      <c r="P12" t="str">
        <f>trueraw!C14</f>
        <v xml:space="preserve"> SF, SG</v>
      </c>
      <c r="Q12" t="str">
        <f>trueraw!D14</f>
        <v>LAC</v>
      </c>
      <c r="R12">
        <f>VLOOKUP($A12, '[1]auction in'!$A$2:$B$218, 2, FALSE)</f>
        <v>64</v>
      </c>
      <c r="AE12" t="e">
        <f>IF( EXACT(#REF!,#REF!), $N12, 0)</f>
        <v>#REF!</v>
      </c>
      <c r="AF12" t="e">
        <f>IF( EXACT(#REF!,#REF!), $N12, 0)</f>
        <v>#REF!</v>
      </c>
      <c r="AG12" t="e">
        <f>IF( EXACT(#REF!,#REF!), $N12, 0)</f>
        <v>#REF!</v>
      </c>
      <c r="AH12" t="e">
        <f>IF( EXACT(#REF!,#REF!), $N12, 0)</f>
        <v>#REF!</v>
      </c>
      <c r="AI12" t="e">
        <f>IF( EXACT(#REF!,#REF!), $N12, 0)</f>
        <v>#REF!</v>
      </c>
      <c r="AJ12" t="e">
        <f>IF( EXACT(#REF!,#REF!), $N12, 0)</f>
        <v>#REF!</v>
      </c>
      <c r="AK12" t="e">
        <f>IF( EXACT(#REF!,#REF!), $N12, 0)</f>
        <v>#REF!</v>
      </c>
      <c r="AL12" t="e">
        <f>IF( EXACT(#REF!,#REF!), $N12, 0)</f>
        <v>#REF!</v>
      </c>
      <c r="AM12" t="e">
        <f>IF( EXACT(#REF!,#REF!), $N12, 0)</f>
        <v>#REF!</v>
      </c>
      <c r="AN12" t="e">
        <f>IF( EXACT(#REF!,#REF!), $N12, 0)</f>
        <v>#REF!</v>
      </c>
      <c r="AO12" t="e">
        <f>IF( EXACT(#REF!,#REF!), $N12, 0)</f>
        <v>#REF!</v>
      </c>
    </row>
    <row r="13" spans="1:43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4.858731707317073</v>
      </c>
      <c r="P13" t="str">
        <f>trueraw!C17</f>
        <v xml:space="preserve"> C</v>
      </c>
      <c r="Q13" t="str">
        <f>trueraw!D17</f>
        <v>CHI</v>
      </c>
      <c r="R13">
        <f>VLOOKUP($A13, '[1]auction in'!$A$2:$B$218, 2, FALSE)</f>
        <v>60</v>
      </c>
      <c r="AE13" t="e">
        <f>IF( EXACT(#REF!,#REF!), $N13, 0)</f>
        <v>#REF!</v>
      </c>
      <c r="AF13" t="e">
        <f>IF( EXACT(#REF!,#REF!), $N13, 0)</f>
        <v>#REF!</v>
      </c>
      <c r="AG13" t="e">
        <f>IF( EXACT(#REF!,#REF!), $N13, 0)</f>
        <v>#REF!</v>
      </c>
      <c r="AH13" t="e">
        <f>IF( EXACT(#REF!,#REF!), $N13, 0)</f>
        <v>#REF!</v>
      </c>
      <c r="AI13" t="e">
        <f>IF( EXACT(#REF!,#REF!), $N13, 0)</f>
        <v>#REF!</v>
      </c>
      <c r="AJ13" t="e">
        <f>IF( EXACT(#REF!,#REF!), $N13, 0)</f>
        <v>#REF!</v>
      </c>
      <c r="AK13" t="e">
        <f>IF( EXACT(#REF!,#REF!), $N13, 0)</f>
        <v>#REF!</v>
      </c>
      <c r="AL13" t="e">
        <f>IF( EXACT(#REF!,#REF!), $N13, 0)</f>
        <v>#REF!</v>
      </c>
      <c r="AM13" t="e">
        <f>IF( EXACT(#REF!,#REF!), $N13, 0)</f>
        <v>#REF!</v>
      </c>
      <c r="AN13" t="e">
        <f>IF( EXACT(#REF!,#REF!), $N13, 0)</f>
        <v>#REF!</v>
      </c>
      <c r="AO13" t="e">
        <f>IF( EXACT(#REF!,#REF!), $N13, 0)</f>
        <v>#REF!</v>
      </c>
    </row>
    <row r="14" spans="1:43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4.6179674796747969</v>
      </c>
      <c r="P14" t="str">
        <f>trueraw!C11</f>
        <v xml:space="preserve"> PF</v>
      </c>
      <c r="Q14" t="str">
        <f>trueraw!D11</f>
        <v>LAL</v>
      </c>
      <c r="R14">
        <f>VLOOKUP($A14, '[1]auction in'!$A$2:$B$218, 2, FALSE)</f>
        <v>50</v>
      </c>
      <c r="AE14" t="e">
        <f>IF( EXACT(#REF!,#REF!), $N14, 0)</f>
        <v>#REF!</v>
      </c>
      <c r="AF14" t="e">
        <f>IF( EXACT(#REF!,#REF!), $N14, 0)</f>
        <v>#REF!</v>
      </c>
      <c r="AG14" t="e">
        <f>IF( EXACT(#REF!,#REF!), $N14, 0)</f>
        <v>#REF!</v>
      </c>
      <c r="AH14" t="e">
        <f>IF( EXACT(#REF!,#REF!), $N14, 0)</f>
        <v>#REF!</v>
      </c>
      <c r="AI14" t="e">
        <f>IF( EXACT(#REF!,#REF!), $N14, 0)</f>
        <v>#REF!</v>
      </c>
      <c r="AJ14" t="e">
        <f>IF( EXACT(#REF!,#REF!), $N14, 0)</f>
        <v>#REF!</v>
      </c>
      <c r="AK14" t="e">
        <f>IF( EXACT(#REF!,#REF!), $N14, 0)</f>
        <v>#REF!</v>
      </c>
      <c r="AL14" t="e">
        <f>IF( EXACT(#REF!,#REF!), $N14, 0)</f>
        <v>#REF!</v>
      </c>
      <c r="AM14" t="e">
        <f>IF( EXACT(#REF!,#REF!), $N14, 0)</f>
        <v>#REF!</v>
      </c>
      <c r="AN14" t="e">
        <f>IF( EXACT(#REF!,#REF!), $N14, 0)</f>
        <v>#REF!</v>
      </c>
      <c r="AO14" t="e">
        <f>IF( EXACT(#REF!,#REF!), $N14, 0)</f>
        <v>#REF!</v>
      </c>
    </row>
    <row r="15" spans="1:43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4.0690731707317074</v>
      </c>
      <c r="P15" t="str">
        <f>trueraw!C21</f>
        <v xml:space="preserve"> C, PF</v>
      </c>
      <c r="Q15" t="str">
        <f>trueraw!D21</f>
        <v>MIA</v>
      </c>
      <c r="R15">
        <f>VLOOKUP($A15, '[1]auction in'!$A$2:$B$218, 2, FALSE)</f>
        <v>32</v>
      </c>
      <c r="AE15" t="e">
        <f>IF( EXACT(#REF!,#REF!), $N15, 0)</f>
        <v>#REF!</v>
      </c>
      <c r="AF15" t="e">
        <f>IF( EXACT(#REF!,#REF!), $N15, 0)</f>
        <v>#REF!</v>
      </c>
      <c r="AG15" t="e">
        <f>IF( EXACT(#REF!,#REF!), $N15, 0)</f>
        <v>#REF!</v>
      </c>
      <c r="AH15" t="e">
        <f>IF( EXACT(#REF!,#REF!), $N15, 0)</f>
        <v>#REF!</v>
      </c>
      <c r="AI15" t="e">
        <f>IF( EXACT(#REF!,#REF!), $N15, 0)</f>
        <v>#REF!</v>
      </c>
      <c r="AJ15" t="e">
        <f>IF( EXACT(#REF!,#REF!), $N15, 0)</f>
        <v>#REF!</v>
      </c>
      <c r="AK15" t="e">
        <f>IF( EXACT(#REF!,#REF!), $N15, 0)</f>
        <v>#REF!</v>
      </c>
      <c r="AL15" t="e">
        <f>IF( EXACT(#REF!,#REF!), $N15, 0)</f>
        <v>#REF!</v>
      </c>
      <c r="AM15" t="e">
        <f>IF( EXACT(#REF!,#REF!), $N15, 0)</f>
        <v>#REF!</v>
      </c>
      <c r="AN15" t="e">
        <f>IF( EXACT(#REF!,#REF!), $N15, 0)</f>
        <v>#REF!</v>
      </c>
      <c r="AO15" t="e">
        <f>IF( EXACT(#REF!,#REF!), $N15, 0)</f>
        <v>#REF!</v>
      </c>
    </row>
    <row r="16" spans="1:43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4.7811219512195118</v>
      </c>
      <c r="P16" t="str">
        <f>trueraw!C13</f>
        <v xml:space="preserve"> SG, PG</v>
      </c>
      <c r="Q16" t="str">
        <f>trueraw!D13</f>
        <v>TOR</v>
      </c>
      <c r="R16">
        <f>VLOOKUP($A16, '[1]auction in'!$A$2:$B$218, 2, FALSE)</f>
        <v>48</v>
      </c>
      <c r="AE16" t="e">
        <f>IF( EXACT(#REF!,#REF!), $N16, 0)</f>
        <v>#REF!</v>
      </c>
      <c r="AF16" t="e">
        <f>IF( EXACT(#REF!,#REF!), $N16, 0)</f>
        <v>#REF!</v>
      </c>
      <c r="AG16" t="e">
        <f>IF( EXACT(#REF!,#REF!), $N16, 0)</f>
        <v>#REF!</v>
      </c>
      <c r="AH16" t="e">
        <f>IF( EXACT(#REF!,#REF!), $N16, 0)</f>
        <v>#REF!</v>
      </c>
      <c r="AI16" t="e">
        <f>IF( EXACT(#REF!,#REF!), $N16, 0)</f>
        <v>#REF!</v>
      </c>
      <c r="AJ16" t="e">
        <f>IF( EXACT(#REF!,#REF!), $N16, 0)</f>
        <v>#REF!</v>
      </c>
      <c r="AK16" t="e">
        <f>IF( EXACT(#REF!,#REF!), $N16, 0)</f>
        <v>#REF!</v>
      </c>
      <c r="AL16" t="e">
        <f>IF( EXACT(#REF!,#REF!), $N16, 0)</f>
        <v>#REF!</v>
      </c>
      <c r="AM16" t="e">
        <f>IF( EXACT(#REF!,#REF!), $N16, 0)</f>
        <v>#REF!</v>
      </c>
      <c r="AN16" t="e">
        <f>IF( EXACT(#REF!,#REF!), $N16, 0)</f>
        <v>#REF!</v>
      </c>
      <c r="AO16" t="e">
        <f>IF( EXACT(#REF!,#REF!), $N16, 0)</f>
        <v>#REF!</v>
      </c>
    </row>
    <row r="17" spans="1:41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3.7187317073170734</v>
      </c>
      <c r="P17" t="str">
        <f>trueraw!C25</f>
        <v xml:space="preserve"> C</v>
      </c>
      <c r="Q17" t="str">
        <f>trueraw!D25</f>
        <v>UTA</v>
      </c>
      <c r="R17">
        <f>VLOOKUP($A17, '[1]auction in'!$A$2:$B$218, 2, FALSE)</f>
        <v>38</v>
      </c>
      <c r="AE17" t="e">
        <f>IF( EXACT(#REF!,#REF!), $N17, 0)</f>
        <v>#REF!</v>
      </c>
      <c r="AF17" t="e">
        <f>IF( EXACT(#REF!,#REF!), $N17, 0)</f>
        <v>#REF!</v>
      </c>
      <c r="AG17" t="e">
        <f>IF( EXACT(#REF!,#REF!), $N17, 0)</f>
        <v>#REF!</v>
      </c>
      <c r="AH17" t="e">
        <f>IF( EXACT(#REF!,#REF!), $N17, 0)</f>
        <v>#REF!</v>
      </c>
      <c r="AI17" t="e">
        <f>IF( EXACT(#REF!,#REF!), $N17, 0)</f>
        <v>#REF!</v>
      </c>
      <c r="AJ17" t="e">
        <f>IF( EXACT(#REF!,#REF!), $N17, 0)</f>
        <v>#REF!</v>
      </c>
      <c r="AK17" t="e">
        <f>IF( EXACT(#REF!,#REF!), $N17, 0)</f>
        <v>#REF!</v>
      </c>
      <c r="AL17" t="e">
        <f>IF( EXACT(#REF!,#REF!), $N17, 0)</f>
        <v>#REF!</v>
      </c>
      <c r="AM17" t="e">
        <f>IF( EXACT(#REF!,#REF!), $N17, 0)</f>
        <v>#REF!</v>
      </c>
      <c r="AN17" t="e">
        <f>IF( EXACT(#REF!,#REF!), $N17, 0)</f>
        <v>#REF!</v>
      </c>
      <c r="AO17" t="e">
        <f>IF( EXACT(#REF!,#REF!), $N17, 0)</f>
        <v>#REF!</v>
      </c>
    </row>
    <row r="18" spans="1:41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4.216065040650407</v>
      </c>
      <c r="P18" t="str">
        <f>trueraw!C16</f>
        <v xml:space="preserve"> SF, SG</v>
      </c>
      <c r="Q18" t="str">
        <f>trueraw!D16</f>
        <v>MIA</v>
      </c>
      <c r="R18">
        <f>VLOOKUP($A18, '[1]auction in'!$A$2:$B$218, 2, FALSE)</f>
        <v>37</v>
      </c>
      <c r="AE18" t="e">
        <f>IF( EXACT(#REF!,#REF!), $N18, 0)</f>
        <v>#REF!</v>
      </c>
      <c r="AF18" t="e">
        <f>IF( EXACT(#REF!,#REF!), $N18, 0)</f>
        <v>#REF!</v>
      </c>
      <c r="AG18" t="e">
        <f>IF( EXACT(#REF!,#REF!), $N18, 0)</f>
        <v>#REF!</v>
      </c>
      <c r="AH18" t="e">
        <f>IF( EXACT(#REF!,#REF!), $N18, 0)</f>
        <v>#REF!</v>
      </c>
      <c r="AI18" t="e">
        <f>IF( EXACT(#REF!,#REF!), $N18, 0)</f>
        <v>#REF!</v>
      </c>
      <c r="AJ18" t="e">
        <f>IF( EXACT(#REF!,#REF!), $N18, 0)</f>
        <v>#REF!</v>
      </c>
      <c r="AK18" t="e">
        <f>IF( EXACT(#REF!,#REF!), $N18, 0)</f>
        <v>#REF!</v>
      </c>
      <c r="AL18" t="e">
        <f>IF( EXACT(#REF!,#REF!), $N18, 0)</f>
        <v>#REF!</v>
      </c>
      <c r="AM18" t="e">
        <f>IF( EXACT(#REF!,#REF!), $N18, 0)</f>
        <v>#REF!</v>
      </c>
      <c r="AN18" t="e">
        <f>IF( EXACT(#REF!,#REF!), $N18, 0)</f>
        <v>#REF!</v>
      </c>
      <c r="AO18" t="e">
        <f>IF( EXACT(#REF!,#REF!), $N18, 0)</f>
        <v>#REF!</v>
      </c>
    </row>
    <row r="19" spans="1:41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4.1025447154471539</v>
      </c>
      <c r="P19" t="str">
        <f>trueraw!C10</f>
        <v xml:space="preserve"> C</v>
      </c>
      <c r="Q19" t="str">
        <f>trueraw!D10</f>
        <v>PHI</v>
      </c>
      <c r="R19">
        <f>VLOOKUP($A19, '[1]auction in'!$A$2:$B$218, 2, FALSE)</f>
        <v>54</v>
      </c>
      <c r="AE19" t="e">
        <f>IF( EXACT(#REF!,#REF!), $N19, 0)</f>
        <v>#REF!</v>
      </c>
      <c r="AF19" t="e">
        <f>IF( EXACT(#REF!,#REF!), $N19, 0)</f>
        <v>#REF!</v>
      </c>
      <c r="AG19" t="e">
        <f>IF( EXACT(#REF!,#REF!), $N19, 0)</f>
        <v>#REF!</v>
      </c>
      <c r="AH19" t="e">
        <f>IF( EXACT(#REF!,#REF!), $N19, 0)</f>
        <v>#REF!</v>
      </c>
      <c r="AI19" t="e">
        <f>IF( EXACT(#REF!,#REF!), $N19, 0)</f>
        <v>#REF!</v>
      </c>
      <c r="AJ19" t="e">
        <f>IF( EXACT(#REF!,#REF!), $N19, 0)</f>
        <v>#REF!</v>
      </c>
      <c r="AK19" t="e">
        <f>IF( EXACT(#REF!,#REF!), $N19, 0)</f>
        <v>#REF!</v>
      </c>
      <c r="AL19" t="e">
        <f>IF( EXACT(#REF!,#REF!), $N19, 0)</f>
        <v>#REF!</v>
      </c>
      <c r="AM19" t="e">
        <f>IF( EXACT(#REF!,#REF!), $N19, 0)</f>
        <v>#REF!</v>
      </c>
      <c r="AN19" t="e">
        <f>IF( EXACT(#REF!,#REF!), $N19, 0)</f>
        <v>#REF!</v>
      </c>
      <c r="AO19" t="e">
        <f>IF( EXACT(#REF!,#REF!), $N19, 0)</f>
        <v>#REF!</v>
      </c>
    </row>
    <row r="20" spans="1:41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3.6014308943089426</v>
      </c>
      <c r="P20" t="str">
        <f>trueraw!C19</f>
        <v xml:space="preserve"> C, PF</v>
      </c>
      <c r="Q20" t="str">
        <f>trueraw!D19</f>
        <v>SAC</v>
      </c>
      <c r="R20">
        <f>VLOOKUP($A20, '[1]auction in'!$A$2:$B$218, 2, FALSE)</f>
        <v>3</v>
      </c>
      <c r="AE20" t="e">
        <f>IF( EXACT(#REF!,#REF!), $N20, 0)</f>
        <v>#REF!</v>
      </c>
      <c r="AF20" t="e">
        <f>IF( EXACT(#REF!,#REF!), $N20, 0)</f>
        <v>#REF!</v>
      </c>
      <c r="AG20" t="e">
        <f>IF( EXACT(#REF!,#REF!), $N20, 0)</f>
        <v>#REF!</v>
      </c>
      <c r="AH20" t="e">
        <f>IF( EXACT(#REF!,#REF!), $N20, 0)</f>
        <v>#REF!</v>
      </c>
      <c r="AI20" t="e">
        <f>IF( EXACT(#REF!,#REF!), $N20, 0)</f>
        <v>#REF!</v>
      </c>
      <c r="AJ20" t="e">
        <f>IF( EXACT(#REF!,#REF!), $N20, 0)</f>
        <v>#REF!</v>
      </c>
      <c r="AK20" t="e">
        <f>IF( EXACT(#REF!,#REF!), $N20, 0)</f>
        <v>#REF!</v>
      </c>
      <c r="AL20" t="e">
        <f>IF( EXACT(#REF!,#REF!), $N20, 0)</f>
        <v>#REF!</v>
      </c>
      <c r="AM20" t="e">
        <f>IF( EXACT(#REF!,#REF!), $N20, 0)</f>
        <v>#REF!</v>
      </c>
      <c r="AN20" t="e">
        <f>IF( EXACT(#REF!,#REF!), $N20, 0)</f>
        <v>#REF!</v>
      </c>
      <c r="AO20" t="e">
        <f>IF( EXACT(#REF!,#REF!), $N20, 0)</f>
        <v>#REF!</v>
      </c>
    </row>
    <row r="21" spans="1:41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3.9651869918699183</v>
      </c>
      <c r="P21" t="str">
        <f>trueraw!C26</f>
        <v xml:space="preserve"> SF, PF</v>
      </c>
      <c r="Q21" t="str">
        <f>trueraw!D26</f>
        <v>PHI</v>
      </c>
      <c r="R21">
        <f>VLOOKUP($A21, '[1]auction in'!$A$2:$B$218, 2, FALSE)</f>
        <v>25</v>
      </c>
      <c r="AE21" t="e">
        <f>IF( EXACT(#REF!,#REF!), $N21, 0)</f>
        <v>#REF!</v>
      </c>
      <c r="AF21" t="e">
        <f>IF( EXACT(#REF!,#REF!), $N21, 0)</f>
        <v>#REF!</v>
      </c>
      <c r="AG21" t="e">
        <f>IF( EXACT(#REF!,#REF!), $N21, 0)</f>
        <v>#REF!</v>
      </c>
      <c r="AH21" t="e">
        <f>IF( EXACT(#REF!,#REF!), $N21, 0)</f>
        <v>#REF!</v>
      </c>
      <c r="AI21" t="e">
        <f>IF( EXACT(#REF!,#REF!), $N21, 0)</f>
        <v>#REF!</v>
      </c>
      <c r="AJ21" t="e">
        <f>IF( EXACT(#REF!,#REF!), $N21, 0)</f>
        <v>#REF!</v>
      </c>
      <c r="AK21" t="e">
        <f>IF( EXACT(#REF!,#REF!), $N21, 0)</f>
        <v>#REF!</v>
      </c>
      <c r="AL21" t="e">
        <f>IF( EXACT(#REF!,#REF!), $N21, 0)</f>
        <v>#REF!</v>
      </c>
      <c r="AM21" t="e">
        <f>IF( EXACT(#REF!,#REF!), $N21, 0)</f>
        <v>#REF!</v>
      </c>
      <c r="AN21" t="e">
        <f>IF( EXACT(#REF!,#REF!), $N21, 0)</f>
        <v>#REF!</v>
      </c>
      <c r="AO21" t="e">
        <f>IF( EXACT(#REF!,#REF!), $N21, 0)</f>
        <v>#REF!</v>
      </c>
    </row>
    <row r="22" spans="1:41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3.6359186991869921</v>
      </c>
      <c r="P22" t="str">
        <f>trueraw!C27</f>
        <v xml:space="preserve"> C</v>
      </c>
      <c r="Q22" t="str">
        <f>trueraw!D27</f>
        <v>ATL</v>
      </c>
      <c r="R22">
        <f>VLOOKUP($A22, '[1]auction in'!$A$2:$B$218, 2, FALSE)</f>
        <v>25</v>
      </c>
      <c r="AE22" t="e">
        <f>IF( EXACT(#REF!,#REF!), $N22, 0)</f>
        <v>#REF!</v>
      </c>
      <c r="AF22" t="e">
        <f>IF( EXACT(#REF!,#REF!), $N22, 0)</f>
        <v>#REF!</v>
      </c>
      <c r="AG22" t="e">
        <f>IF( EXACT(#REF!,#REF!), $N22, 0)</f>
        <v>#REF!</v>
      </c>
      <c r="AH22" t="e">
        <f>IF( EXACT(#REF!,#REF!), $N22, 0)</f>
        <v>#REF!</v>
      </c>
      <c r="AI22" t="e">
        <f>IF( EXACT(#REF!,#REF!), $N22, 0)</f>
        <v>#REF!</v>
      </c>
      <c r="AJ22" t="e">
        <f>IF( EXACT(#REF!,#REF!), $N22, 0)</f>
        <v>#REF!</v>
      </c>
      <c r="AK22" t="e">
        <f>IF( EXACT(#REF!,#REF!), $N22, 0)</f>
        <v>#REF!</v>
      </c>
      <c r="AL22" t="e">
        <f>IF( EXACT(#REF!,#REF!), $N22, 0)</f>
        <v>#REF!</v>
      </c>
      <c r="AM22" t="e">
        <f>IF( EXACT(#REF!,#REF!), $N22, 0)</f>
        <v>#REF!</v>
      </c>
      <c r="AN22" t="e">
        <f>IF( EXACT(#REF!,#REF!), $N22, 0)</f>
        <v>#REF!</v>
      </c>
      <c r="AO22" t="e">
        <f>IF( EXACT(#REF!,#REF!), $N22, 0)</f>
        <v>#REF!</v>
      </c>
    </row>
    <row r="23" spans="1:41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3.4721951219512199</v>
      </c>
      <c r="P23" t="str">
        <f>trueraw!C29</f>
        <v xml:space="preserve"> C</v>
      </c>
      <c r="Q23" t="str">
        <f>trueraw!D29</f>
        <v>PHX</v>
      </c>
      <c r="R23">
        <f>VLOOKUP($A23, '[1]auction in'!$A$2:$B$218, 2, FALSE)</f>
        <v>23</v>
      </c>
      <c r="AE23" t="e">
        <f>IF( EXACT(#REF!,#REF!), $N23, 0)</f>
        <v>#REF!</v>
      </c>
      <c r="AF23" t="e">
        <f>IF( EXACT(#REF!,#REF!), $N23, 0)</f>
        <v>#REF!</v>
      </c>
      <c r="AG23" t="e">
        <f>IF( EXACT(#REF!,#REF!), $N23, 0)</f>
        <v>#REF!</v>
      </c>
      <c r="AH23" t="e">
        <f>IF( EXACT(#REF!,#REF!), $N23, 0)</f>
        <v>#REF!</v>
      </c>
      <c r="AI23" t="e">
        <f>IF( EXACT(#REF!,#REF!), $N23, 0)</f>
        <v>#REF!</v>
      </c>
      <c r="AJ23" t="e">
        <f>IF( EXACT(#REF!,#REF!), $N23, 0)</f>
        <v>#REF!</v>
      </c>
      <c r="AK23" t="e">
        <f>IF( EXACT(#REF!,#REF!), $N23, 0)</f>
        <v>#REF!</v>
      </c>
      <c r="AL23" t="e">
        <f>IF( EXACT(#REF!,#REF!), $N23, 0)</f>
        <v>#REF!</v>
      </c>
      <c r="AM23" t="e">
        <f>IF( EXACT(#REF!,#REF!), $N23, 0)</f>
        <v>#REF!</v>
      </c>
      <c r="AN23" t="e">
        <f>IF( EXACT(#REF!,#REF!), $N23, 0)</f>
        <v>#REF!</v>
      </c>
      <c r="AO23" t="e">
        <f>IF( EXACT(#REF!,#REF!), $N23, 0)</f>
        <v>#REF!</v>
      </c>
    </row>
    <row r="24" spans="1:41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4.2098211382113835</v>
      </c>
      <c r="P24" t="str">
        <f>trueraw!C33</f>
        <v xml:space="preserve"> PG</v>
      </c>
      <c r="Q24" t="str">
        <f>trueraw!D33</f>
        <v>ATL</v>
      </c>
      <c r="R24">
        <f>VLOOKUP($A24, '[1]auction in'!$A$2:$B$218, 2, FALSE)</f>
        <v>53</v>
      </c>
      <c r="AE24" t="e">
        <f>IF( EXACT(#REF!,#REF!), $N24, 0)</f>
        <v>#REF!</v>
      </c>
      <c r="AF24" t="e">
        <f>IF( EXACT(#REF!,#REF!), $N24, 0)</f>
        <v>#REF!</v>
      </c>
      <c r="AG24" t="e">
        <f>IF( EXACT(#REF!,#REF!), $N24, 0)</f>
        <v>#REF!</v>
      </c>
      <c r="AH24" t="e">
        <f>IF( EXACT(#REF!,#REF!), $N24, 0)</f>
        <v>#REF!</v>
      </c>
      <c r="AI24" t="e">
        <f>IF( EXACT(#REF!,#REF!), $N24, 0)</f>
        <v>#REF!</v>
      </c>
      <c r="AJ24" t="e">
        <f>IF( EXACT(#REF!,#REF!), $N24, 0)</f>
        <v>#REF!</v>
      </c>
      <c r="AK24" t="e">
        <f>IF( EXACT(#REF!,#REF!), $N24, 0)</f>
        <v>#REF!</v>
      </c>
      <c r="AL24" t="e">
        <f>IF( EXACT(#REF!,#REF!), $N24, 0)</f>
        <v>#REF!</v>
      </c>
      <c r="AM24" t="e">
        <f>IF( EXACT(#REF!,#REF!), $N24, 0)</f>
        <v>#REF!</v>
      </c>
      <c r="AN24" t="e">
        <f>IF( EXACT(#REF!,#REF!), $N24, 0)</f>
        <v>#REF!</v>
      </c>
      <c r="AO24" t="e">
        <f>IF( EXACT(#REF!,#REF!), $N24, 0)</f>
        <v>#REF!</v>
      </c>
    </row>
    <row r="25" spans="1:41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3.9157723577235775</v>
      </c>
      <c r="P25" t="str">
        <f>trueraw!C22</f>
        <v xml:space="preserve"> C, PF</v>
      </c>
      <c r="Q25" t="str">
        <f>trueraw!D22</f>
        <v>IND</v>
      </c>
      <c r="R25">
        <f>VLOOKUP($A25, '[1]auction in'!$A$2:$B$218, 2, FALSE)</f>
        <v>5</v>
      </c>
      <c r="AE25" t="e">
        <f>IF( EXACT(#REF!,#REF!), $N25, 0)</f>
        <v>#REF!</v>
      </c>
      <c r="AF25" t="e">
        <f>IF( EXACT(#REF!,#REF!), $N25, 0)</f>
        <v>#REF!</v>
      </c>
      <c r="AG25" t="e">
        <f>IF( EXACT(#REF!,#REF!), $N25, 0)</f>
        <v>#REF!</v>
      </c>
      <c r="AH25" t="e">
        <f>IF( EXACT(#REF!,#REF!), $N25, 0)</f>
        <v>#REF!</v>
      </c>
      <c r="AI25" t="e">
        <f>IF( EXACT(#REF!,#REF!), $N25, 0)</f>
        <v>#REF!</v>
      </c>
      <c r="AJ25" t="e">
        <f>IF( EXACT(#REF!,#REF!), $N25, 0)</f>
        <v>#REF!</v>
      </c>
      <c r="AK25" t="e">
        <f>IF( EXACT(#REF!,#REF!), $N25, 0)</f>
        <v>#REF!</v>
      </c>
      <c r="AL25" t="e">
        <f>IF( EXACT(#REF!,#REF!), $N25, 0)</f>
        <v>#REF!</v>
      </c>
      <c r="AM25" t="e">
        <f>IF( EXACT(#REF!,#REF!), $N25, 0)</f>
        <v>#REF!</v>
      </c>
      <c r="AN25" t="e">
        <f>IF( EXACT(#REF!,#REF!), $N25, 0)</f>
        <v>#REF!</v>
      </c>
      <c r="AO25" t="e">
        <f>IF( EXACT(#REF!,#REF!), $N25, 0)</f>
        <v>#REF!</v>
      </c>
    </row>
    <row r="26" spans="1:41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3.7542113821138212</v>
      </c>
      <c r="P26" t="str">
        <f>trueraw!C23</f>
        <v xml:space="preserve"> PG</v>
      </c>
      <c r="Q26" t="str">
        <f>trueraw!D23</f>
        <v>PHX</v>
      </c>
      <c r="R26">
        <f>VLOOKUP($A26, '[1]auction in'!$A$2:$B$218, 2, FALSE)</f>
        <v>23</v>
      </c>
      <c r="AE26" t="e">
        <f>IF( EXACT(#REF!,#REF!), $N26, 0)</f>
        <v>#REF!</v>
      </c>
      <c r="AF26" t="e">
        <f>IF( EXACT(#REF!,#REF!), $N26, 0)</f>
        <v>#REF!</v>
      </c>
      <c r="AG26" t="e">
        <f>IF( EXACT(#REF!,#REF!), $N26, 0)</f>
        <v>#REF!</v>
      </c>
      <c r="AH26" t="e">
        <f>IF( EXACT(#REF!,#REF!), $N26, 0)</f>
        <v>#REF!</v>
      </c>
      <c r="AI26" t="e">
        <f>IF( EXACT(#REF!,#REF!), $N26, 0)</f>
        <v>#REF!</v>
      </c>
      <c r="AJ26" t="e">
        <f>IF( EXACT(#REF!,#REF!), $N26, 0)</f>
        <v>#REF!</v>
      </c>
      <c r="AK26" t="e">
        <f>IF( EXACT(#REF!,#REF!), $N26, 0)</f>
        <v>#REF!</v>
      </c>
      <c r="AL26" t="e">
        <f>IF( EXACT(#REF!,#REF!), $N26, 0)</f>
        <v>#REF!</v>
      </c>
      <c r="AM26" t="e">
        <f>IF( EXACT(#REF!,#REF!), $N26, 0)</f>
        <v>#REF!</v>
      </c>
      <c r="AN26" t="e">
        <f>IF( EXACT(#REF!,#REF!), $N26, 0)</f>
        <v>#REF!</v>
      </c>
      <c r="AO26" t="e">
        <f>IF( EXACT(#REF!,#REF!), $N26, 0)</f>
        <v>#REF!</v>
      </c>
    </row>
    <row r="27" spans="1:41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3.7365284552845526</v>
      </c>
      <c r="P27" t="str">
        <f>trueraw!C31</f>
        <v xml:space="preserve"> PG</v>
      </c>
      <c r="Q27" t="str">
        <f>trueraw!D31</f>
        <v>DAL</v>
      </c>
      <c r="R27">
        <f>VLOOKUP($A27, '[1]auction in'!$A$2:$B$218, 2, FALSE)</f>
        <v>76</v>
      </c>
      <c r="AE27" t="e">
        <f>IF( EXACT(#REF!,#REF!), $N27, 0)</f>
        <v>#REF!</v>
      </c>
      <c r="AF27" t="e">
        <f>IF( EXACT(#REF!,#REF!), $N27, 0)</f>
        <v>#REF!</v>
      </c>
      <c r="AG27" t="e">
        <f>IF( EXACT(#REF!,#REF!), $N27, 0)</f>
        <v>#REF!</v>
      </c>
      <c r="AH27" t="e">
        <f>IF( EXACT(#REF!,#REF!), $N27, 0)</f>
        <v>#REF!</v>
      </c>
      <c r="AI27" t="e">
        <f>IF( EXACT(#REF!,#REF!), $N27, 0)</f>
        <v>#REF!</v>
      </c>
      <c r="AJ27" t="e">
        <f>IF( EXACT(#REF!,#REF!), $N27, 0)</f>
        <v>#REF!</v>
      </c>
      <c r="AK27" t="e">
        <f>IF( EXACT(#REF!,#REF!), $N27, 0)</f>
        <v>#REF!</v>
      </c>
      <c r="AL27" t="e">
        <f>IF( EXACT(#REF!,#REF!), $N27, 0)</f>
        <v>#REF!</v>
      </c>
      <c r="AM27" t="e">
        <f>IF( EXACT(#REF!,#REF!), $N27, 0)</f>
        <v>#REF!</v>
      </c>
      <c r="AN27" t="e">
        <f>IF( EXACT(#REF!,#REF!), $N27, 0)</f>
        <v>#REF!</v>
      </c>
      <c r="AO27" t="e">
        <f>IF( EXACT(#REF!,#REF!), $N27, 0)</f>
        <v>#REF!</v>
      </c>
    </row>
    <row r="28" spans="1:41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3.4451382113821136</v>
      </c>
      <c r="P28" t="str">
        <f>trueraw!C28</f>
        <v xml:space="preserve"> PG, SG</v>
      </c>
      <c r="Q28" t="str">
        <f>trueraw!D28</f>
        <v>MIL</v>
      </c>
      <c r="R28">
        <f>VLOOKUP($A28, '[1]auction in'!$A$2:$B$218, 2, FALSE)</f>
        <v>28</v>
      </c>
      <c r="AE28" t="e">
        <f>IF( EXACT(#REF!,#REF!), $N28, 0)</f>
        <v>#REF!</v>
      </c>
      <c r="AF28" t="e">
        <f>IF( EXACT(#REF!,#REF!), $N28, 0)</f>
        <v>#REF!</v>
      </c>
      <c r="AG28" t="e">
        <f>IF( EXACT(#REF!,#REF!), $N28, 0)</f>
        <v>#REF!</v>
      </c>
      <c r="AH28" t="e">
        <f>IF( EXACT(#REF!,#REF!), $N28, 0)</f>
        <v>#REF!</v>
      </c>
      <c r="AI28" t="e">
        <f>IF( EXACT(#REF!,#REF!), $N28, 0)</f>
        <v>#REF!</v>
      </c>
      <c r="AJ28" t="e">
        <f>IF( EXACT(#REF!,#REF!), $N28, 0)</f>
        <v>#REF!</v>
      </c>
      <c r="AK28" t="e">
        <f>IF( EXACT(#REF!,#REF!), $N28, 0)</f>
        <v>#REF!</v>
      </c>
      <c r="AL28" t="e">
        <f>IF( EXACT(#REF!,#REF!), $N28, 0)</f>
        <v>#REF!</v>
      </c>
      <c r="AM28" t="e">
        <f>IF( EXACT(#REF!,#REF!), $N28, 0)</f>
        <v>#REF!</v>
      </c>
      <c r="AN28" t="e">
        <f>IF( EXACT(#REF!,#REF!), $N28, 0)</f>
        <v>#REF!</v>
      </c>
      <c r="AO28" t="e">
        <f>IF( EXACT(#REF!,#REF!), $N28, 0)</f>
        <v>#REF!</v>
      </c>
    </row>
    <row r="29" spans="1:41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3.5518536585365852</v>
      </c>
      <c r="P29" t="str">
        <f>trueraw!C24</f>
        <v xml:space="preserve"> PF</v>
      </c>
      <c r="Q29" t="str">
        <f>trueraw!D24</f>
        <v>MEM</v>
      </c>
      <c r="R29">
        <f>VLOOKUP($A29, '[1]auction in'!$A$2:$B$218, 2, FALSE)</f>
        <v>4</v>
      </c>
      <c r="AE29" t="e">
        <f>IF( EXACT(#REF!,#REF!), $N29, 0)</f>
        <v>#REF!</v>
      </c>
      <c r="AF29" t="e">
        <f>IF( EXACT(#REF!,#REF!), $N29, 0)</f>
        <v>#REF!</v>
      </c>
      <c r="AG29" t="e">
        <f>IF( EXACT(#REF!,#REF!), $N29, 0)</f>
        <v>#REF!</v>
      </c>
      <c r="AH29" t="e">
        <f>IF( EXACT(#REF!,#REF!), $N29, 0)</f>
        <v>#REF!</v>
      </c>
      <c r="AI29" t="e">
        <f>IF( EXACT(#REF!,#REF!), $N29, 0)</f>
        <v>#REF!</v>
      </c>
      <c r="AJ29" t="e">
        <f>IF( EXACT(#REF!,#REF!), $N29, 0)</f>
        <v>#REF!</v>
      </c>
      <c r="AK29" t="e">
        <f>IF( EXACT(#REF!,#REF!), $N29, 0)</f>
        <v>#REF!</v>
      </c>
      <c r="AL29" t="e">
        <f>IF( EXACT(#REF!,#REF!), $N29, 0)</f>
        <v>#REF!</v>
      </c>
      <c r="AM29" t="e">
        <f>IF( EXACT(#REF!,#REF!), $N29, 0)</f>
        <v>#REF!</v>
      </c>
      <c r="AN29" t="e">
        <f>IF( EXACT(#REF!,#REF!), $N29, 0)</f>
        <v>#REF!</v>
      </c>
      <c r="AO29" t="e">
        <f>IF( EXACT(#REF!,#REF!), $N29, 0)</f>
        <v>#REF!</v>
      </c>
    </row>
    <row r="30" spans="1:41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3.3037317073170733</v>
      </c>
      <c r="P30" t="str">
        <f>trueraw!C18</f>
        <v xml:space="preserve"> SF, PF</v>
      </c>
      <c r="Q30" t="str">
        <f>trueraw!D18</f>
        <v>DEN</v>
      </c>
      <c r="R30">
        <f>VLOOKUP($A30, '[1]auction in'!$A$2:$B$218, 2, FALSE)</f>
        <v>30</v>
      </c>
      <c r="AE30" t="e">
        <f>IF( EXACT(#REF!,#REF!), $N30, 0)</f>
        <v>#REF!</v>
      </c>
      <c r="AF30" t="e">
        <f>IF( EXACT(#REF!,#REF!), $N30, 0)</f>
        <v>#REF!</v>
      </c>
      <c r="AG30" t="e">
        <f>IF( EXACT(#REF!,#REF!), $N30, 0)</f>
        <v>#REF!</v>
      </c>
      <c r="AH30" t="e">
        <f>IF( EXACT(#REF!,#REF!), $N30, 0)</f>
        <v>#REF!</v>
      </c>
      <c r="AI30" t="e">
        <f>IF( EXACT(#REF!,#REF!), $N30, 0)</f>
        <v>#REF!</v>
      </c>
      <c r="AJ30" t="e">
        <f>IF( EXACT(#REF!,#REF!), $N30, 0)</f>
        <v>#REF!</v>
      </c>
      <c r="AK30" t="e">
        <f>IF( EXACT(#REF!,#REF!), $N30, 0)</f>
        <v>#REF!</v>
      </c>
      <c r="AL30" t="e">
        <f>IF( EXACT(#REF!,#REF!), $N30, 0)</f>
        <v>#REF!</v>
      </c>
      <c r="AM30" t="e">
        <f>IF( EXACT(#REF!,#REF!), $N30, 0)</f>
        <v>#REF!</v>
      </c>
      <c r="AN30" t="e">
        <f>IF( EXACT(#REF!,#REF!), $N30, 0)</f>
        <v>#REF!</v>
      </c>
      <c r="AO30" t="e">
        <f>IF( EXACT(#REF!,#REF!), $N30, 0)</f>
        <v>#REF!</v>
      </c>
    </row>
    <row r="31" spans="1:41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3.3907154471544718</v>
      </c>
      <c r="P31" t="str">
        <f>trueraw!C15</f>
        <v xml:space="preserve"> PG, SG</v>
      </c>
      <c r="Q31" t="str">
        <f>trueraw!D15</f>
        <v>BRO</v>
      </c>
      <c r="R31">
        <f>VLOOKUP($A31, '[1]auction in'!$A$2:$B$218, 2, FALSE)</f>
        <v>20</v>
      </c>
      <c r="AE31" t="e">
        <f>IF( EXACT(#REF!,#REF!), $N31, 0)</f>
        <v>#REF!</v>
      </c>
      <c r="AF31" t="e">
        <f>IF( EXACT(#REF!,#REF!), $N31, 0)</f>
        <v>#REF!</v>
      </c>
      <c r="AG31" t="e">
        <f>IF( EXACT(#REF!,#REF!), $N31, 0)</f>
        <v>#REF!</v>
      </c>
      <c r="AH31" t="e">
        <f>IF( EXACT(#REF!,#REF!), $N31, 0)</f>
        <v>#REF!</v>
      </c>
      <c r="AI31" t="e">
        <f>IF( EXACT(#REF!,#REF!), $N31, 0)</f>
        <v>#REF!</v>
      </c>
      <c r="AJ31" t="e">
        <f>IF( EXACT(#REF!,#REF!), $N31, 0)</f>
        <v>#REF!</v>
      </c>
      <c r="AK31" t="e">
        <f>IF( EXACT(#REF!,#REF!), $N31, 0)</f>
        <v>#REF!</v>
      </c>
      <c r="AL31" t="e">
        <f>IF( EXACT(#REF!,#REF!), $N31, 0)</f>
        <v>#REF!</v>
      </c>
      <c r="AM31" t="e">
        <f>IF( EXACT(#REF!,#REF!), $N31, 0)</f>
        <v>#REF!</v>
      </c>
      <c r="AN31" t="e">
        <f>IF( EXACT(#REF!,#REF!), $N31, 0)</f>
        <v>#REF!</v>
      </c>
      <c r="AO31" t="e">
        <f>IF( EXACT(#REF!,#REF!), $N31, 0)</f>
        <v>#REF!</v>
      </c>
    </row>
    <row r="32" spans="1:41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3.2281626016260163</v>
      </c>
      <c r="P32" t="str">
        <f>trueraw!C46</f>
        <v xml:space="preserve"> SF</v>
      </c>
      <c r="Q32" t="str">
        <f>trueraw!D46</f>
        <v>PHX</v>
      </c>
      <c r="R32">
        <f>VLOOKUP($A32, '[1]auction in'!$A$2:$B$218, 2, FALSE)</f>
        <v>12</v>
      </c>
      <c r="AE32" t="e">
        <f>IF( EXACT(#REF!,#REF!), $N32, 0)</f>
        <v>#REF!</v>
      </c>
      <c r="AF32" t="e">
        <f>IF( EXACT(#REF!,#REF!), $N32, 0)</f>
        <v>#REF!</v>
      </c>
      <c r="AG32" t="e">
        <f>IF( EXACT(#REF!,#REF!), $N32, 0)</f>
        <v>#REF!</v>
      </c>
      <c r="AH32" t="e">
        <f>IF( EXACT(#REF!,#REF!), $N32, 0)</f>
        <v>#REF!</v>
      </c>
      <c r="AI32" t="e">
        <f>IF( EXACT(#REF!,#REF!), $N32, 0)</f>
        <v>#REF!</v>
      </c>
      <c r="AJ32" t="e">
        <f>IF( EXACT(#REF!,#REF!), $N32, 0)</f>
        <v>#REF!</v>
      </c>
      <c r="AK32" t="e">
        <f>IF( EXACT(#REF!,#REF!), $N32, 0)</f>
        <v>#REF!</v>
      </c>
      <c r="AL32" t="e">
        <f>IF( EXACT(#REF!,#REF!), $N32, 0)</f>
        <v>#REF!</v>
      </c>
      <c r="AM32" t="e">
        <f>IF( EXACT(#REF!,#REF!), $N32, 0)</f>
        <v>#REF!</v>
      </c>
      <c r="AN32" t="e">
        <f>IF( EXACT(#REF!,#REF!), $N32, 0)</f>
        <v>#REF!</v>
      </c>
      <c r="AO32" t="e">
        <f>IF( EXACT(#REF!,#REF!), $N32, 0)</f>
        <v>#REF!</v>
      </c>
    </row>
    <row r="33" spans="1:41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2.8767723577235778</v>
      </c>
      <c r="P33" t="str">
        <f>trueraw!C37</f>
        <v xml:space="preserve"> PF</v>
      </c>
      <c r="Q33" t="str">
        <f>trueraw!D37</f>
        <v>ATL</v>
      </c>
      <c r="R33">
        <f>VLOOKUP($A33, '[1]auction in'!$A$2:$B$218, 2, FALSE)</f>
        <v>4</v>
      </c>
      <c r="AE33" t="e">
        <f>IF( EXACT(#REF!,#REF!), $N33, 0)</f>
        <v>#REF!</v>
      </c>
      <c r="AF33" t="e">
        <f>IF( EXACT(#REF!,#REF!), $N33, 0)</f>
        <v>#REF!</v>
      </c>
      <c r="AG33" t="e">
        <f>IF( EXACT(#REF!,#REF!), $N33, 0)</f>
        <v>#REF!</v>
      </c>
      <c r="AH33" t="e">
        <f>IF( EXACT(#REF!,#REF!), $N33, 0)</f>
        <v>#REF!</v>
      </c>
      <c r="AI33" t="e">
        <f>IF( EXACT(#REF!,#REF!), $N33, 0)</f>
        <v>#REF!</v>
      </c>
      <c r="AJ33" t="e">
        <f>IF( EXACT(#REF!,#REF!), $N33, 0)</f>
        <v>#REF!</v>
      </c>
      <c r="AK33" t="e">
        <f>IF( EXACT(#REF!,#REF!), $N33, 0)</f>
        <v>#REF!</v>
      </c>
      <c r="AL33" t="e">
        <f>IF( EXACT(#REF!,#REF!), $N33, 0)</f>
        <v>#REF!</v>
      </c>
      <c r="AM33" t="e">
        <f>IF( EXACT(#REF!,#REF!), $N33, 0)</f>
        <v>#REF!</v>
      </c>
      <c r="AN33" t="e">
        <f>IF( EXACT(#REF!,#REF!), $N33, 0)</f>
        <v>#REF!</v>
      </c>
      <c r="AO33" t="e">
        <f>IF( EXACT(#REF!,#REF!), $N33, 0)</f>
        <v>#REF!</v>
      </c>
    </row>
    <row r="34" spans="1:41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2.9604552845528467</v>
      </c>
      <c r="P34" t="str">
        <f>trueraw!C32</f>
        <v xml:space="preserve"> PF</v>
      </c>
      <c r="Q34" t="str">
        <f>trueraw!D32</f>
        <v>IND</v>
      </c>
      <c r="R34">
        <f>VLOOKUP($A34, '[1]auction in'!$A$2:$B$218, 2, FALSE)</f>
        <v>46</v>
      </c>
      <c r="AE34" t="e">
        <f>IF( EXACT(#REF!,#REF!), $N34, 0)</f>
        <v>#REF!</v>
      </c>
      <c r="AF34" t="e">
        <f>IF( EXACT(#REF!,#REF!), $N34, 0)</f>
        <v>#REF!</v>
      </c>
      <c r="AG34" t="e">
        <f>IF( EXACT(#REF!,#REF!), $N34, 0)</f>
        <v>#REF!</v>
      </c>
      <c r="AH34" t="e">
        <f>IF( EXACT(#REF!,#REF!), $N34, 0)</f>
        <v>#REF!</v>
      </c>
      <c r="AI34" t="e">
        <f>IF( EXACT(#REF!,#REF!), $N34, 0)</f>
        <v>#REF!</v>
      </c>
      <c r="AJ34" t="e">
        <f>IF( EXACT(#REF!,#REF!), $N34, 0)</f>
        <v>#REF!</v>
      </c>
      <c r="AK34" t="e">
        <f>IF( EXACT(#REF!,#REF!), $N34, 0)</f>
        <v>#REF!</v>
      </c>
      <c r="AL34" t="e">
        <f>IF( EXACT(#REF!,#REF!), $N34, 0)</f>
        <v>#REF!</v>
      </c>
      <c r="AM34" t="e">
        <f>IF( EXACT(#REF!,#REF!), $N34, 0)</f>
        <v>#REF!</v>
      </c>
      <c r="AN34" t="e">
        <f>IF( EXACT(#REF!,#REF!), $N34, 0)</f>
        <v>#REF!</v>
      </c>
      <c r="AO34" t="e">
        <f>IF( EXACT(#REF!,#REF!), $N34, 0)</f>
        <v>#REF!</v>
      </c>
    </row>
    <row r="35" spans="1:41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5">(SUM($D35:$J35) + $B35)</f>
        <v>2.371463414634146</v>
      </c>
      <c r="L35">
        <f t="shared" ref="L35:L66" si="6">SUM($B35:$I35)</f>
        <v>4.5943902439024393</v>
      </c>
      <c r="M35">
        <f t="shared" ref="M35:M66" si="7">(SUM($B35:$F35) + SUM($H35:$J35))</f>
        <v>1.8717073170731706</v>
      </c>
      <c r="N35">
        <f t="shared" ref="N35:N66" si="8">SUM($B35:$J35)</f>
        <v>3.2231707317073175</v>
      </c>
      <c r="O35">
        <f t="shared" ref="O35:O66" si="9">SUMPRODUCT($B35:$J35, $B$1:$J$1)</f>
        <v>2.9560000000000004</v>
      </c>
      <c r="P35" t="str">
        <f>trueraw!C30</f>
        <v xml:space="preserve"> SG, PG</v>
      </c>
      <c r="Q35" t="str">
        <f>trueraw!D30</f>
        <v>OKL</v>
      </c>
      <c r="R35">
        <f>VLOOKUP($A35, '[1]auction in'!$A$2:$B$218, 2, FALSE)</f>
        <v>31</v>
      </c>
      <c r="AE35" t="e">
        <f>IF( EXACT(#REF!,#REF!), $N35, 0)</f>
        <v>#REF!</v>
      </c>
      <c r="AF35" t="e">
        <f>IF( EXACT(#REF!,#REF!), $N35, 0)</f>
        <v>#REF!</v>
      </c>
      <c r="AG35" t="e">
        <f>IF( EXACT(#REF!,#REF!), $N35, 0)</f>
        <v>#REF!</v>
      </c>
      <c r="AH35" t="e">
        <f>IF( EXACT(#REF!,#REF!), $N35, 0)</f>
        <v>#REF!</v>
      </c>
      <c r="AI35" t="e">
        <f>IF( EXACT(#REF!,#REF!), $N35, 0)</f>
        <v>#REF!</v>
      </c>
      <c r="AJ35" t="e">
        <f>IF( EXACT(#REF!,#REF!), $N35, 0)</f>
        <v>#REF!</v>
      </c>
      <c r="AK35" t="e">
        <f>IF( EXACT(#REF!,#REF!), $N35, 0)</f>
        <v>#REF!</v>
      </c>
      <c r="AL35" t="e">
        <f>IF( EXACT(#REF!,#REF!), $N35, 0)</f>
        <v>#REF!</v>
      </c>
      <c r="AM35" t="e">
        <f>IF( EXACT(#REF!,#REF!), $N35, 0)</f>
        <v>#REF!</v>
      </c>
      <c r="AN35" t="e">
        <f>IF( EXACT(#REF!,#REF!), $N35, 0)</f>
        <v>#REF!</v>
      </c>
      <c r="AO35" t="e">
        <f>IF( EXACT(#REF!,#REF!), $N35, 0)</f>
        <v>#REF!</v>
      </c>
    </row>
    <row r="36" spans="1:41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5"/>
        <v>5.9039024390243906</v>
      </c>
      <c r="L36">
        <f t="shared" si="6"/>
        <v>4.4156097560975605</v>
      </c>
      <c r="M36">
        <f t="shared" si="7"/>
        <v>2.5439024390243903</v>
      </c>
      <c r="N36">
        <f t="shared" si="8"/>
        <v>3.1803252032520319</v>
      </c>
      <c r="O36">
        <f t="shared" si="9"/>
        <v>2.2211382113821143</v>
      </c>
      <c r="P36" t="str">
        <f>trueraw!C35</f>
        <v xml:space="preserve"> PF</v>
      </c>
      <c r="Q36" t="str">
        <f>trueraw!D35</f>
        <v>NOP</v>
      </c>
      <c r="R36">
        <f>VLOOKUP($A36, '[1]auction in'!$A$2:$B$218, 2, FALSE)</f>
        <v>60</v>
      </c>
      <c r="AE36" t="e">
        <f>IF( EXACT(#REF!,#REF!), $N36, 0)</f>
        <v>#REF!</v>
      </c>
      <c r="AF36" t="e">
        <f>IF( EXACT(#REF!,#REF!), $N36, 0)</f>
        <v>#REF!</v>
      </c>
      <c r="AG36" t="e">
        <f>IF( EXACT(#REF!,#REF!), $N36, 0)</f>
        <v>#REF!</v>
      </c>
      <c r="AH36" t="e">
        <f>IF( EXACT(#REF!,#REF!), $N36, 0)</f>
        <v>#REF!</v>
      </c>
      <c r="AI36" t="e">
        <f>IF( EXACT(#REF!,#REF!), $N36, 0)</f>
        <v>#REF!</v>
      </c>
      <c r="AJ36" t="e">
        <f>IF( EXACT(#REF!,#REF!), $N36, 0)</f>
        <v>#REF!</v>
      </c>
      <c r="AK36" t="e">
        <f>IF( EXACT(#REF!,#REF!), $N36, 0)</f>
        <v>#REF!</v>
      </c>
      <c r="AL36" t="e">
        <f>IF( EXACT(#REF!,#REF!), $N36, 0)</f>
        <v>#REF!</v>
      </c>
      <c r="AM36" t="e">
        <f>IF( EXACT(#REF!,#REF!), $N36, 0)</f>
        <v>#REF!</v>
      </c>
      <c r="AN36" t="e">
        <f>IF( EXACT(#REF!,#REF!), $N36, 0)</f>
        <v>#REF!</v>
      </c>
      <c r="AO36" t="e">
        <f>IF( EXACT(#REF!,#REF!), $N36, 0)</f>
        <v>#REF!</v>
      </c>
    </row>
    <row r="37" spans="1:41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5"/>
        <v>3.1584146341463426</v>
      </c>
      <c r="L37">
        <f t="shared" si="6"/>
        <v>4.72939024390244</v>
      </c>
      <c r="M37">
        <f t="shared" si="7"/>
        <v>1.1628048780487812</v>
      </c>
      <c r="N37">
        <f t="shared" si="8"/>
        <v>3.0768292682926841</v>
      </c>
      <c r="O37">
        <f t="shared" si="9"/>
        <v>3.1710731707317077</v>
      </c>
      <c r="P37" t="str">
        <f>trueraw!C40</f>
        <v xml:space="preserve"> PG</v>
      </c>
      <c r="Q37" t="str">
        <f>trueraw!D40</f>
        <v>CHA</v>
      </c>
      <c r="R37">
        <f>VLOOKUP($A37, '[1]auction in'!$A$2:$B$218, 2, FALSE)</f>
        <v>40</v>
      </c>
      <c r="AE37" t="e">
        <f>IF( EXACT(#REF!,#REF!), $N37, 0)</f>
        <v>#REF!</v>
      </c>
      <c r="AF37" t="e">
        <f>IF( EXACT(#REF!,#REF!), $N37, 0)</f>
        <v>#REF!</v>
      </c>
      <c r="AG37" t="e">
        <f>IF( EXACT(#REF!,#REF!), $N37, 0)</f>
        <v>#REF!</v>
      </c>
      <c r="AH37" t="e">
        <f>IF( EXACT(#REF!,#REF!), $N37, 0)</f>
        <v>#REF!</v>
      </c>
      <c r="AI37" t="e">
        <f>IF( EXACT(#REF!,#REF!), $N37, 0)</f>
        <v>#REF!</v>
      </c>
      <c r="AJ37" t="e">
        <f>IF( EXACT(#REF!,#REF!), $N37, 0)</f>
        <v>#REF!</v>
      </c>
      <c r="AK37" t="e">
        <f>IF( EXACT(#REF!,#REF!), $N37, 0)</f>
        <v>#REF!</v>
      </c>
      <c r="AL37" t="e">
        <f>IF( EXACT(#REF!,#REF!), $N37, 0)</f>
        <v>#REF!</v>
      </c>
      <c r="AM37" t="e">
        <f>IF( EXACT(#REF!,#REF!), $N37, 0)</f>
        <v>#REF!</v>
      </c>
      <c r="AN37" t="e">
        <f>IF( EXACT(#REF!,#REF!), $N37, 0)</f>
        <v>#REF!</v>
      </c>
      <c r="AO37" t="e">
        <f>IF( EXACT(#REF!,#REF!), $N37, 0)</f>
        <v>#REF!</v>
      </c>
    </row>
    <row r="38" spans="1:41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5"/>
        <v>1.2443902439024392</v>
      </c>
      <c r="L38">
        <f t="shared" si="6"/>
        <v>3.9904878048780485</v>
      </c>
      <c r="M38">
        <f t="shared" si="7"/>
        <v>2.1242682926829266</v>
      </c>
      <c r="N38">
        <f t="shared" si="8"/>
        <v>3.0768292682926828</v>
      </c>
      <c r="O38">
        <f t="shared" si="9"/>
        <v>3.0713658536585364</v>
      </c>
      <c r="P38" t="str">
        <f>trueraw!C38</f>
        <v xml:space="preserve"> SF, PF</v>
      </c>
      <c r="Q38" t="str">
        <f>trueraw!D38</f>
        <v>NOP</v>
      </c>
      <c r="R38">
        <f>VLOOKUP($A38, '[1]auction in'!$A$2:$B$218, 2, FALSE)</f>
        <v>19</v>
      </c>
      <c r="AE38" t="e">
        <f>IF( EXACT(#REF!,#REF!), $N38, 0)</f>
        <v>#REF!</v>
      </c>
      <c r="AF38" t="e">
        <f>IF( EXACT(#REF!,#REF!), $N38, 0)</f>
        <v>#REF!</v>
      </c>
      <c r="AG38" t="e">
        <f>IF( EXACT(#REF!,#REF!), $N38, 0)</f>
        <v>#REF!</v>
      </c>
      <c r="AH38" t="e">
        <f>IF( EXACT(#REF!,#REF!), $N38, 0)</f>
        <v>#REF!</v>
      </c>
      <c r="AI38" t="e">
        <f>IF( EXACT(#REF!,#REF!), $N38, 0)</f>
        <v>#REF!</v>
      </c>
      <c r="AJ38" t="e">
        <f>IF( EXACT(#REF!,#REF!), $N38, 0)</f>
        <v>#REF!</v>
      </c>
      <c r="AK38" t="e">
        <f>IF( EXACT(#REF!,#REF!), $N38, 0)</f>
        <v>#REF!</v>
      </c>
      <c r="AL38" t="e">
        <f>IF( EXACT(#REF!,#REF!), $N38, 0)</f>
        <v>#REF!</v>
      </c>
      <c r="AM38" t="e">
        <f>IF( EXACT(#REF!,#REF!), $N38, 0)</f>
        <v>#REF!</v>
      </c>
      <c r="AN38" t="e">
        <f>IF( EXACT(#REF!,#REF!), $N38, 0)</f>
        <v>#REF!</v>
      </c>
      <c r="AO38" t="e">
        <f>IF( EXACT(#REF!,#REF!), $N38, 0)</f>
        <v>#REF!</v>
      </c>
    </row>
    <row r="39" spans="1:41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5"/>
        <v>2.6024390243902435</v>
      </c>
      <c r="L39">
        <f t="shared" si="6"/>
        <v>2.7209756097560973</v>
      </c>
      <c r="M39">
        <f t="shared" si="7"/>
        <v>2.2629268292682925</v>
      </c>
      <c r="N39">
        <f t="shared" si="8"/>
        <v>3.0398373983739835</v>
      </c>
      <c r="O39">
        <f t="shared" si="9"/>
        <v>3.0763577235772357</v>
      </c>
      <c r="P39" t="str">
        <f>trueraw!C36</f>
        <v xml:space="preserve"> SG</v>
      </c>
      <c r="Q39" t="str">
        <f>trueraw!D36</f>
        <v>POR</v>
      </c>
      <c r="R39">
        <f>VLOOKUP($A39, '[1]auction in'!$A$2:$B$218, 2, FALSE)</f>
        <v>13</v>
      </c>
      <c r="AE39" t="e">
        <f>IF( EXACT(#REF!,#REF!), $N39, 0)</f>
        <v>#REF!</v>
      </c>
      <c r="AF39" t="e">
        <f>IF( EXACT(#REF!,#REF!), $N39, 0)</f>
        <v>#REF!</v>
      </c>
      <c r="AG39" t="e">
        <f>IF( EXACT(#REF!,#REF!), $N39, 0)</f>
        <v>#REF!</v>
      </c>
      <c r="AH39" t="e">
        <f>IF( EXACT(#REF!,#REF!), $N39, 0)</f>
        <v>#REF!</v>
      </c>
      <c r="AI39" t="e">
        <f>IF( EXACT(#REF!,#REF!), $N39, 0)</f>
        <v>#REF!</v>
      </c>
      <c r="AJ39" t="e">
        <f>IF( EXACT(#REF!,#REF!), $N39, 0)</f>
        <v>#REF!</v>
      </c>
      <c r="AK39" t="e">
        <f>IF( EXACT(#REF!,#REF!), $N39, 0)</f>
        <v>#REF!</v>
      </c>
      <c r="AL39" t="e">
        <f>IF( EXACT(#REF!,#REF!), $N39, 0)</f>
        <v>#REF!</v>
      </c>
      <c r="AM39" t="e">
        <f>IF( EXACT(#REF!,#REF!), $N39, 0)</f>
        <v>#REF!</v>
      </c>
      <c r="AN39" t="e">
        <f>IF( EXACT(#REF!,#REF!), $N39, 0)</f>
        <v>#REF!</v>
      </c>
      <c r="AO39" t="e">
        <f>IF( EXACT(#REF!,#REF!), $N39, 0)</f>
        <v>#REF!</v>
      </c>
    </row>
    <row r="40" spans="1:41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5"/>
        <v>4.6919512195121955</v>
      </c>
      <c r="L40">
        <f t="shared" si="6"/>
        <v>5.1375609756097571</v>
      </c>
      <c r="M40">
        <f t="shared" si="7"/>
        <v>0.88707317073170766</v>
      </c>
      <c r="N40">
        <f t="shared" si="8"/>
        <v>3.0211382113821146</v>
      </c>
      <c r="O40">
        <f t="shared" si="9"/>
        <v>2.6927642276422765</v>
      </c>
      <c r="P40" t="str">
        <f>trueraw!C47</f>
        <v xml:space="preserve"> SF, PG, PF</v>
      </c>
      <c r="Q40" t="str">
        <f>trueraw!D47</f>
        <v>LAL</v>
      </c>
      <c r="R40">
        <f>VLOOKUP($A40, '[1]auction in'!$A$2:$B$218, 2, FALSE)</f>
        <v>56</v>
      </c>
      <c r="AE40" t="e">
        <f>IF( EXACT(#REF!,#REF!), $N40, 0)</f>
        <v>#REF!</v>
      </c>
      <c r="AF40" t="e">
        <f>IF( EXACT(#REF!,#REF!), $N40, 0)</f>
        <v>#REF!</v>
      </c>
      <c r="AG40" t="e">
        <f>IF( EXACT(#REF!,#REF!), $N40, 0)</f>
        <v>#REF!</v>
      </c>
      <c r="AH40" t="e">
        <f>IF( EXACT(#REF!,#REF!), $N40, 0)</f>
        <v>#REF!</v>
      </c>
      <c r="AI40" t="e">
        <f>IF( EXACT(#REF!,#REF!), $N40, 0)</f>
        <v>#REF!</v>
      </c>
      <c r="AJ40" t="e">
        <f>IF( EXACT(#REF!,#REF!), $N40, 0)</f>
        <v>#REF!</v>
      </c>
      <c r="AK40" t="e">
        <f>IF( EXACT(#REF!,#REF!), $N40, 0)</f>
        <v>#REF!</v>
      </c>
      <c r="AL40" t="e">
        <f>IF( EXACT(#REF!,#REF!), $N40, 0)</f>
        <v>#REF!</v>
      </c>
      <c r="AM40" t="e">
        <f>IF( EXACT(#REF!,#REF!), $N40, 0)</f>
        <v>#REF!</v>
      </c>
      <c r="AN40" t="e">
        <f>IF( EXACT(#REF!,#REF!), $N40, 0)</f>
        <v>#REF!</v>
      </c>
      <c r="AO40" t="e">
        <f>IF( EXACT(#REF!,#REF!), $N40, 0)</f>
        <v>#REF!</v>
      </c>
    </row>
    <row r="41" spans="1:41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5"/>
        <v>1.5714634146341466</v>
      </c>
      <c r="L41">
        <f t="shared" si="6"/>
        <v>4.0706097560975616</v>
      </c>
      <c r="M41">
        <f t="shared" si="7"/>
        <v>1.8089024390243909</v>
      </c>
      <c r="N41">
        <f t="shared" si="8"/>
        <v>3.0154471544715453</v>
      </c>
      <c r="O41">
        <f t="shared" si="9"/>
        <v>2.9462845528455293</v>
      </c>
      <c r="P41" t="str">
        <f>trueraw!C48</f>
        <v xml:space="preserve"> SF, SG</v>
      </c>
      <c r="Q41" t="str">
        <f>trueraw!D48</f>
        <v>MIL</v>
      </c>
      <c r="R41">
        <f>VLOOKUP($A41, '[1]auction in'!$A$2:$B$218, 2, FALSE)</f>
        <v>19</v>
      </c>
      <c r="AE41" t="e">
        <f>IF( EXACT(#REF!,#REF!), $N41, 0)</f>
        <v>#REF!</v>
      </c>
      <c r="AF41" t="e">
        <f>IF( EXACT(#REF!,#REF!), $N41, 0)</f>
        <v>#REF!</v>
      </c>
      <c r="AG41" t="e">
        <f>IF( EXACT(#REF!,#REF!), $N41, 0)</f>
        <v>#REF!</v>
      </c>
      <c r="AH41" t="e">
        <f>IF( EXACT(#REF!,#REF!), $N41, 0)</f>
        <v>#REF!</v>
      </c>
      <c r="AI41" t="e">
        <f>IF( EXACT(#REF!,#REF!), $N41, 0)</f>
        <v>#REF!</v>
      </c>
      <c r="AJ41" t="e">
        <f>IF( EXACT(#REF!,#REF!), $N41, 0)</f>
        <v>#REF!</v>
      </c>
      <c r="AK41" t="e">
        <f>IF( EXACT(#REF!,#REF!), $N41, 0)</f>
        <v>#REF!</v>
      </c>
      <c r="AL41" t="e">
        <f>IF( EXACT(#REF!,#REF!), $N41, 0)</f>
        <v>#REF!</v>
      </c>
      <c r="AM41" t="e">
        <f>IF( EXACT(#REF!,#REF!), $N41, 0)</f>
        <v>#REF!</v>
      </c>
      <c r="AN41" t="e">
        <f>IF( EXACT(#REF!,#REF!), $N41, 0)</f>
        <v>#REF!</v>
      </c>
      <c r="AO41" t="e">
        <f>IF( EXACT(#REF!,#REF!), $N41, 0)</f>
        <v>#REF!</v>
      </c>
    </row>
    <row r="42" spans="1:41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5"/>
        <v>4.4313414634146344</v>
      </c>
      <c r="L42">
        <f t="shared" si="6"/>
        <v>2.7393902439024393</v>
      </c>
      <c r="M42">
        <f t="shared" si="7"/>
        <v>3.2879268292682928</v>
      </c>
      <c r="N42">
        <f t="shared" si="8"/>
        <v>2.9750406504065046</v>
      </c>
      <c r="O42">
        <f t="shared" si="9"/>
        <v>2.5645691056910573</v>
      </c>
      <c r="P42" t="str">
        <f>trueraw!C50</f>
        <v xml:space="preserve"> C</v>
      </c>
      <c r="Q42" t="str">
        <f>trueraw!D50</f>
        <v>SAS</v>
      </c>
      <c r="R42">
        <f>VLOOKUP($A42, '[1]auction in'!$A$2:$B$218, 2, FALSE)</f>
        <v>13</v>
      </c>
      <c r="AE42" t="e">
        <f>IF( EXACT(#REF!,#REF!), $N42, 0)</f>
        <v>#REF!</v>
      </c>
      <c r="AF42" t="e">
        <f>IF( EXACT(#REF!,#REF!), $N42, 0)</f>
        <v>#REF!</v>
      </c>
      <c r="AG42" t="e">
        <f>IF( EXACT(#REF!,#REF!), $N42, 0)</f>
        <v>#REF!</v>
      </c>
      <c r="AH42" t="e">
        <f>IF( EXACT(#REF!,#REF!), $N42, 0)</f>
        <v>#REF!</v>
      </c>
      <c r="AI42" t="e">
        <f>IF( EXACT(#REF!,#REF!), $N42, 0)</f>
        <v>#REF!</v>
      </c>
      <c r="AJ42" t="e">
        <f>IF( EXACT(#REF!,#REF!), $N42, 0)</f>
        <v>#REF!</v>
      </c>
      <c r="AK42" t="e">
        <f>IF( EXACT(#REF!,#REF!), $N42, 0)</f>
        <v>#REF!</v>
      </c>
      <c r="AL42" t="e">
        <f>IF( EXACT(#REF!,#REF!), $N42, 0)</f>
        <v>#REF!</v>
      </c>
      <c r="AM42" t="e">
        <f>IF( EXACT(#REF!,#REF!), $N42, 0)</f>
        <v>#REF!</v>
      </c>
      <c r="AN42" t="e">
        <f>IF( EXACT(#REF!,#REF!), $N42, 0)</f>
        <v>#REF!</v>
      </c>
      <c r="AO42" t="e">
        <f>IF( EXACT(#REF!,#REF!), $N42, 0)</f>
        <v>#REF!</v>
      </c>
    </row>
    <row r="43" spans="1:41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5"/>
        <v>1.7858536585365863</v>
      </c>
      <c r="L43">
        <f t="shared" si="6"/>
        <v>4.6702439024390241</v>
      </c>
      <c r="M43">
        <f t="shared" si="7"/>
        <v>2.412195121951219</v>
      </c>
      <c r="N43">
        <f t="shared" si="8"/>
        <v>2.9520325203252034</v>
      </c>
      <c r="O43">
        <f t="shared" si="9"/>
        <v>2.7620162601626026</v>
      </c>
      <c r="P43" t="str">
        <f>trueraw!C39</f>
        <v xml:space="preserve"> SG</v>
      </c>
      <c r="Q43" t="str">
        <f>trueraw!D39</f>
        <v>CHI</v>
      </c>
      <c r="R43">
        <f>VLOOKUP($A43, '[1]auction in'!$A$2:$B$218, 2, FALSE)</f>
        <v>21</v>
      </c>
      <c r="AE43" t="e">
        <f>IF( EXACT(#REF!,#REF!), $N43, 0)</f>
        <v>#REF!</v>
      </c>
      <c r="AF43" t="e">
        <f>IF( EXACT(#REF!,#REF!), $N43, 0)</f>
        <v>#REF!</v>
      </c>
      <c r="AG43" t="e">
        <f>IF( EXACT(#REF!,#REF!), $N43, 0)</f>
        <v>#REF!</v>
      </c>
      <c r="AH43" t="e">
        <f>IF( EXACT(#REF!,#REF!), $N43, 0)</f>
        <v>#REF!</v>
      </c>
      <c r="AI43" t="e">
        <f>IF( EXACT(#REF!,#REF!), $N43, 0)</f>
        <v>#REF!</v>
      </c>
      <c r="AJ43" t="e">
        <f>IF( EXACT(#REF!,#REF!), $N43, 0)</f>
        <v>#REF!</v>
      </c>
      <c r="AK43" t="e">
        <f>IF( EXACT(#REF!,#REF!), $N43, 0)</f>
        <v>#REF!</v>
      </c>
      <c r="AL43" t="e">
        <f>IF( EXACT(#REF!,#REF!), $N43, 0)</f>
        <v>#REF!</v>
      </c>
      <c r="AM43" t="e">
        <f>IF( EXACT(#REF!,#REF!), $N43, 0)</f>
        <v>#REF!</v>
      </c>
      <c r="AN43" t="e">
        <f>IF( EXACT(#REF!,#REF!), $N43, 0)</f>
        <v>#REF!</v>
      </c>
      <c r="AO43" t="e">
        <f>IF( EXACT(#REF!,#REF!), $N43, 0)</f>
        <v>#REF!</v>
      </c>
    </row>
    <row r="44" spans="1:41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5"/>
        <v>2.5058536585365854</v>
      </c>
      <c r="L44">
        <f t="shared" si="6"/>
        <v>2.9492682926829268</v>
      </c>
      <c r="M44">
        <f t="shared" si="7"/>
        <v>1.6834146341463416</v>
      </c>
      <c r="N44">
        <f t="shared" si="8"/>
        <v>2.9344715447154472</v>
      </c>
      <c r="O44">
        <f t="shared" si="9"/>
        <v>2.8849430894308945</v>
      </c>
      <c r="P44" t="str">
        <f>trueraw!C41</f>
        <v xml:space="preserve"> PG, SG</v>
      </c>
      <c r="Q44" t="str">
        <f>trueraw!D41</f>
        <v>SAC</v>
      </c>
      <c r="R44">
        <f>VLOOKUP($A44, '[1]auction in'!$A$2:$B$218, 2, FALSE)</f>
        <v>9</v>
      </c>
      <c r="AE44" t="e">
        <f>IF( EXACT(#REF!,#REF!), $N44, 0)</f>
        <v>#REF!</v>
      </c>
      <c r="AF44" t="e">
        <f>IF( EXACT(#REF!,#REF!), $N44, 0)</f>
        <v>#REF!</v>
      </c>
      <c r="AG44" t="e">
        <f>IF( EXACT(#REF!,#REF!), $N44, 0)</f>
        <v>#REF!</v>
      </c>
      <c r="AH44" t="e">
        <f>IF( EXACT(#REF!,#REF!), $N44, 0)</f>
        <v>#REF!</v>
      </c>
      <c r="AI44" t="e">
        <f>IF( EXACT(#REF!,#REF!), $N44, 0)</f>
        <v>#REF!</v>
      </c>
      <c r="AJ44" t="e">
        <f>IF( EXACT(#REF!,#REF!), $N44, 0)</f>
        <v>#REF!</v>
      </c>
      <c r="AK44" t="e">
        <f>IF( EXACT(#REF!,#REF!), $N44, 0)</f>
        <v>#REF!</v>
      </c>
      <c r="AL44" t="e">
        <f>IF( EXACT(#REF!,#REF!), $N44, 0)</f>
        <v>#REF!</v>
      </c>
      <c r="AM44" t="e">
        <f>IF( EXACT(#REF!,#REF!), $N44, 0)</f>
        <v>#REF!</v>
      </c>
      <c r="AN44" t="e">
        <f>IF( EXACT(#REF!,#REF!), $N44, 0)</f>
        <v>#REF!</v>
      </c>
      <c r="AO44" t="e">
        <f>IF( EXACT(#REF!,#REF!), $N44, 0)</f>
        <v>#REF!</v>
      </c>
    </row>
    <row r="45" spans="1:41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5"/>
        <v>2.055609756097561</v>
      </c>
      <c r="L45">
        <f t="shared" si="6"/>
        <v>4.7770731707317076</v>
      </c>
      <c r="M45">
        <f t="shared" si="7"/>
        <v>1.9357317073170734</v>
      </c>
      <c r="N45">
        <f t="shared" si="8"/>
        <v>2.8999186991869923</v>
      </c>
      <c r="O45">
        <f t="shared" si="9"/>
        <v>2.896983739837399</v>
      </c>
      <c r="P45" t="str">
        <f>trueraw!C52</f>
        <v xml:space="preserve"> PF</v>
      </c>
      <c r="Q45" t="str">
        <f>trueraw!D52</f>
        <v>NYK</v>
      </c>
      <c r="R45">
        <f>VLOOKUP($A45, '[1]auction in'!$A$2:$B$218, 2, FALSE)</f>
        <v>39</v>
      </c>
      <c r="AE45" t="e">
        <f>IF( EXACT(#REF!,#REF!), $N45, 0)</f>
        <v>#REF!</v>
      </c>
      <c r="AF45" t="e">
        <f>IF( EXACT(#REF!,#REF!), $N45, 0)</f>
        <v>#REF!</v>
      </c>
      <c r="AG45" t="e">
        <f>IF( EXACT(#REF!,#REF!), $N45, 0)</f>
        <v>#REF!</v>
      </c>
      <c r="AH45" t="e">
        <f>IF( EXACT(#REF!,#REF!), $N45, 0)</f>
        <v>#REF!</v>
      </c>
      <c r="AI45" t="e">
        <f>IF( EXACT(#REF!,#REF!), $N45, 0)</f>
        <v>#REF!</v>
      </c>
      <c r="AJ45" t="e">
        <f>IF( EXACT(#REF!,#REF!), $N45, 0)</f>
        <v>#REF!</v>
      </c>
      <c r="AK45" t="e">
        <f>IF( EXACT(#REF!,#REF!), $N45, 0)</f>
        <v>#REF!</v>
      </c>
      <c r="AL45" t="e">
        <f>IF( EXACT(#REF!,#REF!), $N45, 0)</f>
        <v>#REF!</v>
      </c>
      <c r="AM45" t="e">
        <f>IF( EXACT(#REF!,#REF!), $N45, 0)</f>
        <v>#REF!</v>
      </c>
      <c r="AN45" t="e">
        <f>IF( EXACT(#REF!,#REF!), $N45, 0)</f>
        <v>#REF!</v>
      </c>
      <c r="AO45" t="e">
        <f>IF( EXACT(#REF!,#REF!), $N45, 0)</f>
        <v>#REF!</v>
      </c>
    </row>
    <row r="46" spans="1:41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5"/>
        <v>3.0765853658536582</v>
      </c>
      <c r="L46">
        <f t="shared" si="6"/>
        <v>3.9151219512195126</v>
      </c>
      <c r="M46">
        <f t="shared" si="7"/>
        <v>2.6931707317073172</v>
      </c>
      <c r="N46">
        <f t="shared" si="8"/>
        <v>2.8730081300813008</v>
      </c>
      <c r="O46">
        <f t="shared" si="9"/>
        <v>2.7356747967479675</v>
      </c>
      <c r="P46" t="str">
        <f>trueraw!C42</f>
        <v xml:space="preserve"> SG, SF</v>
      </c>
      <c r="Q46" t="str">
        <f>trueraw!D42</f>
        <v>BOS</v>
      </c>
      <c r="R46">
        <f>VLOOKUP($A46, '[1]auction in'!$A$2:$B$218, 2, FALSE)</f>
        <v>23</v>
      </c>
      <c r="AE46" t="e">
        <f>IF( EXACT(#REF!,#REF!), $N46, 0)</f>
        <v>#REF!</v>
      </c>
      <c r="AF46" t="e">
        <f>IF( EXACT(#REF!,#REF!), $N46, 0)</f>
        <v>#REF!</v>
      </c>
      <c r="AG46" t="e">
        <f>IF( EXACT(#REF!,#REF!), $N46, 0)</f>
        <v>#REF!</v>
      </c>
      <c r="AH46" t="e">
        <f>IF( EXACT(#REF!,#REF!), $N46, 0)</f>
        <v>#REF!</v>
      </c>
      <c r="AI46" t="e">
        <f>IF( EXACT(#REF!,#REF!), $N46, 0)</f>
        <v>#REF!</v>
      </c>
      <c r="AJ46" t="e">
        <f>IF( EXACT(#REF!,#REF!), $N46, 0)</f>
        <v>#REF!</v>
      </c>
      <c r="AK46" t="e">
        <f>IF( EXACT(#REF!,#REF!), $N46, 0)</f>
        <v>#REF!</v>
      </c>
      <c r="AL46" t="e">
        <f>IF( EXACT(#REF!,#REF!), $N46, 0)</f>
        <v>#REF!</v>
      </c>
      <c r="AM46" t="e">
        <f>IF( EXACT(#REF!,#REF!), $N46, 0)</f>
        <v>#REF!</v>
      </c>
      <c r="AN46" t="e">
        <f>IF( EXACT(#REF!,#REF!), $N46, 0)</f>
        <v>#REF!</v>
      </c>
      <c r="AO46" t="e">
        <f>IF( EXACT(#REF!,#REF!), $N46, 0)</f>
        <v>#REF!</v>
      </c>
    </row>
    <row r="47" spans="1:41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5"/>
        <v>1.6014634146341462</v>
      </c>
      <c r="L47">
        <f t="shared" si="6"/>
        <v>4.0380487804878049</v>
      </c>
      <c r="M47">
        <f t="shared" si="7"/>
        <v>1.6482926829268294</v>
      </c>
      <c r="N47">
        <f t="shared" si="8"/>
        <v>2.8554471544715447</v>
      </c>
      <c r="O47">
        <f t="shared" si="9"/>
        <v>3.0201626016260166</v>
      </c>
      <c r="P47" t="str">
        <f>trueraw!C43</f>
        <v xml:space="preserve"> SG, PG</v>
      </c>
      <c r="Q47" t="str">
        <f>trueraw!D43</f>
        <v>UTA</v>
      </c>
      <c r="R47">
        <f>VLOOKUP($A47, '[1]auction in'!$A$2:$B$218, 2, FALSE)</f>
        <v>51</v>
      </c>
      <c r="AE47" t="e">
        <f>IF( EXACT(#REF!,#REF!), $N47, 0)</f>
        <v>#REF!</v>
      </c>
      <c r="AF47" t="e">
        <f>IF( EXACT(#REF!,#REF!), $N47, 0)</f>
        <v>#REF!</v>
      </c>
      <c r="AG47" t="e">
        <f>IF( EXACT(#REF!,#REF!), $N47, 0)</f>
        <v>#REF!</v>
      </c>
      <c r="AH47" t="e">
        <f>IF( EXACT(#REF!,#REF!), $N47, 0)</f>
        <v>#REF!</v>
      </c>
      <c r="AI47" t="e">
        <f>IF( EXACT(#REF!,#REF!), $N47, 0)</f>
        <v>#REF!</v>
      </c>
      <c r="AJ47" t="e">
        <f>IF( EXACT(#REF!,#REF!), $N47, 0)</f>
        <v>#REF!</v>
      </c>
      <c r="AK47" t="e">
        <f>IF( EXACT(#REF!,#REF!), $N47, 0)</f>
        <v>#REF!</v>
      </c>
      <c r="AL47" t="e">
        <f>IF( EXACT(#REF!,#REF!), $N47, 0)</f>
        <v>#REF!</v>
      </c>
      <c r="AM47" t="e">
        <f>IF( EXACT(#REF!,#REF!), $N47, 0)</f>
        <v>#REF!</v>
      </c>
      <c r="AN47" t="e">
        <f>IF( EXACT(#REF!,#REF!), $N47, 0)</f>
        <v>#REF!</v>
      </c>
      <c r="AO47" t="e">
        <f>IF( EXACT(#REF!,#REF!), $N47, 0)</f>
        <v>#REF!</v>
      </c>
    </row>
    <row r="48" spans="1:41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5"/>
        <v>3.6409756097560968</v>
      </c>
      <c r="L48">
        <f t="shared" si="6"/>
        <v>2.1404878048780485</v>
      </c>
      <c r="M48">
        <f t="shared" si="7"/>
        <v>3.1746341463414627</v>
      </c>
      <c r="N48">
        <f t="shared" si="8"/>
        <v>2.7347967479674793</v>
      </c>
      <c r="O48">
        <f t="shared" si="9"/>
        <v>2.2458861788617881</v>
      </c>
      <c r="P48" t="str">
        <f>trueraw!C34</f>
        <v xml:space="preserve"> C, PF</v>
      </c>
      <c r="Q48" t="str">
        <f>trueraw!D34</f>
        <v>BOS</v>
      </c>
      <c r="R48">
        <f>VLOOKUP($A48, '[1]auction in'!$A$2:$B$218, 2, FALSE)</f>
        <v>11</v>
      </c>
      <c r="AE48" t="e">
        <f>IF( EXACT(#REF!,#REF!), $N48, 0)</f>
        <v>#REF!</v>
      </c>
      <c r="AF48" t="e">
        <f>IF( EXACT(#REF!,#REF!), $N48, 0)</f>
        <v>#REF!</v>
      </c>
      <c r="AG48" t="e">
        <f>IF( EXACT(#REF!,#REF!), $N48, 0)</f>
        <v>#REF!</v>
      </c>
      <c r="AH48" t="e">
        <f>IF( EXACT(#REF!,#REF!), $N48, 0)</f>
        <v>#REF!</v>
      </c>
      <c r="AI48" t="e">
        <f>IF( EXACT(#REF!,#REF!), $N48, 0)</f>
        <v>#REF!</v>
      </c>
      <c r="AJ48" t="e">
        <f>IF( EXACT(#REF!,#REF!), $N48, 0)</f>
        <v>#REF!</v>
      </c>
      <c r="AK48" t="e">
        <f>IF( EXACT(#REF!,#REF!), $N48, 0)</f>
        <v>#REF!</v>
      </c>
      <c r="AL48" t="e">
        <f>IF( EXACT(#REF!,#REF!), $N48, 0)</f>
        <v>#REF!</v>
      </c>
      <c r="AM48" t="e">
        <f>IF( EXACT(#REF!,#REF!), $N48, 0)</f>
        <v>#REF!</v>
      </c>
      <c r="AN48" t="e">
        <f>IF( EXACT(#REF!,#REF!), $N48, 0)</f>
        <v>#REF!</v>
      </c>
      <c r="AO48" t="e">
        <f>IF( EXACT(#REF!,#REF!), $N48, 0)</f>
        <v>#REF!</v>
      </c>
    </row>
    <row r="49" spans="1:41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5"/>
        <v>2.5260975609756096</v>
      </c>
      <c r="L49">
        <f t="shared" si="6"/>
        <v>2.8092682926829271</v>
      </c>
      <c r="M49">
        <f t="shared" si="7"/>
        <v>0.81487804878048797</v>
      </c>
      <c r="N49">
        <f t="shared" si="8"/>
        <v>2.6782113821138211</v>
      </c>
      <c r="O49">
        <f t="shared" si="9"/>
        <v>2.7162276422764227</v>
      </c>
      <c r="P49" t="str">
        <f>trueraw!C49</f>
        <v xml:space="preserve"> PG, SG</v>
      </c>
      <c r="Q49" t="str">
        <f>trueraw!D49</f>
        <v>SAS</v>
      </c>
      <c r="R49">
        <f>VLOOKUP($A49, '[1]auction in'!$A$2:$B$218, 2, FALSE)</f>
        <v>31</v>
      </c>
      <c r="AE49" t="e">
        <f>IF( EXACT(#REF!,#REF!), $N49, 0)</f>
        <v>#REF!</v>
      </c>
      <c r="AF49" t="e">
        <f>IF( EXACT(#REF!,#REF!), $N49, 0)</f>
        <v>#REF!</v>
      </c>
      <c r="AG49" t="e">
        <f>IF( EXACT(#REF!,#REF!), $N49, 0)</f>
        <v>#REF!</v>
      </c>
      <c r="AH49" t="e">
        <f>IF( EXACT(#REF!,#REF!), $N49, 0)</f>
        <v>#REF!</v>
      </c>
      <c r="AI49" t="e">
        <f>IF( EXACT(#REF!,#REF!), $N49, 0)</f>
        <v>#REF!</v>
      </c>
      <c r="AJ49" t="e">
        <f>IF( EXACT(#REF!,#REF!), $N49, 0)</f>
        <v>#REF!</v>
      </c>
      <c r="AK49" t="e">
        <f>IF( EXACT(#REF!,#REF!), $N49, 0)</f>
        <v>#REF!</v>
      </c>
      <c r="AL49" t="e">
        <f>IF( EXACT(#REF!,#REF!), $N49, 0)</f>
        <v>#REF!</v>
      </c>
      <c r="AM49" t="e">
        <f>IF( EXACT(#REF!,#REF!), $N49, 0)</f>
        <v>#REF!</v>
      </c>
      <c r="AN49" t="e">
        <f>IF( EXACT(#REF!,#REF!), $N49, 0)</f>
        <v>#REF!</v>
      </c>
      <c r="AO49" t="e">
        <f>IF( EXACT(#REF!,#REF!), $N49, 0)</f>
        <v>#REF!</v>
      </c>
    </row>
    <row r="50" spans="1:41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5"/>
        <v>2.5080487804878056</v>
      </c>
      <c r="L50">
        <f t="shared" si="6"/>
        <v>2.5882926829268293</v>
      </c>
      <c r="M50">
        <f t="shared" si="7"/>
        <v>2.9643902439024394</v>
      </c>
      <c r="N50">
        <f t="shared" si="8"/>
        <v>2.5914634146341466</v>
      </c>
      <c r="O50">
        <f t="shared" si="9"/>
        <v>2.5411219512195125</v>
      </c>
      <c r="P50" t="str">
        <f>trueraw!C44</f>
        <v xml:space="preserve"> SF, PF</v>
      </c>
      <c r="Q50" t="str">
        <f>trueraw!D44</f>
        <v>TOR</v>
      </c>
      <c r="R50">
        <f>VLOOKUP($A50, '[1]auction in'!$A$2:$B$218, 2, FALSE)</f>
        <v>5</v>
      </c>
      <c r="AE50" t="e">
        <f>IF( EXACT(#REF!,#REF!), $N50, 0)</f>
        <v>#REF!</v>
      </c>
      <c r="AF50" t="e">
        <f>IF( EXACT(#REF!,#REF!), $N50, 0)</f>
        <v>#REF!</v>
      </c>
      <c r="AG50" t="e">
        <f>IF( EXACT(#REF!,#REF!), $N50, 0)</f>
        <v>#REF!</v>
      </c>
      <c r="AH50" t="e">
        <f>IF( EXACT(#REF!,#REF!), $N50, 0)</f>
        <v>#REF!</v>
      </c>
      <c r="AI50" t="e">
        <f>IF( EXACT(#REF!,#REF!), $N50, 0)</f>
        <v>#REF!</v>
      </c>
      <c r="AJ50" t="e">
        <f>IF( EXACT(#REF!,#REF!), $N50, 0)</f>
        <v>#REF!</v>
      </c>
      <c r="AK50" t="e">
        <f>IF( EXACT(#REF!,#REF!), $N50, 0)</f>
        <v>#REF!</v>
      </c>
      <c r="AL50" t="e">
        <f>IF( EXACT(#REF!,#REF!), $N50, 0)</f>
        <v>#REF!</v>
      </c>
      <c r="AM50" t="e">
        <f>IF( EXACT(#REF!,#REF!), $N50, 0)</f>
        <v>#REF!</v>
      </c>
      <c r="AN50" t="e">
        <f>IF( EXACT(#REF!,#REF!), $N50, 0)</f>
        <v>#REF!</v>
      </c>
      <c r="AO50" t="e">
        <f>IF( EXACT(#REF!,#REF!), $N50, 0)</f>
        <v>#REF!</v>
      </c>
    </row>
    <row r="51" spans="1:41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5"/>
        <v>0.3843902439024387</v>
      </c>
      <c r="L51">
        <f t="shared" si="6"/>
        <v>4.1756097560975602</v>
      </c>
      <c r="M51">
        <f t="shared" si="7"/>
        <v>1.6965853658536583</v>
      </c>
      <c r="N51">
        <f t="shared" si="8"/>
        <v>2.4502439024390235</v>
      </c>
      <c r="O51">
        <f t="shared" si="9"/>
        <v>2.2969756097560969</v>
      </c>
      <c r="P51" t="str">
        <f>trueraw!C57</f>
        <v xml:space="preserve"> SG, PG</v>
      </c>
      <c r="Q51" t="str">
        <f>trueraw!D57</f>
        <v>PHX</v>
      </c>
      <c r="R51">
        <f>VLOOKUP($A51, '[1]auction in'!$A$2:$B$218, 2, FALSE)</f>
        <v>22</v>
      </c>
      <c r="AE51" t="e">
        <f>IF( EXACT(#REF!,#REF!), $N51, 0)</f>
        <v>#REF!</v>
      </c>
      <c r="AF51" t="e">
        <f>IF( EXACT(#REF!,#REF!), $N51, 0)</f>
        <v>#REF!</v>
      </c>
      <c r="AG51" t="e">
        <f>IF( EXACT(#REF!,#REF!), $N51, 0)</f>
        <v>#REF!</v>
      </c>
      <c r="AH51" t="e">
        <f>IF( EXACT(#REF!,#REF!), $N51, 0)</f>
        <v>#REF!</v>
      </c>
      <c r="AI51" t="e">
        <f>IF( EXACT(#REF!,#REF!), $N51, 0)</f>
        <v>#REF!</v>
      </c>
      <c r="AJ51" t="e">
        <f>IF( EXACT(#REF!,#REF!), $N51, 0)</f>
        <v>#REF!</v>
      </c>
      <c r="AK51" t="e">
        <f>IF( EXACT(#REF!,#REF!), $N51, 0)</f>
        <v>#REF!</v>
      </c>
      <c r="AL51" t="e">
        <f>IF( EXACT(#REF!,#REF!), $N51, 0)</f>
        <v>#REF!</v>
      </c>
      <c r="AM51" t="e">
        <f>IF( EXACT(#REF!,#REF!), $N51, 0)</f>
        <v>#REF!</v>
      </c>
      <c r="AN51" t="e">
        <f>IF( EXACT(#REF!,#REF!), $N51, 0)</f>
        <v>#REF!</v>
      </c>
      <c r="AO51" t="e">
        <f>IF( EXACT(#REF!,#REF!), $N51, 0)</f>
        <v>#REF!</v>
      </c>
    </row>
    <row r="52" spans="1:41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5"/>
        <v>1.5952439024390244</v>
      </c>
      <c r="L52">
        <f t="shared" si="6"/>
        <v>2.1275609756097564</v>
      </c>
      <c r="M52">
        <f t="shared" si="7"/>
        <v>1.8147560975609758</v>
      </c>
      <c r="N52">
        <f t="shared" si="8"/>
        <v>2.4177642276422766</v>
      </c>
      <c r="O52">
        <f t="shared" si="9"/>
        <v>2.5345040650406503</v>
      </c>
      <c r="P52" t="str">
        <f>trueraw!C45</f>
        <v xml:space="preserve"> PG, SG</v>
      </c>
      <c r="Q52" t="str">
        <f>trueraw!D45</f>
        <v>SAS</v>
      </c>
      <c r="R52">
        <f>VLOOKUP($A52, '[1]auction in'!$A$2:$B$218, 2, FALSE)</f>
        <v>7</v>
      </c>
      <c r="AE52" t="e">
        <f>IF( EXACT(#REF!,#REF!), $N52, 0)</f>
        <v>#REF!</v>
      </c>
      <c r="AF52" t="e">
        <f>IF( EXACT(#REF!,#REF!), $N52, 0)</f>
        <v>#REF!</v>
      </c>
      <c r="AG52" t="e">
        <f>IF( EXACT(#REF!,#REF!), $N52, 0)</f>
        <v>#REF!</v>
      </c>
      <c r="AH52" t="e">
        <f>IF( EXACT(#REF!,#REF!), $N52, 0)</f>
        <v>#REF!</v>
      </c>
      <c r="AI52" t="e">
        <f>IF( EXACT(#REF!,#REF!), $N52, 0)</f>
        <v>#REF!</v>
      </c>
      <c r="AJ52" t="e">
        <f>IF( EXACT(#REF!,#REF!), $N52, 0)</f>
        <v>#REF!</v>
      </c>
      <c r="AK52" t="e">
        <f>IF( EXACT(#REF!,#REF!), $N52, 0)</f>
        <v>#REF!</v>
      </c>
      <c r="AL52" t="e">
        <f>IF( EXACT(#REF!,#REF!), $N52, 0)</f>
        <v>#REF!</v>
      </c>
      <c r="AM52" t="e">
        <f>IF( EXACT(#REF!,#REF!), $N52, 0)</f>
        <v>#REF!</v>
      </c>
      <c r="AN52" t="e">
        <f>IF( EXACT(#REF!,#REF!), $N52, 0)</f>
        <v>#REF!</v>
      </c>
      <c r="AO52" t="e">
        <f>IF( EXACT(#REF!,#REF!), $N52, 0)</f>
        <v>#REF!</v>
      </c>
    </row>
    <row r="53" spans="1:41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5"/>
        <v>1.5604878048780488</v>
      </c>
      <c r="L53">
        <f t="shared" si="6"/>
        <v>1.7492682926829268</v>
      </c>
      <c r="M53">
        <f t="shared" si="7"/>
        <v>3.0253658536585366</v>
      </c>
      <c r="N53">
        <f t="shared" si="8"/>
        <v>2.3471544715447155</v>
      </c>
      <c r="O53">
        <f t="shared" si="9"/>
        <v>2.4068943089430896</v>
      </c>
      <c r="P53" t="str">
        <f>trueraw!C20</f>
        <v xml:space="preserve"> C, PF</v>
      </c>
      <c r="Q53" t="str">
        <f>trueraw!D20</f>
        <v>DAL</v>
      </c>
      <c r="R53">
        <f>VLOOKUP($A53, '[1]auction in'!$A$2:$B$218, 2, FALSE)</f>
        <v>4</v>
      </c>
      <c r="AE53" t="e">
        <f>IF( EXACT(#REF!,#REF!), $N53, 0)</f>
        <v>#REF!</v>
      </c>
      <c r="AF53" t="e">
        <f>IF( EXACT(#REF!,#REF!), $N53, 0)</f>
        <v>#REF!</v>
      </c>
      <c r="AG53" t="e">
        <f>IF( EXACT(#REF!,#REF!), $N53, 0)</f>
        <v>#REF!</v>
      </c>
      <c r="AH53" t="e">
        <f>IF( EXACT(#REF!,#REF!), $N53, 0)</f>
        <v>#REF!</v>
      </c>
      <c r="AI53" t="e">
        <f>IF( EXACT(#REF!,#REF!), $N53, 0)</f>
        <v>#REF!</v>
      </c>
      <c r="AJ53" t="e">
        <f>IF( EXACT(#REF!,#REF!), $N53, 0)</f>
        <v>#REF!</v>
      </c>
      <c r="AK53" t="e">
        <f>IF( EXACT(#REF!,#REF!), $N53, 0)</f>
        <v>#REF!</v>
      </c>
      <c r="AL53" t="e">
        <f>IF( EXACT(#REF!,#REF!), $N53, 0)</f>
        <v>#REF!</v>
      </c>
      <c r="AM53" t="e">
        <f>IF( EXACT(#REF!,#REF!), $N53, 0)</f>
        <v>#REF!</v>
      </c>
      <c r="AN53" t="e">
        <f>IF( EXACT(#REF!,#REF!), $N53, 0)</f>
        <v>#REF!</v>
      </c>
      <c r="AO53" t="e">
        <f>IF( EXACT(#REF!,#REF!), $N53, 0)</f>
        <v>#REF!</v>
      </c>
    </row>
    <row r="54" spans="1:41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5"/>
        <v>1.7178048780487802</v>
      </c>
      <c r="L54">
        <f t="shared" si="6"/>
        <v>2.5248780487804874</v>
      </c>
      <c r="M54">
        <f t="shared" si="7"/>
        <v>1.6534146341463414</v>
      </c>
      <c r="N54">
        <f t="shared" si="8"/>
        <v>2.2654471544715444</v>
      </c>
      <c r="O54">
        <f t="shared" si="9"/>
        <v>2.3956747967479672</v>
      </c>
      <c r="P54" t="str">
        <f>trueraw!C60</f>
        <v xml:space="preserve"> PG, SG</v>
      </c>
      <c r="Q54" t="str">
        <f>trueraw!D60</f>
        <v>CHA</v>
      </c>
      <c r="R54">
        <f>VLOOKUP($A54, '[1]auction in'!$A$2:$B$218, 2, FALSE)</f>
        <v>10</v>
      </c>
      <c r="AE54" t="e">
        <f>IF( EXACT(#REF!,#REF!), $N54, 0)</f>
        <v>#REF!</v>
      </c>
      <c r="AF54" t="e">
        <f>IF( EXACT(#REF!,#REF!), $N54, 0)</f>
        <v>#REF!</v>
      </c>
      <c r="AG54" t="e">
        <f>IF( EXACT(#REF!,#REF!), $N54, 0)</f>
        <v>#REF!</v>
      </c>
      <c r="AH54" t="e">
        <f>IF( EXACT(#REF!,#REF!), $N54, 0)</f>
        <v>#REF!</v>
      </c>
      <c r="AI54" t="e">
        <f>IF( EXACT(#REF!,#REF!), $N54, 0)</f>
        <v>#REF!</v>
      </c>
      <c r="AJ54" t="e">
        <f>IF( EXACT(#REF!,#REF!), $N54, 0)</f>
        <v>#REF!</v>
      </c>
      <c r="AK54" t="e">
        <f>IF( EXACT(#REF!,#REF!), $N54, 0)</f>
        <v>#REF!</v>
      </c>
      <c r="AL54" t="e">
        <f>IF( EXACT(#REF!,#REF!), $N54, 0)</f>
        <v>#REF!</v>
      </c>
      <c r="AM54" t="e">
        <f>IF( EXACT(#REF!,#REF!), $N54, 0)</f>
        <v>#REF!</v>
      </c>
      <c r="AN54" t="e">
        <f>IF( EXACT(#REF!,#REF!), $N54, 0)</f>
        <v>#REF!</v>
      </c>
      <c r="AO54" t="e">
        <f>IF( EXACT(#REF!,#REF!), $N54, 0)</f>
        <v>#REF!</v>
      </c>
    </row>
    <row r="55" spans="1:41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5"/>
        <v>2.1175609756097566</v>
      </c>
      <c r="L55">
        <f t="shared" si="6"/>
        <v>1.2839024390243905</v>
      </c>
      <c r="M55">
        <f t="shared" si="7"/>
        <v>2.679024390243903</v>
      </c>
      <c r="N55">
        <f t="shared" si="8"/>
        <v>2.0980487804878054</v>
      </c>
      <c r="O55">
        <f t="shared" si="9"/>
        <v>2.2080000000000002</v>
      </c>
      <c r="P55" t="str">
        <f>trueraw!C63</f>
        <v xml:space="preserve"> PF, SF</v>
      </c>
      <c r="Q55" t="str">
        <f>trueraw!D63</f>
        <v>POR</v>
      </c>
      <c r="R55">
        <f>VLOOKUP($A55, '[1]auction in'!$A$2:$B$218, 2, FALSE)</f>
        <v>1</v>
      </c>
      <c r="AE55" t="e">
        <f>IF( EXACT(#REF!,#REF!), $N55, 0)</f>
        <v>#REF!</v>
      </c>
      <c r="AF55" t="e">
        <f>IF( EXACT(#REF!,#REF!), $N55, 0)</f>
        <v>#REF!</v>
      </c>
      <c r="AG55" t="e">
        <f>IF( EXACT(#REF!,#REF!), $N55, 0)</f>
        <v>#REF!</v>
      </c>
      <c r="AH55" t="e">
        <f>IF( EXACT(#REF!,#REF!), $N55, 0)</f>
        <v>#REF!</v>
      </c>
      <c r="AI55" t="e">
        <f>IF( EXACT(#REF!,#REF!), $N55, 0)</f>
        <v>#REF!</v>
      </c>
      <c r="AJ55" t="e">
        <f>IF( EXACT(#REF!,#REF!), $N55, 0)</f>
        <v>#REF!</v>
      </c>
      <c r="AK55" t="e">
        <f>IF( EXACT(#REF!,#REF!), $N55, 0)</f>
        <v>#REF!</v>
      </c>
      <c r="AL55" t="e">
        <f>IF( EXACT(#REF!,#REF!), $N55, 0)</f>
        <v>#REF!</v>
      </c>
      <c r="AM55" t="e">
        <f>IF( EXACT(#REF!,#REF!), $N55, 0)</f>
        <v>#REF!</v>
      </c>
      <c r="AN55" t="e">
        <f>IF( EXACT(#REF!,#REF!), $N55, 0)</f>
        <v>#REF!</v>
      </c>
      <c r="AO55" t="e">
        <f>IF( EXACT(#REF!,#REF!), $N55, 0)</f>
        <v>#REF!</v>
      </c>
    </row>
    <row r="56" spans="1:41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5"/>
        <v>2.0990243902439021</v>
      </c>
      <c r="L56">
        <f t="shared" si="6"/>
        <v>2.0141463414634142</v>
      </c>
      <c r="M56">
        <f t="shared" si="7"/>
        <v>2.5782926829268291</v>
      </c>
      <c r="N56">
        <f t="shared" si="8"/>
        <v>2.044146341463414</v>
      </c>
      <c r="O56">
        <f t="shared" si="9"/>
        <v>1.5989024390243904</v>
      </c>
      <c r="P56" t="str">
        <f>trueraw!C59</f>
        <v xml:space="preserve"> C</v>
      </c>
      <c r="Q56" t="str">
        <f>trueraw!D59</f>
        <v>NOP</v>
      </c>
      <c r="R56">
        <f>VLOOKUP($A56, '[1]auction in'!$A$2:$B$218, 2, FALSE)</f>
        <v>18.235532912495568</v>
      </c>
      <c r="AE56" t="e">
        <f>IF( EXACT(#REF!,#REF!), $N56, 0)</f>
        <v>#REF!</v>
      </c>
      <c r="AF56" t="e">
        <f>IF( EXACT(#REF!,#REF!), $N56, 0)</f>
        <v>#REF!</v>
      </c>
      <c r="AG56" t="e">
        <f>IF( EXACT(#REF!,#REF!), $N56, 0)</f>
        <v>#REF!</v>
      </c>
      <c r="AH56" t="e">
        <f>IF( EXACT(#REF!,#REF!), $N56, 0)</f>
        <v>#REF!</v>
      </c>
      <c r="AI56" t="e">
        <f>IF( EXACT(#REF!,#REF!), $N56, 0)</f>
        <v>#REF!</v>
      </c>
      <c r="AJ56" t="e">
        <f>IF( EXACT(#REF!,#REF!), $N56, 0)</f>
        <v>#REF!</v>
      </c>
      <c r="AK56" t="e">
        <f>IF( EXACT(#REF!,#REF!), $N56, 0)</f>
        <v>#REF!</v>
      </c>
      <c r="AL56" t="e">
        <f>IF( EXACT(#REF!,#REF!), $N56, 0)</f>
        <v>#REF!</v>
      </c>
      <c r="AM56" t="e">
        <f>IF( EXACT(#REF!,#REF!), $N56, 0)</f>
        <v>#REF!</v>
      </c>
      <c r="AN56" t="e">
        <f>IF( EXACT(#REF!,#REF!), $N56, 0)</f>
        <v>#REF!</v>
      </c>
      <c r="AO56" t="e">
        <f>IF( EXACT(#REF!,#REF!), $N56, 0)</f>
        <v>#REF!</v>
      </c>
    </row>
    <row r="57" spans="1:41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5"/>
        <v>2.4129268292682924</v>
      </c>
      <c r="L57">
        <f t="shared" si="6"/>
        <v>1.7840243902439021</v>
      </c>
      <c r="M57">
        <f t="shared" si="7"/>
        <v>2.833292682926829</v>
      </c>
      <c r="N57">
        <f t="shared" si="8"/>
        <v>2.0367886178861787</v>
      </c>
      <c r="O57">
        <f t="shared" si="9"/>
        <v>1.7682357723577233</v>
      </c>
      <c r="P57" t="str">
        <f>trueraw!C62</f>
        <v xml:space="preserve"> C, PF</v>
      </c>
      <c r="Q57" t="str">
        <f>trueraw!D62</f>
        <v>DET</v>
      </c>
      <c r="R57">
        <f>VLOOKUP($A57, '[1]auction in'!$A$2:$B$218, 2, FALSE)</f>
        <v>4</v>
      </c>
      <c r="AE57" t="e">
        <f>IF( EXACT(#REF!,#REF!), $N57, 0)</f>
        <v>#REF!</v>
      </c>
      <c r="AF57" t="e">
        <f>IF( EXACT(#REF!,#REF!), $N57, 0)</f>
        <v>#REF!</v>
      </c>
      <c r="AG57" t="e">
        <f>IF( EXACT(#REF!,#REF!), $N57, 0)</f>
        <v>#REF!</v>
      </c>
      <c r="AH57" t="e">
        <f>IF( EXACT(#REF!,#REF!), $N57, 0)</f>
        <v>#REF!</v>
      </c>
      <c r="AI57" t="e">
        <f>IF( EXACT(#REF!,#REF!), $N57, 0)</f>
        <v>#REF!</v>
      </c>
      <c r="AJ57" t="e">
        <f>IF( EXACT(#REF!,#REF!), $N57, 0)</f>
        <v>#REF!</v>
      </c>
      <c r="AK57" t="e">
        <f>IF( EXACT(#REF!,#REF!), $N57, 0)</f>
        <v>#REF!</v>
      </c>
      <c r="AL57" t="e">
        <f>IF( EXACT(#REF!,#REF!), $N57, 0)</f>
        <v>#REF!</v>
      </c>
      <c r="AM57" t="e">
        <f>IF( EXACT(#REF!,#REF!), $N57, 0)</f>
        <v>#REF!</v>
      </c>
      <c r="AN57" t="e">
        <f>IF( EXACT(#REF!,#REF!), $N57, 0)</f>
        <v>#REF!</v>
      </c>
      <c r="AO57" t="e">
        <f>IF( EXACT(#REF!,#REF!), $N57, 0)</f>
        <v>#REF!</v>
      </c>
    </row>
    <row r="58" spans="1:41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5"/>
        <v>1.995853658536586</v>
      </c>
      <c r="L58">
        <f t="shared" si="6"/>
        <v>2.5626829268292686</v>
      </c>
      <c r="M58">
        <f t="shared" si="7"/>
        <v>0.64243902439024403</v>
      </c>
      <c r="N58">
        <f t="shared" si="8"/>
        <v>1.9682926829268295</v>
      </c>
      <c r="O58">
        <f t="shared" si="9"/>
        <v>2.1535609756097562</v>
      </c>
      <c r="P58" t="str">
        <f>trueraw!C55</f>
        <v xml:space="preserve"> PG</v>
      </c>
      <c r="Q58" t="str">
        <f>trueraw!D55</f>
        <v>CHI</v>
      </c>
      <c r="R58">
        <f>VLOOKUP($A58, '[1]auction in'!$A$2:$B$218, 2, FALSE)</f>
        <v>16</v>
      </c>
      <c r="AE58" t="e">
        <f>IF( EXACT(#REF!,#REF!), $N58, 0)</f>
        <v>#REF!</v>
      </c>
      <c r="AF58" t="e">
        <f>IF( EXACT(#REF!,#REF!), $N58, 0)</f>
        <v>#REF!</v>
      </c>
      <c r="AG58" t="e">
        <f>IF( EXACT(#REF!,#REF!), $N58, 0)</f>
        <v>#REF!</v>
      </c>
      <c r="AH58" t="e">
        <f>IF( EXACT(#REF!,#REF!), $N58, 0)</f>
        <v>#REF!</v>
      </c>
      <c r="AI58" t="e">
        <f>IF( EXACT(#REF!,#REF!), $N58, 0)</f>
        <v>#REF!</v>
      </c>
      <c r="AJ58" t="e">
        <f>IF( EXACT(#REF!,#REF!), $N58, 0)</f>
        <v>#REF!</v>
      </c>
      <c r="AK58" t="e">
        <f>IF( EXACT(#REF!,#REF!), $N58, 0)</f>
        <v>#REF!</v>
      </c>
      <c r="AL58" t="e">
        <f>IF( EXACT(#REF!,#REF!), $N58, 0)</f>
        <v>#REF!</v>
      </c>
      <c r="AM58" t="e">
        <f>IF( EXACT(#REF!,#REF!), $N58, 0)</f>
        <v>#REF!</v>
      </c>
      <c r="AN58" t="e">
        <f>IF( EXACT(#REF!,#REF!), $N58, 0)</f>
        <v>#REF!</v>
      </c>
      <c r="AO58" t="e">
        <f>IF( EXACT(#REF!,#REF!), $N58, 0)</f>
        <v>#REF!</v>
      </c>
    </row>
    <row r="59" spans="1:41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5"/>
        <v>0.76341463414634136</v>
      </c>
      <c r="L59">
        <f t="shared" si="6"/>
        <v>2.2151219512195128</v>
      </c>
      <c r="M59">
        <f t="shared" si="7"/>
        <v>1.51609756097561</v>
      </c>
      <c r="N59">
        <f t="shared" si="8"/>
        <v>1.9138211382113828</v>
      </c>
      <c r="O59">
        <f t="shared" si="9"/>
        <v>1.8577886178861784</v>
      </c>
      <c r="P59" t="str">
        <f>trueraw!C51</f>
        <v xml:space="preserve"> SF</v>
      </c>
      <c r="Q59" t="str">
        <f>trueraw!D51</f>
        <v>CHA</v>
      </c>
      <c r="R59">
        <f>VLOOKUP($A59, '[1]auction in'!$A$2:$B$218, 2, FALSE)</f>
        <v>1</v>
      </c>
      <c r="AE59" t="e">
        <f>IF( EXACT(#REF!,#REF!), $N59, 0)</f>
        <v>#REF!</v>
      </c>
      <c r="AF59" t="e">
        <f>IF( EXACT(#REF!,#REF!), $N59, 0)</f>
        <v>#REF!</v>
      </c>
      <c r="AG59" t="e">
        <f>IF( EXACT(#REF!,#REF!), $N59, 0)</f>
        <v>#REF!</v>
      </c>
      <c r="AH59" t="e">
        <f>IF( EXACT(#REF!,#REF!), $N59, 0)</f>
        <v>#REF!</v>
      </c>
      <c r="AI59" t="e">
        <f>IF( EXACT(#REF!,#REF!), $N59, 0)</f>
        <v>#REF!</v>
      </c>
      <c r="AJ59" t="e">
        <f>IF( EXACT(#REF!,#REF!), $N59, 0)</f>
        <v>#REF!</v>
      </c>
      <c r="AK59" t="e">
        <f>IF( EXACT(#REF!,#REF!), $N59, 0)</f>
        <v>#REF!</v>
      </c>
      <c r="AL59" t="e">
        <f>IF( EXACT(#REF!,#REF!), $N59, 0)</f>
        <v>#REF!</v>
      </c>
      <c r="AM59" t="e">
        <f>IF( EXACT(#REF!,#REF!), $N59, 0)</f>
        <v>#REF!</v>
      </c>
      <c r="AN59" t="e">
        <f>IF( EXACT(#REF!,#REF!), $N59, 0)</f>
        <v>#REF!</v>
      </c>
      <c r="AO59" t="e">
        <f>IF( EXACT(#REF!,#REF!), $N59, 0)</f>
        <v>#REF!</v>
      </c>
    </row>
    <row r="60" spans="1:41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5"/>
        <v>1.4019512195121948</v>
      </c>
      <c r="L60">
        <f t="shared" si="6"/>
        <v>1.2697560975609756</v>
      </c>
      <c r="M60">
        <f t="shared" si="7"/>
        <v>1.7317073170731709</v>
      </c>
      <c r="N60">
        <f t="shared" si="8"/>
        <v>1.8226016260162603</v>
      </c>
      <c r="O60">
        <f t="shared" si="9"/>
        <v>1.7566178861788617</v>
      </c>
      <c r="P60" t="str">
        <f>trueraw!C53</f>
        <v xml:space="preserve"> SG, SF</v>
      </c>
      <c r="Q60" t="str">
        <f>trueraw!D53</f>
        <v>ATL</v>
      </c>
      <c r="R60">
        <f>VLOOKUP($A60, '[1]auction in'!$A$2:$B$218, 2, FALSE)</f>
        <v>1</v>
      </c>
      <c r="AE60" t="e">
        <f>IF( EXACT(#REF!,#REF!), $N60, 0)</f>
        <v>#REF!</v>
      </c>
      <c r="AF60" t="e">
        <f>IF( EXACT(#REF!,#REF!), $N60, 0)</f>
        <v>#REF!</v>
      </c>
      <c r="AG60" t="e">
        <f>IF( EXACT(#REF!,#REF!), $N60, 0)</f>
        <v>#REF!</v>
      </c>
      <c r="AH60" t="e">
        <f>IF( EXACT(#REF!,#REF!), $N60, 0)</f>
        <v>#REF!</v>
      </c>
      <c r="AI60" t="e">
        <f>IF( EXACT(#REF!,#REF!), $N60, 0)</f>
        <v>#REF!</v>
      </c>
      <c r="AJ60" t="e">
        <f>IF( EXACT(#REF!,#REF!), $N60, 0)</f>
        <v>#REF!</v>
      </c>
      <c r="AK60" t="e">
        <f>IF( EXACT(#REF!,#REF!), $N60, 0)</f>
        <v>#REF!</v>
      </c>
      <c r="AL60" t="e">
        <f>IF( EXACT(#REF!,#REF!), $N60, 0)</f>
        <v>#REF!</v>
      </c>
      <c r="AM60" t="e">
        <f>IF( EXACT(#REF!,#REF!), $N60, 0)</f>
        <v>#REF!</v>
      </c>
      <c r="AN60" t="e">
        <f>IF( EXACT(#REF!,#REF!), $N60, 0)</f>
        <v>#REF!</v>
      </c>
      <c r="AO60" t="e">
        <f>IF( EXACT(#REF!,#REF!), $N60, 0)</f>
        <v>#REF!</v>
      </c>
    </row>
    <row r="61" spans="1:41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5"/>
        <v>2.6360975609756094</v>
      </c>
      <c r="L61">
        <f t="shared" si="6"/>
        <v>2.7078048780487807</v>
      </c>
      <c r="M61">
        <f t="shared" si="7"/>
        <v>1.8034146341463413</v>
      </c>
      <c r="N61">
        <f t="shared" si="8"/>
        <v>1.7890243902439025</v>
      </c>
      <c r="O61">
        <f t="shared" si="9"/>
        <v>1.5816097560975608</v>
      </c>
      <c r="P61" t="str">
        <f>trueraw!C58</f>
        <v xml:space="preserve"> C</v>
      </c>
      <c r="Q61" t="str">
        <f>trueraw!D58</f>
        <v>POR</v>
      </c>
      <c r="R61">
        <f>VLOOKUP($A61, '[1]auction in'!$A$2:$B$218, 2, FALSE)</f>
        <v>13</v>
      </c>
      <c r="AE61" t="e">
        <f>IF( EXACT(#REF!,#REF!), $N61, 0)</f>
        <v>#REF!</v>
      </c>
      <c r="AF61" t="e">
        <f>IF( EXACT(#REF!,#REF!), $N61, 0)</f>
        <v>#REF!</v>
      </c>
      <c r="AG61" t="e">
        <f>IF( EXACT(#REF!,#REF!), $N61, 0)</f>
        <v>#REF!</v>
      </c>
      <c r="AH61" t="e">
        <f>IF( EXACT(#REF!,#REF!), $N61, 0)</f>
        <v>#REF!</v>
      </c>
      <c r="AI61" t="e">
        <f>IF( EXACT(#REF!,#REF!), $N61, 0)</f>
        <v>#REF!</v>
      </c>
      <c r="AJ61" t="e">
        <f>IF( EXACT(#REF!,#REF!), $N61, 0)</f>
        <v>#REF!</v>
      </c>
      <c r="AK61" t="e">
        <f>IF( EXACT(#REF!,#REF!), $N61, 0)</f>
        <v>#REF!</v>
      </c>
      <c r="AL61" t="e">
        <f>IF( EXACT(#REF!,#REF!), $N61, 0)</f>
        <v>#REF!</v>
      </c>
      <c r="AM61" t="e">
        <f>IF( EXACT(#REF!,#REF!), $N61, 0)</f>
        <v>#REF!</v>
      </c>
      <c r="AN61" t="e">
        <f>IF( EXACT(#REF!,#REF!), $N61, 0)</f>
        <v>#REF!</v>
      </c>
      <c r="AO61" t="e">
        <f>IF( EXACT(#REF!,#REF!), $N61, 0)</f>
        <v>#REF!</v>
      </c>
    </row>
    <row r="62" spans="1:41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5"/>
        <v>0.98475609756097526</v>
      </c>
      <c r="L62">
        <f t="shared" si="6"/>
        <v>2.15780487804878</v>
      </c>
      <c r="M62">
        <f t="shared" si="7"/>
        <v>0.43817073170731691</v>
      </c>
      <c r="N62">
        <f t="shared" si="8"/>
        <v>1.7535772357723571</v>
      </c>
      <c r="O62">
        <f t="shared" si="9"/>
        <v>1.8568861788617879</v>
      </c>
      <c r="P62" t="str">
        <f>trueraw!C61</f>
        <v xml:space="preserve"> PG, SG</v>
      </c>
      <c r="Q62" t="str">
        <f>trueraw!D61</f>
        <v>IND</v>
      </c>
      <c r="R62">
        <f>VLOOKUP($A62, '[1]auction in'!$A$2:$B$218, 2, FALSE)</f>
        <v>6</v>
      </c>
      <c r="AE62" t="e">
        <f>IF( EXACT(#REF!,#REF!), $N62, 0)</f>
        <v>#REF!</v>
      </c>
      <c r="AF62" t="e">
        <f>IF( EXACT(#REF!,#REF!), $N62, 0)</f>
        <v>#REF!</v>
      </c>
      <c r="AG62" t="e">
        <f>IF( EXACT(#REF!,#REF!), $N62, 0)</f>
        <v>#REF!</v>
      </c>
      <c r="AH62" t="e">
        <f>IF( EXACT(#REF!,#REF!), $N62, 0)</f>
        <v>#REF!</v>
      </c>
      <c r="AI62" t="e">
        <f>IF( EXACT(#REF!,#REF!), $N62, 0)</f>
        <v>#REF!</v>
      </c>
      <c r="AJ62" t="e">
        <f>IF( EXACT(#REF!,#REF!), $N62, 0)</f>
        <v>#REF!</v>
      </c>
      <c r="AK62" t="e">
        <f>IF( EXACT(#REF!,#REF!), $N62, 0)</f>
        <v>#REF!</v>
      </c>
      <c r="AL62" t="e">
        <f>IF( EXACT(#REF!,#REF!), $N62, 0)</f>
        <v>#REF!</v>
      </c>
      <c r="AM62" t="e">
        <f>IF( EXACT(#REF!,#REF!), $N62, 0)</f>
        <v>#REF!</v>
      </c>
      <c r="AN62" t="e">
        <f>IF( EXACT(#REF!,#REF!), $N62, 0)</f>
        <v>#REF!</v>
      </c>
      <c r="AO62" t="e">
        <f>IF( EXACT(#REF!,#REF!), $N62, 0)</f>
        <v>#REF!</v>
      </c>
    </row>
    <row r="63" spans="1:41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5"/>
        <v>1.6629268292682928</v>
      </c>
      <c r="L63">
        <f t="shared" si="6"/>
        <v>0.64000000000000012</v>
      </c>
      <c r="M63">
        <f t="shared" si="7"/>
        <v>2.5965853658536591</v>
      </c>
      <c r="N63">
        <f t="shared" si="8"/>
        <v>1.6613008130081302</v>
      </c>
      <c r="O63">
        <f t="shared" si="9"/>
        <v>1.4976260162601627</v>
      </c>
      <c r="P63" t="str">
        <f>trueraw!C65</f>
        <v xml:space="preserve"> C, PF</v>
      </c>
      <c r="Q63" t="str">
        <f>trueraw!D65</f>
        <v>TOR</v>
      </c>
      <c r="R63">
        <f>VLOOKUP($A63, '[1]auction in'!$A$2:$B$218, 2, FALSE)</f>
        <v>5</v>
      </c>
      <c r="AE63" t="e">
        <f>IF( EXACT(#REF!,#REF!), $N63, 0)</f>
        <v>#REF!</v>
      </c>
      <c r="AF63" t="e">
        <f>IF( EXACT(#REF!,#REF!), $N63, 0)</f>
        <v>#REF!</v>
      </c>
      <c r="AG63" t="e">
        <f>IF( EXACT(#REF!,#REF!), $N63, 0)</f>
        <v>#REF!</v>
      </c>
      <c r="AH63" t="e">
        <f>IF( EXACT(#REF!,#REF!), $N63, 0)</f>
        <v>#REF!</v>
      </c>
      <c r="AI63" t="e">
        <f>IF( EXACT(#REF!,#REF!), $N63, 0)</f>
        <v>#REF!</v>
      </c>
      <c r="AJ63" t="e">
        <f>IF( EXACT(#REF!,#REF!), $N63, 0)</f>
        <v>#REF!</v>
      </c>
      <c r="AK63" t="e">
        <f>IF( EXACT(#REF!,#REF!), $N63, 0)</f>
        <v>#REF!</v>
      </c>
      <c r="AL63" t="e">
        <f>IF( EXACT(#REF!,#REF!), $N63, 0)</f>
        <v>#REF!</v>
      </c>
      <c r="AM63" t="e">
        <f>IF( EXACT(#REF!,#REF!), $N63, 0)</f>
        <v>#REF!</v>
      </c>
      <c r="AN63" t="e">
        <f>IF( EXACT(#REF!,#REF!), $N63, 0)</f>
        <v>#REF!</v>
      </c>
      <c r="AO63" t="e">
        <f>IF( EXACT(#REF!,#REF!), $N63, 0)</f>
        <v>#REF!</v>
      </c>
    </row>
    <row r="64" spans="1:41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5"/>
        <v>8.0487804878048852E-2</v>
      </c>
      <c r="L64">
        <f t="shared" si="6"/>
        <v>1.8887804878048782</v>
      </c>
      <c r="M64">
        <f t="shared" si="7"/>
        <v>1.7173170731707317</v>
      </c>
      <c r="N64">
        <f t="shared" si="8"/>
        <v>1.6043089430894311</v>
      </c>
      <c r="O64">
        <f t="shared" si="9"/>
        <v>1.6675934959349594</v>
      </c>
      <c r="P64" t="str">
        <f>trueraw!C70</f>
        <v xml:space="preserve"> SF, PF</v>
      </c>
      <c r="Q64" t="str">
        <f>trueraw!D70</f>
        <v>DET</v>
      </c>
      <c r="R64">
        <f>VLOOKUP($A64, '[1]auction in'!$A$2:$B$218, 2, FALSE)</f>
        <v>3</v>
      </c>
      <c r="AE64" t="e">
        <f>IF( EXACT(#REF!,#REF!), $N64, 0)</f>
        <v>#REF!</v>
      </c>
      <c r="AF64" t="e">
        <f>IF( EXACT(#REF!,#REF!), $N64, 0)</f>
        <v>#REF!</v>
      </c>
      <c r="AG64" t="e">
        <f>IF( EXACT(#REF!,#REF!), $N64, 0)</f>
        <v>#REF!</v>
      </c>
      <c r="AH64" t="e">
        <f>IF( EXACT(#REF!,#REF!), $N64, 0)</f>
        <v>#REF!</v>
      </c>
      <c r="AI64" t="e">
        <f>IF( EXACT(#REF!,#REF!), $N64, 0)</f>
        <v>#REF!</v>
      </c>
      <c r="AJ64" t="e">
        <f>IF( EXACT(#REF!,#REF!), $N64, 0)</f>
        <v>#REF!</v>
      </c>
      <c r="AK64" t="e">
        <f>IF( EXACT(#REF!,#REF!), $N64, 0)</f>
        <v>#REF!</v>
      </c>
      <c r="AL64" t="e">
        <f>IF( EXACT(#REF!,#REF!), $N64, 0)</f>
        <v>#REF!</v>
      </c>
      <c r="AM64" t="e">
        <f>IF( EXACT(#REF!,#REF!), $N64, 0)</f>
        <v>#REF!</v>
      </c>
      <c r="AN64" t="e">
        <f>IF( EXACT(#REF!,#REF!), $N64, 0)</f>
        <v>#REF!</v>
      </c>
      <c r="AO64" t="e">
        <f>IF( EXACT(#REF!,#REF!), $N64, 0)</f>
        <v>#REF!</v>
      </c>
    </row>
    <row r="65" spans="1:41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5"/>
        <v>0.82146341463414574</v>
      </c>
      <c r="L65">
        <f t="shared" si="6"/>
        <v>1.7092682926829263</v>
      </c>
      <c r="M65">
        <f t="shared" si="7"/>
        <v>0.33853658536585335</v>
      </c>
      <c r="N65">
        <f t="shared" si="8"/>
        <v>1.5904065040650401</v>
      </c>
      <c r="O65">
        <f t="shared" si="9"/>
        <v>1.6587642276422758</v>
      </c>
      <c r="P65" t="str">
        <f>trueraw!C56</f>
        <v xml:space="preserve"> PG</v>
      </c>
      <c r="Q65" t="str">
        <f>trueraw!D56</f>
        <v>UTA</v>
      </c>
      <c r="R65">
        <f>VLOOKUP($A65, '[1]auction in'!$A$2:$B$218, 2, FALSE)</f>
        <v>3</v>
      </c>
      <c r="AE65" t="e">
        <f>IF( EXACT(#REF!,#REF!), $N65, 0)</f>
        <v>#REF!</v>
      </c>
      <c r="AF65" t="e">
        <f>IF( EXACT(#REF!,#REF!), $N65, 0)</f>
        <v>#REF!</v>
      </c>
      <c r="AG65" t="e">
        <f>IF( EXACT(#REF!,#REF!), $N65, 0)</f>
        <v>#REF!</v>
      </c>
      <c r="AH65" t="e">
        <f>IF( EXACT(#REF!,#REF!), $N65, 0)</f>
        <v>#REF!</v>
      </c>
      <c r="AI65" t="e">
        <f>IF( EXACT(#REF!,#REF!), $N65, 0)</f>
        <v>#REF!</v>
      </c>
      <c r="AJ65" t="e">
        <f>IF( EXACT(#REF!,#REF!), $N65, 0)</f>
        <v>#REF!</v>
      </c>
      <c r="AK65" t="e">
        <f>IF( EXACT(#REF!,#REF!), $N65, 0)</f>
        <v>#REF!</v>
      </c>
      <c r="AL65" t="e">
        <f>IF( EXACT(#REF!,#REF!), $N65, 0)</f>
        <v>#REF!</v>
      </c>
      <c r="AM65" t="e">
        <f>IF( EXACT(#REF!,#REF!), $N65, 0)</f>
        <v>#REF!</v>
      </c>
      <c r="AN65" t="e">
        <f>IF( EXACT(#REF!,#REF!), $N65, 0)</f>
        <v>#REF!</v>
      </c>
      <c r="AO65" t="e">
        <f>IF( EXACT(#REF!,#REF!), $N65, 0)</f>
        <v>#REF!</v>
      </c>
    </row>
    <row r="66" spans="1:41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5"/>
        <v>3.176219512195122</v>
      </c>
      <c r="L66">
        <f t="shared" si="6"/>
        <v>3.011219512195122</v>
      </c>
      <c r="M66">
        <f t="shared" si="7"/>
        <v>-0.43073170731707311</v>
      </c>
      <c r="N66">
        <f t="shared" si="8"/>
        <v>1.5812195121951218</v>
      </c>
      <c r="O66">
        <f t="shared" si="9"/>
        <v>1.4956341463414633</v>
      </c>
      <c r="P66" t="str">
        <f>trueraw!C69</f>
        <v xml:space="preserve"> PG</v>
      </c>
      <c r="Q66" t="str">
        <f>trueraw!D69</f>
        <v>SAC</v>
      </c>
      <c r="R66">
        <f>VLOOKUP($A66, '[1]auction in'!$A$2:$B$218, 2, FALSE)</f>
        <v>54</v>
      </c>
      <c r="AE66" t="e">
        <f>IF( EXACT(#REF!,#REF!), $N66, 0)</f>
        <v>#REF!</v>
      </c>
      <c r="AF66" t="e">
        <f>IF( EXACT(#REF!,#REF!), $N66, 0)</f>
        <v>#REF!</v>
      </c>
      <c r="AG66" t="e">
        <f>IF( EXACT(#REF!,#REF!), $N66, 0)</f>
        <v>#REF!</v>
      </c>
      <c r="AH66" t="e">
        <f>IF( EXACT(#REF!,#REF!), $N66, 0)</f>
        <v>#REF!</v>
      </c>
      <c r="AI66" t="e">
        <f>IF( EXACT(#REF!,#REF!), $N66, 0)</f>
        <v>#REF!</v>
      </c>
      <c r="AJ66" t="e">
        <f>IF( EXACT(#REF!,#REF!), $N66, 0)</f>
        <v>#REF!</v>
      </c>
      <c r="AK66" t="e">
        <f>IF( EXACT(#REF!,#REF!), $N66, 0)</f>
        <v>#REF!</v>
      </c>
      <c r="AL66" t="e">
        <f>IF( EXACT(#REF!,#REF!), $N66, 0)</f>
        <v>#REF!</v>
      </c>
      <c r="AM66" t="e">
        <f>IF( EXACT(#REF!,#REF!), $N66, 0)</f>
        <v>#REF!</v>
      </c>
      <c r="AN66" t="e">
        <f>IF( EXACT(#REF!,#REF!), $N66, 0)</f>
        <v>#REF!</v>
      </c>
      <c r="AO66" t="e">
        <f>IF( EXACT(#REF!,#REF!), $N66, 0)</f>
        <v>#REF!</v>
      </c>
    </row>
    <row r="67" spans="1:41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10">(SUM($D67:$J67) + $B67)</f>
        <v>1.4434146341463419</v>
      </c>
      <c r="L67">
        <f t="shared" ref="L67:L98" si="11">SUM($B67:$I67)</f>
        <v>3.0546341463414635</v>
      </c>
      <c r="M67">
        <f t="shared" ref="M67:M98" si="12">(SUM($B67:$F67) + SUM($H67:$J67))</f>
        <v>-0.81024390243902378</v>
      </c>
      <c r="N67">
        <f t="shared" ref="N67:N98" si="13">SUM($B67:$J67)</f>
        <v>1.5295934959349595</v>
      </c>
      <c r="O67">
        <f t="shared" ref="O67:O98" si="14">SUMPRODUCT($B67:$J67, $B$1:$J$1)</f>
        <v>1.5432845528455288</v>
      </c>
      <c r="P67" t="str">
        <f>trueraw!C67</f>
        <v xml:space="preserve"> PF</v>
      </c>
      <c r="Q67" t="str">
        <f>trueraw!D67</f>
        <v>GSW</v>
      </c>
      <c r="R67">
        <f>VLOOKUP($A67, '[1]auction in'!$A$2:$B$218, 2, FALSE)</f>
        <v>12</v>
      </c>
      <c r="AE67" t="e">
        <f>IF( EXACT(#REF!,#REF!), $N67, 0)</f>
        <v>#REF!</v>
      </c>
      <c r="AF67" t="e">
        <f>IF( EXACT(#REF!,#REF!), $N67, 0)</f>
        <v>#REF!</v>
      </c>
      <c r="AG67" t="e">
        <f>IF( EXACT(#REF!,#REF!), $N67, 0)</f>
        <v>#REF!</v>
      </c>
      <c r="AH67" t="e">
        <f>IF( EXACT(#REF!,#REF!), $N67, 0)</f>
        <v>#REF!</v>
      </c>
      <c r="AI67" t="e">
        <f>IF( EXACT(#REF!,#REF!), $N67, 0)</f>
        <v>#REF!</v>
      </c>
      <c r="AJ67" t="e">
        <f>IF( EXACT(#REF!,#REF!), $N67, 0)</f>
        <v>#REF!</v>
      </c>
      <c r="AK67" t="e">
        <f>IF( EXACT(#REF!,#REF!), $N67, 0)</f>
        <v>#REF!</v>
      </c>
      <c r="AL67" t="e">
        <f>IF( EXACT(#REF!,#REF!), $N67, 0)</f>
        <v>#REF!</v>
      </c>
      <c r="AM67" t="e">
        <f>IF( EXACT(#REF!,#REF!), $N67, 0)</f>
        <v>#REF!</v>
      </c>
      <c r="AN67" t="e">
        <f>IF( EXACT(#REF!,#REF!), $N67, 0)</f>
        <v>#REF!</v>
      </c>
      <c r="AO67" t="e">
        <f>IF( EXACT(#REF!,#REF!), $N67, 0)</f>
        <v>#REF!</v>
      </c>
    </row>
    <row r="68" spans="1:41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10"/>
        <v>1.5257317073170735</v>
      </c>
      <c r="L68">
        <f t="shared" si="11"/>
        <v>0.9700000000000002</v>
      </c>
      <c r="M68">
        <f t="shared" si="12"/>
        <v>1.2052439024390249</v>
      </c>
      <c r="N68">
        <f t="shared" si="13"/>
        <v>1.4971544715447158</v>
      </c>
      <c r="O68">
        <f t="shared" si="14"/>
        <v>1.4499430894308944</v>
      </c>
      <c r="P68" t="str">
        <f>trueraw!C74</f>
        <v xml:space="preserve"> SF, PF</v>
      </c>
      <c r="Q68" t="str">
        <f>trueraw!D74</f>
        <v>MEM</v>
      </c>
      <c r="R68">
        <f>VLOOKUP($A68, '[1]auction in'!$A$2:$B$218, 2, FALSE)</f>
        <v>1</v>
      </c>
      <c r="AE68" t="e">
        <f>IF( EXACT(#REF!,#REF!), $N68, 0)</f>
        <v>#REF!</v>
      </c>
      <c r="AF68" t="e">
        <f>IF( EXACT(#REF!,#REF!), $N68, 0)</f>
        <v>#REF!</v>
      </c>
      <c r="AG68" t="e">
        <f>IF( EXACT(#REF!,#REF!), $N68, 0)</f>
        <v>#REF!</v>
      </c>
      <c r="AH68" t="e">
        <f>IF( EXACT(#REF!,#REF!), $N68, 0)</f>
        <v>#REF!</v>
      </c>
      <c r="AI68" t="e">
        <f>IF( EXACT(#REF!,#REF!), $N68, 0)</f>
        <v>#REF!</v>
      </c>
      <c r="AJ68" t="e">
        <f>IF( EXACT(#REF!,#REF!), $N68, 0)</f>
        <v>#REF!</v>
      </c>
      <c r="AK68" t="e">
        <f>IF( EXACT(#REF!,#REF!), $N68, 0)</f>
        <v>#REF!</v>
      </c>
      <c r="AL68" t="e">
        <f>IF( EXACT(#REF!,#REF!), $N68, 0)</f>
        <v>#REF!</v>
      </c>
      <c r="AM68" t="e">
        <f>IF( EXACT(#REF!,#REF!), $N68, 0)</f>
        <v>#REF!</v>
      </c>
      <c r="AN68" t="e">
        <f>IF( EXACT(#REF!,#REF!), $N68, 0)</f>
        <v>#REF!</v>
      </c>
      <c r="AO68" t="e">
        <f>IF( EXACT(#REF!,#REF!), $N68, 0)</f>
        <v>#REF!</v>
      </c>
    </row>
    <row r="69" spans="1:41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10"/>
        <v>0.92207317073170758</v>
      </c>
      <c r="L69">
        <f t="shared" si="11"/>
        <v>0.63158536585365854</v>
      </c>
      <c r="M69">
        <f t="shared" si="12"/>
        <v>2.5406097560975613</v>
      </c>
      <c r="N69">
        <f t="shared" si="13"/>
        <v>1.460569105691057</v>
      </c>
      <c r="O69">
        <f t="shared" si="14"/>
        <v>1.3036016260162602</v>
      </c>
      <c r="P69" t="str">
        <f>trueraw!C75</f>
        <v xml:space="preserve"> C</v>
      </c>
      <c r="Q69" t="str">
        <f>trueraw!D75</f>
        <v>MIL</v>
      </c>
      <c r="R69">
        <f>VLOOKUP($A69, '[1]auction in'!$A$2:$B$218, 2, FALSE)</f>
        <v>2</v>
      </c>
      <c r="AE69" t="e">
        <f>IF( EXACT(#REF!,#REF!), $N69, 0)</f>
        <v>#REF!</v>
      </c>
      <c r="AF69" t="e">
        <f>IF( EXACT(#REF!,#REF!), $N69, 0)</f>
        <v>#REF!</v>
      </c>
      <c r="AG69" t="e">
        <f>IF( EXACT(#REF!,#REF!), $N69, 0)</f>
        <v>#REF!</v>
      </c>
      <c r="AH69" t="e">
        <f>IF( EXACT(#REF!,#REF!), $N69, 0)</f>
        <v>#REF!</v>
      </c>
      <c r="AI69" t="e">
        <f>IF( EXACT(#REF!,#REF!), $N69, 0)</f>
        <v>#REF!</v>
      </c>
      <c r="AJ69" t="e">
        <f>IF( EXACT(#REF!,#REF!), $N69, 0)</f>
        <v>#REF!</v>
      </c>
      <c r="AK69" t="e">
        <f>IF( EXACT(#REF!,#REF!), $N69, 0)</f>
        <v>#REF!</v>
      </c>
      <c r="AL69" t="e">
        <f>IF( EXACT(#REF!,#REF!), $N69, 0)</f>
        <v>#REF!</v>
      </c>
      <c r="AM69" t="e">
        <f>IF( EXACT(#REF!,#REF!), $N69, 0)</f>
        <v>#REF!</v>
      </c>
      <c r="AN69" t="e">
        <f>IF( EXACT(#REF!,#REF!), $N69, 0)</f>
        <v>#REF!</v>
      </c>
      <c r="AO69" t="e">
        <f>IF( EXACT(#REF!,#REF!), $N69, 0)</f>
        <v>#REF!</v>
      </c>
    </row>
    <row r="70" spans="1:41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10"/>
        <v>1.2668292682926832</v>
      </c>
      <c r="L70">
        <f t="shared" si="11"/>
        <v>2.2792682926829269</v>
      </c>
      <c r="M70">
        <f t="shared" si="12"/>
        <v>1.0812195121951218</v>
      </c>
      <c r="N70">
        <f t="shared" si="13"/>
        <v>1.4162601626016262</v>
      </c>
      <c r="O70">
        <f t="shared" si="14"/>
        <v>1.6030081300813008</v>
      </c>
      <c r="P70" t="str">
        <f>trueraw!C80</f>
        <v xml:space="preserve"> SG, SF</v>
      </c>
      <c r="Q70" t="str">
        <f>trueraw!D80</f>
        <v>MIN</v>
      </c>
      <c r="R70">
        <f>VLOOKUP($A70, '[1]auction in'!$A$2:$B$218, 2, FALSE)</f>
        <v>9</v>
      </c>
      <c r="AE70" t="e">
        <f>IF( EXACT(#REF!,#REF!), $N70, 0)</f>
        <v>#REF!</v>
      </c>
      <c r="AF70" t="e">
        <f>IF( EXACT(#REF!,#REF!), $N70, 0)</f>
        <v>#REF!</v>
      </c>
      <c r="AG70" t="e">
        <f>IF( EXACT(#REF!,#REF!), $N70, 0)</f>
        <v>#REF!</v>
      </c>
      <c r="AH70" t="e">
        <f>IF( EXACT(#REF!,#REF!), $N70, 0)</f>
        <v>#REF!</v>
      </c>
      <c r="AI70" t="e">
        <f>IF( EXACT(#REF!,#REF!), $N70, 0)</f>
        <v>#REF!</v>
      </c>
      <c r="AJ70" t="e">
        <f>IF( EXACT(#REF!,#REF!), $N70, 0)</f>
        <v>#REF!</v>
      </c>
      <c r="AK70" t="e">
        <f>IF( EXACT(#REF!,#REF!), $N70, 0)</f>
        <v>#REF!</v>
      </c>
      <c r="AL70" t="e">
        <f>IF( EXACT(#REF!,#REF!), $N70, 0)</f>
        <v>#REF!</v>
      </c>
      <c r="AM70" t="e">
        <f>IF( EXACT(#REF!,#REF!), $N70, 0)</f>
        <v>#REF!</v>
      </c>
      <c r="AN70" t="e">
        <f>IF( EXACT(#REF!,#REF!), $N70, 0)</f>
        <v>#REF!</v>
      </c>
      <c r="AO70" t="e">
        <f>IF( EXACT(#REF!,#REF!), $N70, 0)</f>
        <v>#REF!</v>
      </c>
    </row>
    <row r="71" spans="1:41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10"/>
        <v>2.9415853658536579</v>
      </c>
      <c r="L71">
        <f t="shared" si="11"/>
        <v>0.51268292682926808</v>
      </c>
      <c r="M71">
        <f t="shared" si="12"/>
        <v>2.5595121951219508</v>
      </c>
      <c r="N71">
        <f t="shared" si="13"/>
        <v>1.4072357723577233</v>
      </c>
      <c r="O71">
        <f t="shared" si="14"/>
        <v>1.0066178861788617</v>
      </c>
      <c r="P71" t="str">
        <f>trueraw!C68</f>
        <v xml:space="preserve"> C</v>
      </c>
      <c r="Q71" t="str">
        <f>trueraw!D68</f>
        <v>NYK</v>
      </c>
      <c r="R71">
        <f>VLOOKUP($A71, '[1]auction in'!$A$2:$B$218, 2, FALSE)</f>
        <v>1</v>
      </c>
      <c r="AE71" t="e">
        <f>IF( EXACT(#REF!,#REF!), $N71, 0)</f>
        <v>#REF!</v>
      </c>
      <c r="AF71" t="e">
        <f>IF( EXACT(#REF!,#REF!), $N71, 0)</f>
        <v>#REF!</v>
      </c>
      <c r="AG71" t="e">
        <f>IF( EXACT(#REF!,#REF!), $N71, 0)</f>
        <v>#REF!</v>
      </c>
      <c r="AH71" t="e">
        <f>IF( EXACT(#REF!,#REF!), $N71, 0)</f>
        <v>#REF!</v>
      </c>
      <c r="AI71" t="e">
        <f>IF( EXACT(#REF!,#REF!), $N71, 0)</f>
        <v>#REF!</v>
      </c>
      <c r="AJ71" t="e">
        <f>IF( EXACT(#REF!,#REF!), $N71, 0)</f>
        <v>#REF!</v>
      </c>
      <c r="AK71" t="e">
        <f>IF( EXACT(#REF!,#REF!), $N71, 0)</f>
        <v>#REF!</v>
      </c>
      <c r="AL71" t="e">
        <f>IF( EXACT(#REF!,#REF!), $N71, 0)</f>
        <v>#REF!</v>
      </c>
      <c r="AM71" t="e">
        <f>IF( EXACT(#REF!,#REF!), $N71, 0)</f>
        <v>#REF!</v>
      </c>
      <c r="AN71" t="e">
        <f>IF( EXACT(#REF!,#REF!), $N71, 0)</f>
        <v>#REF!</v>
      </c>
      <c r="AO71" t="e">
        <f>IF( EXACT(#REF!,#REF!), $N71, 0)</f>
        <v>#REF!</v>
      </c>
    </row>
    <row r="72" spans="1:41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10"/>
        <v>-0.95024390243902412</v>
      </c>
      <c r="L72">
        <f t="shared" si="11"/>
        <v>1.5063414634146342</v>
      </c>
      <c r="M72">
        <f t="shared" si="12"/>
        <v>0.8717073170731704</v>
      </c>
      <c r="N72">
        <f t="shared" si="13"/>
        <v>1.3936585365853658</v>
      </c>
      <c r="O72">
        <f t="shared" si="14"/>
        <v>1.1866341463414636</v>
      </c>
      <c r="P72" t="str">
        <f>trueraw!C79</f>
        <v xml:space="preserve"> SG, SF</v>
      </c>
      <c r="Q72" t="str">
        <f>trueraw!D79</f>
        <v>CHI</v>
      </c>
      <c r="R72">
        <f>VLOOKUP($A72, '[1]auction in'!$A$2:$B$218, 2, FALSE)</f>
        <v>12</v>
      </c>
      <c r="AE72" t="e">
        <f>IF( EXACT(#REF!,#REF!), $N72, 0)</f>
        <v>#REF!</v>
      </c>
      <c r="AF72" t="e">
        <f>IF( EXACT(#REF!,#REF!), $N72, 0)</f>
        <v>#REF!</v>
      </c>
      <c r="AG72" t="e">
        <f>IF( EXACT(#REF!,#REF!), $N72, 0)</f>
        <v>#REF!</v>
      </c>
      <c r="AH72" t="e">
        <f>IF( EXACT(#REF!,#REF!), $N72, 0)</f>
        <v>#REF!</v>
      </c>
      <c r="AI72" t="e">
        <f>IF( EXACT(#REF!,#REF!), $N72, 0)</f>
        <v>#REF!</v>
      </c>
      <c r="AJ72" t="e">
        <f>IF( EXACT(#REF!,#REF!), $N72, 0)</f>
        <v>#REF!</v>
      </c>
      <c r="AK72" t="e">
        <f>IF( EXACT(#REF!,#REF!), $N72, 0)</f>
        <v>#REF!</v>
      </c>
      <c r="AL72" t="e">
        <f>IF( EXACT(#REF!,#REF!), $N72, 0)</f>
        <v>#REF!</v>
      </c>
      <c r="AM72" t="e">
        <f>IF( EXACT(#REF!,#REF!), $N72, 0)</f>
        <v>#REF!</v>
      </c>
      <c r="AN72" t="e">
        <f>IF( EXACT(#REF!,#REF!), $N72, 0)</f>
        <v>#REF!</v>
      </c>
      <c r="AO72" t="e">
        <f>IF( EXACT(#REF!,#REF!), $N72, 0)</f>
        <v>#REF!</v>
      </c>
    </row>
    <row r="73" spans="1:41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10"/>
        <v>0.40731707317073168</v>
      </c>
      <c r="L73">
        <f t="shared" si="11"/>
        <v>2.2029268292682924</v>
      </c>
      <c r="M73">
        <f t="shared" si="12"/>
        <v>-0.24829268292682904</v>
      </c>
      <c r="N73">
        <f t="shared" si="13"/>
        <v>1.3539837398373982</v>
      </c>
      <c r="O73">
        <f t="shared" si="14"/>
        <v>1.4519674796747968</v>
      </c>
      <c r="P73" t="str">
        <f>trueraw!C72</f>
        <v xml:space="preserve"> PG</v>
      </c>
      <c r="Q73" t="str">
        <f>trueraw!D72</f>
        <v>MIA</v>
      </c>
      <c r="R73">
        <f>VLOOKUP($A73, '[1]auction in'!$A$2:$B$218, 2, FALSE)</f>
        <v>9</v>
      </c>
      <c r="AE73" t="e">
        <f>IF( EXACT(#REF!,#REF!), $N73, 0)</f>
        <v>#REF!</v>
      </c>
      <c r="AF73" t="e">
        <f>IF( EXACT(#REF!,#REF!), $N73, 0)</f>
        <v>#REF!</v>
      </c>
      <c r="AG73" t="e">
        <f>IF( EXACT(#REF!,#REF!), $N73, 0)</f>
        <v>#REF!</v>
      </c>
      <c r="AH73" t="e">
        <f>IF( EXACT(#REF!,#REF!), $N73, 0)</f>
        <v>#REF!</v>
      </c>
      <c r="AI73" t="e">
        <f>IF( EXACT(#REF!,#REF!), $N73, 0)</f>
        <v>#REF!</v>
      </c>
      <c r="AJ73" t="e">
        <f>IF( EXACT(#REF!,#REF!), $N73, 0)</f>
        <v>#REF!</v>
      </c>
      <c r="AK73" t="e">
        <f>IF( EXACT(#REF!,#REF!), $N73, 0)</f>
        <v>#REF!</v>
      </c>
      <c r="AL73" t="e">
        <f>IF( EXACT(#REF!,#REF!), $N73, 0)</f>
        <v>#REF!</v>
      </c>
      <c r="AM73" t="e">
        <f>IF( EXACT(#REF!,#REF!), $N73, 0)</f>
        <v>#REF!</v>
      </c>
      <c r="AN73" t="e">
        <f>IF( EXACT(#REF!,#REF!), $N73, 0)</f>
        <v>#REF!</v>
      </c>
      <c r="AO73" t="e">
        <f>IF( EXACT(#REF!,#REF!), $N73, 0)</f>
        <v>#REF!</v>
      </c>
    </row>
    <row r="74" spans="1:41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10"/>
        <v>2.9412195121951221</v>
      </c>
      <c r="L74">
        <f t="shared" si="11"/>
        <v>1.3653658536585369</v>
      </c>
      <c r="M74">
        <f t="shared" si="12"/>
        <v>1.8526829268292686</v>
      </c>
      <c r="N74">
        <f t="shared" si="13"/>
        <v>1.3155284552845532</v>
      </c>
      <c r="O74">
        <f t="shared" si="14"/>
        <v>0.85720325203252079</v>
      </c>
      <c r="P74" t="str">
        <f>trueraw!C77</f>
        <v xml:space="preserve"> C</v>
      </c>
      <c r="Q74" t="str">
        <f>trueraw!D77</f>
        <v>CLE</v>
      </c>
      <c r="R74">
        <f>VLOOKUP($A74, '[1]auction in'!$A$2:$B$218, 2, FALSE)</f>
        <v>7</v>
      </c>
      <c r="AE74" t="e">
        <f>IF( EXACT(#REF!,#REF!), $N74, 0)</f>
        <v>#REF!</v>
      </c>
      <c r="AF74" t="e">
        <f>IF( EXACT(#REF!,#REF!), $N74, 0)</f>
        <v>#REF!</v>
      </c>
      <c r="AG74" t="e">
        <f>IF( EXACT(#REF!,#REF!), $N74, 0)</f>
        <v>#REF!</v>
      </c>
      <c r="AH74" t="e">
        <f>IF( EXACT(#REF!,#REF!), $N74, 0)</f>
        <v>#REF!</v>
      </c>
      <c r="AI74" t="e">
        <f>IF( EXACT(#REF!,#REF!), $N74, 0)</f>
        <v>#REF!</v>
      </c>
      <c r="AJ74" t="e">
        <f>IF( EXACT(#REF!,#REF!), $N74, 0)</f>
        <v>#REF!</v>
      </c>
      <c r="AK74" t="e">
        <f>IF( EXACT(#REF!,#REF!), $N74, 0)</f>
        <v>#REF!</v>
      </c>
      <c r="AL74" t="e">
        <f>IF( EXACT(#REF!,#REF!), $N74, 0)</f>
        <v>#REF!</v>
      </c>
      <c r="AM74" t="e">
        <f>IF( EXACT(#REF!,#REF!), $N74, 0)</f>
        <v>#REF!</v>
      </c>
      <c r="AN74" t="e">
        <f>IF( EXACT(#REF!,#REF!), $N74, 0)</f>
        <v>#REF!</v>
      </c>
      <c r="AO74" t="e">
        <f>IF( EXACT(#REF!,#REF!), $N74, 0)</f>
        <v>#REF!</v>
      </c>
    </row>
    <row r="75" spans="1:41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10"/>
        <v>0.77170731707317075</v>
      </c>
      <c r="L75">
        <f t="shared" si="11"/>
        <v>1.626341463414634</v>
      </c>
      <c r="M75">
        <f t="shared" si="12"/>
        <v>0.3468292682926829</v>
      </c>
      <c r="N75">
        <f t="shared" si="13"/>
        <v>1.2255284552845529</v>
      </c>
      <c r="O75">
        <f t="shared" si="14"/>
        <v>1.3569105691056911</v>
      </c>
      <c r="P75" t="str">
        <f>trueraw!C64</f>
        <v xml:space="preserve"> SG, SF</v>
      </c>
      <c r="Q75" t="str">
        <f>trueraw!D64</f>
        <v>IND</v>
      </c>
      <c r="R75">
        <f>VLOOKUP($A75, '[1]auction in'!$A$2:$B$218, 2, FALSE)</f>
        <v>16</v>
      </c>
      <c r="AE75" t="e">
        <f>IF( EXACT(#REF!,#REF!), $N75, 0)</f>
        <v>#REF!</v>
      </c>
      <c r="AF75" t="e">
        <f>IF( EXACT(#REF!,#REF!), $N75, 0)</f>
        <v>#REF!</v>
      </c>
      <c r="AG75" t="e">
        <f>IF( EXACT(#REF!,#REF!), $N75, 0)</f>
        <v>#REF!</v>
      </c>
      <c r="AH75" t="e">
        <f>IF( EXACT(#REF!,#REF!), $N75, 0)</f>
        <v>#REF!</v>
      </c>
      <c r="AI75" t="e">
        <f>IF( EXACT(#REF!,#REF!), $N75, 0)</f>
        <v>#REF!</v>
      </c>
      <c r="AJ75" t="e">
        <f>IF( EXACT(#REF!,#REF!), $N75, 0)</f>
        <v>#REF!</v>
      </c>
      <c r="AK75" t="e">
        <f>IF( EXACT(#REF!,#REF!), $N75, 0)</f>
        <v>#REF!</v>
      </c>
      <c r="AL75" t="e">
        <f>IF( EXACT(#REF!,#REF!), $N75, 0)</f>
        <v>#REF!</v>
      </c>
      <c r="AM75" t="e">
        <f>IF( EXACT(#REF!,#REF!), $N75, 0)</f>
        <v>#REF!</v>
      </c>
      <c r="AN75" t="e">
        <f>IF( EXACT(#REF!,#REF!), $N75, 0)</f>
        <v>#REF!</v>
      </c>
      <c r="AO75" t="e">
        <f>IF( EXACT(#REF!,#REF!), $N75, 0)</f>
        <v>#REF!</v>
      </c>
    </row>
    <row r="76" spans="1:41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10"/>
        <v>1.2626829268292685</v>
      </c>
      <c r="L76">
        <f t="shared" si="11"/>
        <v>1.3834146341463416</v>
      </c>
      <c r="M76">
        <f t="shared" si="12"/>
        <v>1.2119512195121951</v>
      </c>
      <c r="N76">
        <f t="shared" si="13"/>
        <v>1.00869918699187</v>
      </c>
      <c r="O76">
        <f t="shared" si="14"/>
        <v>1.0611544715447156</v>
      </c>
      <c r="P76" t="str">
        <f>trueraw!C81</f>
        <v xml:space="preserve"> PF</v>
      </c>
      <c r="Q76" t="str">
        <f>trueraw!D81</f>
        <v>CHA</v>
      </c>
      <c r="R76">
        <f>VLOOKUP($A76, '[1]auction in'!$A$2:$B$218, 2, FALSE)</f>
        <v>2</v>
      </c>
      <c r="AE76" t="e">
        <f>IF( EXACT(#REF!,#REF!), $N76, 0)</f>
        <v>#REF!</v>
      </c>
      <c r="AF76" t="e">
        <f>IF( EXACT(#REF!,#REF!), $N76, 0)</f>
        <v>#REF!</v>
      </c>
      <c r="AG76" t="e">
        <f>IF( EXACT(#REF!,#REF!), $N76, 0)</f>
        <v>#REF!</v>
      </c>
      <c r="AH76" t="e">
        <f>IF( EXACT(#REF!,#REF!), $N76, 0)</f>
        <v>#REF!</v>
      </c>
      <c r="AI76" t="e">
        <f>IF( EXACT(#REF!,#REF!), $N76, 0)</f>
        <v>#REF!</v>
      </c>
      <c r="AJ76" t="e">
        <f>IF( EXACT(#REF!,#REF!), $N76, 0)</f>
        <v>#REF!</v>
      </c>
      <c r="AK76" t="e">
        <f>IF( EXACT(#REF!,#REF!), $N76, 0)</f>
        <v>#REF!</v>
      </c>
      <c r="AL76" t="e">
        <f>IF( EXACT(#REF!,#REF!), $N76, 0)</f>
        <v>#REF!</v>
      </c>
      <c r="AM76" t="e">
        <f>IF( EXACT(#REF!,#REF!), $N76, 0)</f>
        <v>#REF!</v>
      </c>
      <c r="AN76" t="e">
        <f>IF( EXACT(#REF!,#REF!), $N76, 0)</f>
        <v>#REF!</v>
      </c>
      <c r="AO76" t="e">
        <f>IF( EXACT(#REF!,#REF!), $N76, 0)</f>
        <v>#REF!</v>
      </c>
    </row>
    <row r="77" spans="1:41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10"/>
        <v>-0.38585365853658526</v>
      </c>
      <c r="L77">
        <f t="shared" si="11"/>
        <v>0.98829268292682926</v>
      </c>
      <c r="M77">
        <f t="shared" si="12"/>
        <v>1.488780487804878</v>
      </c>
      <c r="N77">
        <f t="shared" si="13"/>
        <v>0.97581300813008132</v>
      </c>
      <c r="O77">
        <f t="shared" si="14"/>
        <v>0.95238211382113813</v>
      </c>
      <c r="P77" t="str">
        <f>trueraw!C85</f>
        <v xml:space="preserve"> SG, SF</v>
      </c>
      <c r="Q77" t="str">
        <f>trueraw!D85</f>
        <v>POR</v>
      </c>
      <c r="R77">
        <f>VLOOKUP($A77, '[1]auction in'!$A$2:$B$218, 2, FALSE)</f>
        <v>1</v>
      </c>
      <c r="AE77" t="e">
        <f>IF( EXACT(#REF!,#REF!), $N77, 0)</f>
        <v>#REF!</v>
      </c>
      <c r="AF77" t="e">
        <f>IF( EXACT(#REF!,#REF!), $N77, 0)</f>
        <v>#REF!</v>
      </c>
      <c r="AG77" t="e">
        <f>IF( EXACT(#REF!,#REF!), $N77, 0)</f>
        <v>#REF!</v>
      </c>
      <c r="AH77" t="e">
        <f>IF( EXACT(#REF!,#REF!), $N77, 0)</f>
        <v>#REF!</v>
      </c>
      <c r="AI77" t="e">
        <f>IF( EXACT(#REF!,#REF!), $N77, 0)</f>
        <v>#REF!</v>
      </c>
      <c r="AJ77" t="e">
        <f>IF( EXACT(#REF!,#REF!), $N77, 0)</f>
        <v>#REF!</v>
      </c>
      <c r="AK77" t="e">
        <f>IF( EXACT(#REF!,#REF!), $N77, 0)</f>
        <v>#REF!</v>
      </c>
      <c r="AL77" t="e">
        <f>IF( EXACT(#REF!,#REF!), $N77, 0)</f>
        <v>#REF!</v>
      </c>
      <c r="AM77" t="e">
        <f>IF( EXACT(#REF!,#REF!), $N77, 0)</f>
        <v>#REF!</v>
      </c>
      <c r="AN77" t="e">
        <f>IF( EXACT(#REF!,#REF!), $N77, 0)</f>
        <v>#REF!</v>
      </c>
      <c r="AO77" t="e">
        <f>IF( EXACT(#REF!,#REF!), $N77, 0)</f>
        <v>#REF!</v>
      </c>
    </row>
    <row r="78" spans="1:41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10"/>
        <v>0.82926829268292668</v>
      </c>
      <c r="L78">
        <f t="shared" si="11"/>
        <v>1.098536585365854</v>
      </c>
      <c r="M78">
        <f t="shared" si="12"/>
        <v>0.63073170731707329</v>
      </c>
      <c r="N78">
        <f t="shared" si="13"/>
        <v>0.94878048780487834</v>
      </c>
      <c r="O78">
        <f t="shared" si="14"/>
        <v>1.1699512195121953</v>
      </c>
      <c r="P78" t="str">
        <f>trueraw!C90</f>
        <v xml:space="preserve"> SG, SF</v>
      </c>
      <c r="Q78" t="str">
        <f>trueraw!D90</f>
        <v>SAC</v>
      </c>
      <c r="R78">
        <f>VLOOKUP($A78, '[1]auction in'!$A$2:$B$218, 2, FALSE)</f>
        <v>7</v>
      </c>
      <c r="AE78" t="e">
        <f>IF( EXACT(#REF!,#REF!), $N78, 0)</f>
        <v>#REF!</v>
      </c>
      <c r="AF78" t="e">
        <f>IF( EXACT(#REF!,#REF!), $N78, 0)</f>
        <v>#REF!</v>
      </c>
      <c r="AG78" t="e">
        <f>IF( EXACT(#REF!,#REF!), $N78, 0)</f>
        <v>#REF!</v>
      </c>
      <c r="AH78" t="e">
        <f>IF( EXACT(#REF!,#REF!), $N78, 0)</f>
        <v>#REF!</v>
      </c>
      <c r="AI78" t="e">
        <f>IF( EXACT(#REF!,#REF!), $N78, 0)</f>
        <v>#REF!</v>
      </c>
      <c r="AJ78" t="e">
        <f>IF( EXACT(#REF!,#REF!), $N78, 0)</f>
        <v>#REF!</v>
      </c>
      <c r="AK78" t="e">
        <f>IF( EXACT(#REF!,#REF!), $N78, 0)</f>
        <v>#REF!</v>
      </c>
      <c r="AL78" t="e">
        <f>IF( EXACT(#REF!,#REF!), $N78, 0)</f>
        <v>#REF!</v>
      </c>
      <c r="AM78" t="e">
        <f>IF( EXACT(#REF!,#REF!), $N78, 0)</f>
        <v>#REF!</v>
      </c>
      <c r="AN78" t="e">
        <f>IF( EXACT(#REF!,#REF!), $N78, 0)</f>
        <v>#REF!</v>
      </c>
      <c r="AO78" t="e">
        <f>IF( EXACT(#REF!,#REF!), $N78, 0)</f>
        <v>#REF!</v>
      </c>
    </row>
    <row r="79" spans="1:41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10"/>
        <v>0.16195121951219515</v>
      </c>
      <c r="L79">
        <f t="shared" si="11"/>
        <v>0.38487804878048781</v>
      </c>
      <c r="M79">
        <f t="shared" si="12"/>
        <v>1.5019512195121953</v>
      </c>
      <c r="N79">
        <f t="shared" si="13"/>
        <v>0.94878048780487811</v>
      </c>
      <c r="O79">
        <f t="shared" si="14"/>
        <v>1.1328780487804875</v>
      </c>
      <c r="P79" t="str">
        <f>trueraw!C91</f>
        <v xml:space="preserve"> SF</v>
      </c>
      <c r="Q79" t="str">
        <f>trueraw!D91</f>
        <v>DET</v>
      </c>
      <c r="R79">
        <f>VLOOKUP($A79, '[1]auction in'!$A$2:$B$218, 2, FALSE)</f>
        <v>1</v>
      </c>
      <c r="AE79" t="e">
        <f>IF( EXACT(#REF!,#REF!), $N79, 0)</f>
        <v>#REF!</v>
      </c>
      <c r="AF79" t="e">
        <f>IF( EXACT(#REF!,#REF!), $N79, 0)</f>
        <v>#REF!</v>
      </c>
      <c r="AG79" t="e">
        <f>IF( EXACT(#REF!,#REF!), $N79, 0)</f>
        <v>#REF!</v>
      </c>
      <c r="AH79" t="e">
        <f>IF( EXACT(#REF!,#REF!), $N79, 0)</f>
        <v>#REF!</v>
      </c>
      <c r="AI79" t="e">
        <f>IF( EXACT(#REF!,#REF!), $N79, 0)</f>
        <v>#REF!</v>
      </c>
      <c r="AJ79" t="e">
        <f>IF( EXACT(#REF!,#REF!), $N79, 0)</f>
        <v>#REF!</v>
      </c>
      <c r="AK79" t="e">
        <f>IF( EXACT(#REF!,#REF!), $N79, 0)</f>
        <v>#REF!</v>
      </c>
      <c r="AL79" t="e">
        <f>IF( EXACT(#REF!,#REF!), $N79, 0)</f>
        <v>#REF!</v>
      </c>
      <c r="AM79" t="e">
        <f>IF( EXACT(#REF!,#REF!), $N79, 0)</f>
        <v>#REF!</v>
      </c>
      <c r="AN79" t="e">
        <f>IF( EXACT(#REF!,#REF!), $N79, 0)</f>
        <v>#REF!</v>
      </c>
      <c r="AO79" t="e">
        <f>IF( EXACT(#REF!,#REF!), $N79, 0)</f>
        <v>#REF!</v>
      </c>
    </row>
    <row r="80" spans="1:41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10"/>
        <v>0.89536585365853649</v>
      </c>
      <c r="L80">
        <f t="shared" si="11"/>
        <v>7.2926829268292637E-2</v>
      </c>
      <c r="M80">
        <f t="shared" si="12"/>
        <v>1.3417073170731708</v>
      </c>
      <c r="N80">
        <f t="shared" si="13"/>
        <v>0.87569105691056903</v>
      </c>
      <c r="O80">
        <f t="shared" si="14"/>
        <v>0.69601626016260154</v>
      </c>
      <c r="P80" t="str">
        <f>trueraw!C96</f>
        <v xml:space="preserve"> SG, SF</v>
      </c>
      <c r="Q80" t="str">
        <f>trueraw!D96</f>
        <v>BRO</v>
      </c>
      <c r="R80">
        <f>VLOOKUP($A80, '[1]auction in'!$A$2:$B$218, 2, FALSE)</f>
        <v>1</v>
      </c>
      <c r="AE80" t="e">
        <f>IF( EXACT(#REF!,#REF!), $N80, 0)</f>
        <v>#REF!</v>
      </c>
      <c r="AF80" t="e">
        <f>IF( EXACT(#REF!,#REF!), $N80, 0)</f>
        <v>#REF!</v>
      </c>
      <c r="AG80" t="e">
        <f>IF( EXACT(#REF!,#REF!), $N80, 0)</f>
        <v>#REF!</v>
      </c>
      <c r="AH80" t="e">
        <f>IF( EXACT(#REF!,#REF!), $N80, 0)</f>
        <v>#REF!</v>
      </c>
      <c r="AI80" t="e">
        <f>IF( EXACT(#REF!,#REF!), $N80, 0)</f>
        <v>#REF!</v>
      </c>
      <c r="AJ80" t="e">
        <f>IF( EXACT(#REF!,#REF!), $N80, 0)</f>
        <v>#REF!</v>
      </c>
      <c r="AK80" t="e">
        <f>IF( EXACT(#REF!,#REF!), $N80, 0)</f>
        <v>#REF!</v>
      </c>
      <c r="AL80" t="e">
        <f>IF( EXACT(#REF!,#REF!), $N80, 0)</f>
        <v>#REF!</v>
      </c>
      <c r="AM80" t="e">
        <f>IF( EXACT(#REF!,#REF!), $N80, 0)</f>
        <v>#REF!</v>
      </c>
      <c r="AN80" t="e">
        <f>IF( EXACT(#REF!,#REF!), $N80, 0)</f>
        <v>#REF!</v>
      </c>
      <c r="AO80" t="e">
        <f>IF( EXACT(#REF!,#REF!), $N80, 0)</f>
        <v>#REF!</v>
      </c>
    </row>
    <row r="81" spans="1:41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10"/>
        <v>1.014634146341463</v>
      </c>
      <c r="L81">
        <f t="shared" si="11"/>
        <v>1.0707317073170728</v>
      </c>
      <c r="M81">
        <f t="shared" si="12"/>
        <v>-0.72243902439024432</v>
      </c>
      <c r="N81">
        <f t="shared" si="13"/>
        <v>0.84682926829268246</v>
      </c>
      <c r="O81">
        <f t="shared" si="14"/>
        <v>0.58419512195121936</v>
      </c>
      <c r="P81" t="str">
        <f>trueraw!C94</f>
        <v xml:space="preserve"> PG</v>
      </c>
      <c r="Q81" t="str">
        <f>trueraw!D94</f>
        <v>IND</v>
      </c>
      <c r="R81">
        <f>VLOOKUP($A81, '[1]auction in'!$A$2:$B$218, 2, FALSE)</f>
        <v>1</v>
      </c>
      <c r="AE81" t="e">
        <f>IF( EXACT(#REF!,#REF!), $N81, 0)</f>
        <v>#REF!</v>
      </c>
      <c r="AF81" t="e">
        <f>IF( EXACT(#REF!,#REF!), $N81, 0)</f>
        <v>#REF!</v>
      </c>
      <c r="AG81" t="e">
        <f>IF( EXACT(#REF!,#REF!), $N81, 0)</f>
        <v>#REF!</v>
      </c>
      <c r="AH81" t="e">
        <f>IF( EXACT(#REF!,#REF!), $N81, 0)</f>
        <v>#REF!</v>
      </c>
      <c r="AI81" t="e">
        <f>IF( EXACT(#REF!,#REF!), $N81, 0)</f>
        <v>#REF!</v>
      </c>
      <c r="AJ81" t="e">
        <f>IF( EXACT(#REF!,#REF!), $N81, 0)</f>
        <v>#REF!</v>
      </c>
      <c r="AK81" t="e">
        <f>IF( EXACT(#REF!,#REF!), $N81, 0)</f>
        <v>#REF!</v>
      </c>
      <c r="AL81" t="e">
        <f>IF( EXACT(#REF!,#REF!), $N81, 0)</f>
        <v>#REF!</v>
      </c>
      <c r="AM81" t="e">
        <f>IF( EXACT(#REF!,#REF!), $N81, 0)</f>
        <v>#REF!</v>
      </c>
      <c r="AN81" t="e">
        <f>IF( EXACT(#REF!,#REF!), $N81, 0)</f>
        <v>#REF!</v>
      </c>
      <c r="AO81" t="e">
        <f>IF( EXACT(#REF!,#REF!), $N81, 0)</f>
        <v>#REF!</v>
      </c>
    </row>
    <row r="82" spans="1:41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10"/>
        <v>-0.39853658536585368</v>
      </c>
      <c r="L82">
        <f t="shared" si="11"/>
        <v>0.95609756097560961</v>
      </c>
      <c r="M82">
        <f t="shared" si="12"/>
        <v>0.16926829268292676</v>
      </c>
      <c r="N82">
        <f t="shared" si="13"/>
        <v>0.83280487804878034</v>
      </c>
      <c r="O82">
        <f t="shared" si="14"/>
        <v>1.0371707317073173</v>
      </c>
      <c r="P82" t="str">
        <f>trueraw!C71</f>
        <v xml:space="preserve"> PG</v>
      </c>
      <c r="Q82" t="str">
        <f>trueraw!D71</f>
        <v>NYK</v>
      </c>
      <c r="R82">
        <f>VLOOKUP($A82, '[1]auction in'!$A$2:$B$218, 2, FALSE)</f>
        <v>6</v>
      </c>
      <c r="AE82" t="e">
        <f>IF( EXACT(#REF!,#REF!), $N82, 0)</f>
        <v>#REF!</v>
      </c>
      <c r="AF82" t="e">
        <f>IF( EXACT(#REF!,#REF!), $N82, 0)</f>
        <v>#REF!</v>
      </c>
      <c r="AG82" t="e">
        <f>IF( EXACT(#REF!,#REF!), $N82, 0)</f>
        <v>#REF!</v>
      </c>
      <c r="AH82" t="e">
        <f>IF( EXACT(#REF!,#REF!), $N82, 0)</f>
        <v>#REF!</v>
      </c>
      <c r="AI82" t="e">
        <f>IF( EXACT(#REF!,#REF!), $N82, 0)</f>
        <v>#REF!</v>
      </c>
      <c r="AJ82" t="e">
        <f>IF( EXACT(#REF!,#REF!), $N82, 0)</f>
        <v>#REF!</v>
      </c>
      <c r="AK82" t="e">
        <f>IF( EXACT(#REF!,#REF!), $N82, 0)</f>
        <v>#REF!</v>
      </c>
      <c r="AL82" t="e">
        <f>IF( EXACT(#REF!,#REF!), $N82, 0)</f>
        <v>#REF!</v>
      </c>
      <c r="AM82" t="e">
        <f>IF( EXACT(#REF!,#REF!), $N82, 0)</f>
        <v>#REF!</v>
      </c>
      <c r="AN82" t="e">
        <f>IF( EXACT(#REF!,#REF!), $N82, 0)</f>
        <v>#REF!</v>
      </c>
      <c r="AO82" t="e">
        <f>IF( EXACT(#REF!,#REF!), $N82, 0)</f>
        <v>#REF!</v>
      </c>
    </row>
    <row r="83" spans="1:41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10"/>
        <v>3.0885365853658544</v>
      </c>
      <c r="L83">
        <f t="shared" si="11"/>
        <v>1.0175609756097561</v>
      </c>
      <c r="M83">
        <f t="shared" si="12"/>
        <v>1.4619512195121953</v>
      </c>
      <c r="N83">
        <f t="shared" si="13"/>
        <v>0.81585365853658542</v>
      </c>
      <c r="O83">
        <f t="shared" si="14"/>
        <v>0.55380487804878076</v>
      </c>
      <c r="P83" t="str">
        <f>trueraw!C78</f>
        <v xml:space="preserve"> C, PF</v>
      </c>
      <c r="Q83" t="str">
        <f>trueraw!D78</f>
        <v>HOU</v>
      </c>
      <c r="R83">
        <f>VLOOKUP($A83, '[1]auction in'!$A$2:$B$218, 2, FALSE)</f>
        <v>19</v>
      </c>
      <c r="AE83" t="e">
        <f>IF( EXACT(#REF!,#REF!), $N83, 0)</f>
        <v>#REF!</v>
      </c>
      <c r="AF83" t="e">
        <f>IF( EXACT(#REF!,#REF!), $N83, 0)</f>
        <v>#REF!</v>
      </c>
      <c r="AG83" t="e">
        <f>IF( EXACT(#REF!,#REF!), $N83, 0)</f>
        <v>#REF!</v>
      </c>
      <c r="AH83" t="e">
        <f>IF( EXACT(#REF!,#REF!), $N83, 0)</f>
        <v>#REF!</v>
      </c>
      <c r="AI83" t="e">
        <f>IF( EXACT(#REF!,#REF!), $N83, 0)</f>
        <v>#REF!</v>
      </c>
      <c r="AJ83" t="e">
        <f>IF( EXACT(#REF!,#REF!), $N83, 0)</f>
        <v>#REF!</v>
      </c>
      <c r="AK83" t="e">
        <f>IF( EXACT(#REF!,#REF!), $N83, 0)</f>
        <v>#REF!</v>
      </c>
      <c r="AL83" t="e">
        <f>IF( EXACT(#REF!,#REF!), $N83, 0)</f>
        <v>#REF!</v>
      </c>
      <c r="AM83" t="e">
        <f>IF( EXACT(#REF!,#REF!), $N83, 0)</f>
        <v>#REF!</v>
      </c>
      <c r="AN83" t="e">
        <f>IF( EXACT(#REF!,#REF!), $N83, 0)</f>
        <v>#REF!</v>
      </c>
      <c r="AO83" t="e">
        <f>IF( EXACT(#REF!,#REF!), $N83, 0)</f>
        <v>#REF!</v>
      </c>
    </row>
    <row r="84" spans="1:41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10"/>
        <v>9.3048780487804961E-2</v>
      </c>
      <c r="L84">
        <f t="shared" si="11"/>
        <v>0.71109756097560961</v>
      </c>
      <c r="M84">
        <f t="shared" si="12"/>
        <v>1.137560975609756</v>
      </c>
      <c r="N84">
        <f t="shared" si="13"/>
        <v>0.77772357723577223</v>
      </c>
      <c r="O84">
        <f t="shared" si="14"/>
        <v>0.63769105691056893</v>
      </c>
      <c r="P84" t="str">
        <f>trueraw!C98</f>
        <v xml:space="preserve"> SF, PF</v>
      </c>
      <c r="Q84" t="str">
        <f>trueraw!D98</f>
        <v>CHA</v>
      </c>
      <c r="R84">
        <f>VLOOKUP($A84, '[1]auction in'!$A$2:$B$218, 2, FALSE)</f>
        <v>1</v>
      </c>
      <c r="AE84" t="e">
        <f>IF( EXACT(#REF!,#REF!), $N84, 0)</f>
        <v>#REF!</v>
      </c>
      <c r="AF84" t="e">
        <f>IF( EXACT(#REF!,#REF!), $N84, 0)</f>
        <v>#REF!</v>
      </c>
      <c r="AG84" t="e">
        <f>IF( EXACT(#REF!,#REF!), $N84, 0)</f>
        <v>#REF!</v>
      </c>
      <c r="AH84" t="e">
        <f>IF( EXACT(#REF!,#REF!), $N84, 0)</f>
        <v>#REF!</v>
      </c>
      <c r="AI84" t="e">
        <f>IF( EXACT(#REF!,#REF!), $N84, 0)</f>
        <v>#REF!</v>
      </c>
      <c r="AJ84" t="e">
        <f>IF( EXACT(#REF!,#REF!), $N84, 0)</f>
        <v>#REF!</v>
      </c>
      <c r="AK84" t="e">
        <f>IF( EXACT(#REF!,#REF!), $N84, 0)</f>
        <v>#REF!</v>
      </c>
      <c r="AL84" t="e">
        <f>IF( EXACT(#REF!,#REF!), $N84, 0)</f>
        <v>#REF!</v>
      </c>
      <c r="AM84" t="e">
        <f>IF( EXACT(#REF!,#REF!), $N84, 0)</f>
        <v>#REF!</v>
      </c>
      <c r="AN84" t="e">
        <f>IF( EXACT(#REF!,#REF!), $N84, 0)</f>
        <v>#REF!</v>
      </c>
      <c r="AO84" t="e">
        <f>IF( EXACT(#REF!,#REF!), $N84, 0)</f>
        <v>#REF!</v>
      </c>
    </row>
    <row r="85" spans="1:41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10"/>
        <v>0.95865853658536559</v>
      </c>
      <c r="L85">
        <f t="shared" si="11"/>
        <v>-5.4390243902439461E-2</v>
      </c>
      <c r="M85">
        <f t="shared" si="12"/>
        <v>1.5985365853658535</v>
      </c>
      <c r="N85">
        <f t="shared" si="13"/>
        <v>0.77459349593495896</v>
      </c>
      <c r="O85">
        <f t="shared" si="14"/>
        <v>0.56640650406504034</v>
      </c>
      <c r="P85" t="str">
        <f>trueraw!C93</f>
        <v xml:space="preserve"> PF</v>
      </c>
      <c r="Q85" t="str">
        <f>trueraw!D93</f>
        <v>MIL</v>
      </c>
      <c r="R85">
        <f>VLOOKUP($A85, '[1]auction in'!$A$2:$B$218, 2, FALSE)</f>
        <v>1</v>
      </c>
      <c r="AE85" t="e">
        <f>IF( EXACT(#REF!,#REF!), $N85, 0)</f>
        <v>#REF!</v>
      </c>
      <c r="AF85" t="e">
        <f>IF( EXACT(#REF!,#REF!), $N85, 0)</f>
        <v>#REF!</v>
      </c>
      <c r="AG85" t="e">
        <f>IF( EXACT(#REF!,#REF!), $N85, 0)</f>
        <v>#REF!</v>
      </c>
      <c r="AH85" t="e">
        <f>IF( EXACT(#REF!,#REF!), $N85, 0)</f>
        <v>#REF!</v>
      </c>
      <c r="AI85" t="e">
        <f>IF( EXACT(#REF!,#REF!), $N85, 0)</f>
        <v>#REF!</v>
      </c>
      <c r="AJ85" t="e">
        <f>IF( EXACT(#REF!,#REF!), $N85, 0)</f>
        <v>#REF!</v>
      </c>
      <c r="AK85" t="e">
        <f>IF( EXACT(#REF!,#REF!), $N85, 0)</f>
        <v>#REF!</v>
      </c>
      <c r="AL85" t="e">
        <f>IF( EXACT(#REF!,#REF!), $N85, 0)</f>
        <v>#REF!</v>
      </c>
      <c r="AM85" t="e">
        <f>IF( EXACT(#REF!,#REF!), $N85, 0)</f>
        <v>#REF!</v>
      </c>
      <c r="AN85" t="e">
        <f>IF( EXACT(#REF!,#REF!), $N85, 0)</f>
        <v>#REF!</v>
      </c>
      <c r="AO85" t="e">
        <f>IF( EXACT(#REF!,#REF!), $N85, 0)</f>
        <v>#REF!</v>
      </c>
    </row>
    <row r="86" spans="1:41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10"/>
        <v>-0.25121951219512179</v>
      </c>
      <c r="L86">
        <f t="shared" si="11"/>
        <v>1.9874390243902444</v>
      </c>
      <c r="M86">
        <f t="shared" si="12"/>
        <v>0.13902439024390256</v>
      </c>
      <c r="N86">
        <f t="shared" si="13"/>
        <v>0.7532926829268296</v>
      </c>
      <c r="O86">
        <f t="shared" si="14"/>
        <v>0.683731707317073</v>
      </c>
      <c r="P86" t="str">
        <f>trueraw!C88</f>
        <v xml:space="preserve"> SG, PG</v>
      </c>
      <c r="Q86" t="str">
        <f>trueraw!D88</f>
        <v>CLE</v>
      </c>
      <c r="R86">
        <f>VLOOKUP($A86, '[1]auction in'!$A$2:$B$218, 2, FALSE)</f>
        <v>13</v>
      </c>
      <c r="AE86" t="e">
        <f>IF( EXACT(#REF!,#REF!), $N86, 0)</f>
        <v>#REF!</v>
      </c>
      <c r="AF86" t="e">
        <f>IF( EXACT(#REF!,#REF!), $N86, 0)</f>
        <v>#REF!</v>
      </c>
      <c r="AG86" t="e">
        <f>IF( EXACT(#REF!,#REF!), $N86, 0)</f>
        <v>#REF!</v>
      </c>
      <c r="AH86" t="e">
        <f>IF( EXACT(#REF!,#REF!), $N86, 0)</f>
        <v>#REF!</v>
      </c>
      <c r="AI86" t="e">
        <f>IF( EXACT(#REF!,#REF!), $N86, 0)</f>
        <v>#REF!</v>
      </c>
      <c r="AJ86" t="e">
        <f>IF( EXACT(#REF!,#REF!), $N86, 0)</f>
        <v>#REF!</v>
      </c>
      <c r="AK86" t="e">
        <f>IF( EXACT(#REF!,#REF!), $N86, 0)</f>
        <v>#REF!</v>
      </c>
      <c r="AL86" t="e">
        <f>IF( EXACT(#REF!,#REF!), $N86, 0)</f>
        <v>#REF!</v>
      </c>
      <c r="AM86" t="e">
        <f>IF( EXACT(#REF!,#REF!), $N86, 0)</f>
        <v>#REF!</v>
      </c>
      <c r="AN86" t="e">
        <f>IF( EXACT(#REF!,#REF!), $N86, 0)</f>
        <v>#REF!</v>
      </c>
      <c r="AO86" t="e">
        <f>IF( EXACT(#REF!,#REF!), $N86, 0)</f>
        <v>#REF!</v>
      </c>
    </row>
    <row r="87" spans="1:41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10"/>
        <v>0.96536585365853689</v>
      </c>
      <c r="L87">
        <f t="shared" si="11"/>
        <v>-0.17756097560975603</v>
      </c>
      <c r="M87">
        <f t="shared" si="12"/>
        <v>1.6756097560975611</v>
      </c>
      <c r="N87">
        <f t="shared" si="13"/>
        <v>0.75170731707317084</v>
      </c>
      <c r="O87">
        <f t="shared" si="14"/>
        <v>0.42478048780487854</v>
      </c>
      <c r="P87" t="str">
        <f>trueraw!C66</f>
        <v>C, PF</v>
      </c>
      <c r="Q87" t="str">
        <f>trueraw!D66</f>
        <v>OKL</v>
      </c>
      <c r="R87">
        <f>VLOOKUP($A87, '[1]auction in'!$A$2:$B$218, 2, FALSE)</f>
        <v>13.475494723869206</v>
      </c>
      <c r="AE87" t="e">
        <f>IF( EXACT(#REF!,#REF!), $N87, 0)</f>
        <v>#REF!</v>
      </c>
      <c r="AF87" t="e">
        <f>IF( EXACT(#REF!,#REF!), $N87, 0)</f>
        <v>#REF!</v>
      </c>
      <c r="AG87" t="e">
        <f>IF( EXACT(#REF!,#REF!), $N87, 0)</f>
        <v>#REF!</v>
      </c>
      <c r="AH87" t="e">
        <f>IF( EXACT(#REF!,#REF!), $N87, 0)</f>
        <v>#REF!</v>
      </c>
      <c r="AI87" t="e">
        <f>IF( EXACT(#REF!,#REF!), $N87, 0)</f>
        <v>#REF!</v>
      </c>
      <c r="AJ87" t="e">
        <f>IF( EXACT(#REF!,#REF!), $N87, 0)</f>
        <v>#REF!</v>
      </c>
      <c r="AK87" t="e">
        <f>IF( EXACT(#REF!,#REF!), $N87, 0)</f>
        <v>#REF!</v>
      </c>
      <c r="AL87" t="e">
        <f>IF( EXACT(#REF!,#REF!), $N87, 0)</f>
        <v>#REF!</v>
      </c>
      <c r="AM87" t="e">
        <f>IF( EXACT(#REF!,#REF!), $N87, 0)</f>
        <v>#REF!</v>
      </c>
      <c r="AN87" t="e">
        <f>IF( EXACT(#REF!,#REF!), $N87, 0)</f>
        <v>#REF!</v>
      </c>
      <c r="AO87" t="e">
        <f>IF( EXACT(#REF!,#REF!), $N87, 0)</f>
        <v>#REF!</v>
      </c>
    </row>
    <row r="88" spans="1:41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10"/>
        <v>-0.12719512195121957</v>
      </c>
      <c r="L88">
        <f t="shared" si="11"/>
        <v>0.96560975609756083</v>
      </c>
      <c r="M88">
        <f t="shared" si="12"/>
        <v>0.37951219512195111</v>
      </c>
      <c r="N88">
        <f t="shared" si="13"/>
        <v>0.7252845528455284</v>
      </c>
      <c r="O88">
        <f t="shared" si="14"/>
        <v>0.76503252032520308</v>
      </c>
      <c r="P88" t="str">
        <f>trueraw!C54</f>
        <v xml:space="preserve"> PF</v>
      </c>
      <c r="Q88" t="str">
        <f>trueraw!D54</f>
        <v>TOR</v>
      </c>
      <c r="R88">
        <f>VLOOKUP($A88, '[1]auction in'!$A$2:$B$218, 2, FALSE)</f>
        <v>9</v>
      </c>
      <c r="AE88" t="e">
        <f>IF( EXACT(#REF!,#REF!), $N88, 0)</f>
        <v>#REF!</v>
      </c>
      <c r="AF88" t="e">
        <f>IF( EXACT(#REF!,#REF!), $N88, 0)</f>
        <v>#REF!</v>
      </c>
      <c r="AG88" t="e">
        <f>IF( EXACT(#REF!,#REF!), $N88, 0)</f>
        <v>#REF!</v>
      </c>
      <c r="AH88" t="e">
        <f>IF( EXACT(#REF!,#REF!), $N88, 0)</f>
        <v>#REF!</v>
      </c>
      <c r="AI88" t="e">
        <f>IF( EXACT(#REF!,#REF!), $N88, 0)</f>
        <v>#REF!</v>
      </c>
      <c r="AJ88" t="e">
        <f>IF( EXACT(#REF!,#REF!), $N88, 0)</f>
        <v>#REF!</v>
      </c>
      <c r="AK88" t="e">
        <f>IF( EXACT(#REF!,#REF!), $N88, 0)</f>
        <v>#REF!</v>
      </c>
      <c r="AL88" t="e">
        <f>IF( EXACT(#REF!,#REF!), $N88, 0)</f>
        <v>#REF!</v>
      </c>
      <c r="AM88" t="e">
        <f>IF( EXACT(#REF!,#REF!), $N88, 0)</f>
        <v>#REF!</v>
      </c>
      <c r="AN88" t="e">
        <f>IF( EXACT(#REF!,#REF!), $N88, 0)</f>
        <v>#REF!</v>
      </c>
      <c r="AO88" t="e">
        <f>IF( EXACT(#REF!,#REF!), $N88, 0)</f>
        <v>#REF!</v>
      </c>
    </row>
    <row r="89" spans="1:41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10"/>
        <v>-4.9268292682926651E-2</v>
      </c>
      <c r="L89">
        <f t="shared" si="11"/>
        <v>0.57853658536585395</v>
      </c>
      <c r="M89">
        <f t="shared" si="12"/>
        <v>0.53317073170731777</v>
      </c>
      <c r="N89">
        <f t="shared" si="13"/>
        <v>0.72178861788617921</v>
      </c>
      <c r="O89">
        <f t="shared" si="14"/>
        <v>0.58621138211382151</v>
      </c>
      <c r="P89" t="str">
        <f>trueraw!C82</f>
        <v xml:space="preserve"> SF, PF</v>
      </c>
      <c r="Q89" t="str">
        <f>trueraw!D82</f>
        <v>SAC</v>
      </c>
      <c r="R89">
        <f>VLOOKUP($A89, '[1]auction in'!$A$2:$B$218, 2, FALSE)</f>
        <v>1</v>
      </c>
      <c r="AE89" t="e">
        <f>IF( EXACT(#REF!,#REF!), $N89, 0)</f>
        <v>#REF!</v>
      </c>
      <c r="AF89" t="e">
        <f>IF( EXACT(#REF!,#REF!), $N89, 0)</f>
        <v>#REF!</v>
      </c>
      <c r="AG89" t="e">
        <f>IF( EXACT(#REF!,#REF!), $N89, 0)</f>
        <v>#REF!</v>
      </c>
      <c r="AH89" t="e">
        <f>IF( EXACT(#REF!,#REF!), $N89, 0)</f>
        <v>#REF!</v>
      </c>
      <c r="AI89" t="e">
        <f>IF( EXACT(#REF!,#REF!), $N89, 0)</f>
        <v>#REF!</v>
      </c>
      <c r="AJ89" t="e">
        <f>IF( EXACT(#REF!,#REF!), $N89, 0)</f>
        <v>#REF!</v>
      </c>
      <c r="AK89" t="e">
        <f>IF( EXACT(#REF!,#REF!), $N89, 0)</f>
        <v>#REF!</v>
      </c>
      <c r="AL89" t="e">
        <f>IF( EXACT(#REF!,#REF!), $N89, 0)</f>
        <v>#REF!</v>
      </c>
      <c r="AM89" t="e">
        <f>IF( EXACT(#REF!,#REF!), $N89, 0)</f>
        <v>#REF!</v>
      </c>
      <c r="AN89" t="e">
        <f>IF( EXACT(#REF!,#REF!), $N89, 0)</f>
        <v>#REF!</v>
      </c>
      <c r="AO89" t="e">
        <f>IF( EXACT(#REF!,#REF!), $N89, 0)</f>
        <v>#REF!</v>
      </c>
    </row>
    <row r="90" spans="1:41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10"/>
        <v>2.4756097560975784E-2</v>
      </c>
      <c r="L90">
        <f t="shared" si="11"/>
        <v>0.56304878048780516</v>
      </c>
      <c r="M90">
        <f t="shared" si="12"/>
        <v>0.68207317073170759</v>
      </c>
      <c r="N90">
        <f t="shared" si="13"/>
        <v>0.55743902439024418</v>
      </c>
      <c r="O90">
        <f t="shared" si="14"/>
        <v>0.55553658536585393</v>
      </c>
      <c r="P90" t="str">
        <f>trueraw!C95</f>
        <v xml:space="preserve"> C, PF</v>
      </c>
      <c r="Q90" t="str">
        <f>trueraw!D95</f>
        <v>DET</v>
      </c>
      <c r="R90">
        <f>VLOOKUP($A90, '[1]auction in'!$A$2:$B$218, 2, FALSE)</f>
        <v>11.532268405868676</v>
      </c>
      <c r="AE90" t="e">
        <f>IF( EXACT(#REF!,#REF!), $N90, 0)</f>
        <v>#REF!</v>
      </c>
      <c r="AF90" t="e">
        <f>IF( EXACT(#REF!,#REF!), $N90, 0)</f>
        <v>#REF!</v>
      </c>
      <c r="AG90" t="e">
        <f>IF( EXACT(#REF!,#REF!), $N90, 0)</f>
        <v>#REF!</v>
      </c>
      <c r="AH90" t="e">
        <f>IF( EXACT(#REF!,#REF!), $N90, 0)</f>
        <v>#REF!</v>
      </c>
      <c r="AI90" t="e">
        <f>IF( EXACT(#REF!,#REF!), $N90, 0)</f>
        <v>#REF!</v>
      </c>
      <c r="AJ90" t="e">
        <f>IF( EXACT(#REF!,#REF!), $N90, 0)</f>
        <v>#REF!</v>
      </c>
      <c r="AK90" t="e">
        <f>IF( EXACT(#REF!,#REF!), $N90, 0)</f>
        <v>#REF!</v>
      </c>
      <c r="AL90" t="e">
        <f>IF( EXACT(#REF!,#REF!), $N90, 0)</f>
        <v>#REF!</v>
      </c>
      <c r="AM90" t="e">
        <f>IF( EXACT(#REF!,#REF!), $N90, 0)</f>
        <v>#REF!</v>
      </c>
      <c r="AN90" t="e">
        <f>IF( EXACT(#REF!,#REF!), $N90, 0)</f>
        <v>#REF!</v>
      </c>
      <c r="AO90" t="e">
        <f>IF( EXACT(#REF!,#REF!), $N90, 0)</f>
        <v>#REF!</v>
      </c>
    </row>
    <row r="91" spans="1:41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10"/>
        <v>0.77512195121951211</v>
      </c>
      <c r="L91">
        <f t="shared" si="11"/>
        <v>-0.25439024390243903</v>
      </c>
      <c r="M91">
        <f t="shared" si="12"/>
        <v>1.624146341463415</v>
      </c>
      <c r="N91">
        <f t="shared" si="13"/>
        <v>0.54268292682926833</v>
      </c>
      <c r="O91">
        <f t="shared" si="14"/>
        <v>0.36429268292682937</v>
      </c>
      <c r="P91" t="str">
        <f>trueraw!C83</f>
        <v xml:space="preserve"> C</v>
      </c>
      <c r="Q91" t="str">
        <f>trueraw!D83</f>
        <v>NYK</v>
      </c>
      <c r="R91">
        <f>VLOOKUP($A91, '[1]auction in'!$A$2:$B$218, 2, FALSE)</f>
        <v>11.59847123584842</v>
      </c>
      <c r="AE91" t="e">
        <f>IF( EXACT(#REF!,#REF!), $N91, 0)</f>
        <v>#REF!</v>
      </c>
      <c r="AF91" t="e">
        <f>IF( EXACT(#REF!,#REF!), $N91, 0)</f>
        <v>#REF!</v>
      </c>
      <c r="AG91" t="e">
        <f>IF( EXACT(#REF!,#REF!), $N91, 0)</f>
        <v>#REF!</v>
      </c>
      <c r="AH91" t="e">
        <f>IF( EXACT(#REF!,#REF!), $N91, 0)</f>
        <v>#REF!</v>
      </c>
      <c r="AI91" t="e">
        <f>IF( EXACT(#REF!,#REF!), $N91, 0)</f>
        <v>#REF!</v>
      </c>
      <c r="AJ91" t="e">
        <f>IF( EXACT(#REF!,#REF!), $N91, 0)</f>
        <v>#REF!</v>
      </c>
      <c r="AK91" t="e">
        <f>IF( EXACT(#REF!,#REF!), $N91, 0)</f>
        <v>#REF!</v>
      </c>
      <c r="AL91" t="e">
        <f>IF( EXACT(#REF!,#REF!), $N91, 0)</f>
        <v>#REF!</v>
      </c>
      <c r="AM91" t="e">
        <f>IF( EXACT(#REF!,#REF!), $N91, 0)</f>
        <v>#REF!</v>
      </c>
      <c r="AN91" t="e">
        <f>IF( EXACT(#REF!,#REF!), $N91, 0)</f>
        <v>#REF!</v>
      </c>
      <c r="AO91" t="e">
        <f>IF( EXACT(#REF!,#REF!), $N91, 0)</f>
        <v>#REF!</v>
      </c>
    </row>
    <row r="92" spans="1:41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10"/>
        <v>0.18121951219512211</v>
      </c>
      <c r="L92">
        <f t="shared" si="11"/>
        <v>0.45780487804878067</v>
      </c>
      <c r="M92">
        <f t="shared" si="12"/>
        <v>-0.57829268292682934</v>
      </c>
      <c r="N92">
        <f t="shared" si="13"/>
        <v>0.5276422764227644</v>
      </c>
      <c r="O92">
        <f t="shared" si="14"/>
        <v>0.62494308943089449</v>
      </c>
      <c r="P92" t="str">
        <f>trueraw!C101</f>
        <v xml:space="preserve"> PG</v>
      </c>
      <c r="Q92" t="str">
        <f>trueraw!D101</f>
        <v>LAC</v>
      </c>
      <c r="R92">
        <f>VLOOKUP($A92, '[1]auction in'!$A$2:$B$218, 2, FALSE)</f>
        <v>1</v>
      </c>
      <c r="AE92" t="e">
        <f>IF( EXACT(#REF!,#REF!), $N92, 0)</f>
        <v>#REF!</v>
      </c>
      <c r="AF92" t="e">
        <f>IF( EXACT(#REF!,#REF!), $N92, 0)</f>
        <v>#REF!</v>
      </c>
      <c r="AG92" t="e">
        <f>IF( EXACT(#REF!,#REF!), $N92, 0)</f>
        <v>#REF!</v>
      </c>
      <c r="AH92" t="e">
        <f>IF( EXACT(#REF!,#REF!), $N92, 0)</f>
        <v>#REF!</v>
      </c>
      <c r="AI92" t="e">
        <f>IF( EXACT(#REF!,#REF!), $N92, 0)</f>
        <v>#REF!</v>
      </c>
      <c r="AJ92" t="e">
        <f>IF( EXACT(#REF!,#REF!), $N92, 0)</f>
        <v>#REF!</v>
      </c>
      <c r="AK92" t="e">
        <f>IF( EXACT(#REF!,#REF!), $N92, 0)</f>
        <v>#REF!</v>
      </c>
      <c r="AL92" t="e">
        <f>IF( EXACT(#REF!,#REF!), $N92, 0)</f>
        <v>#REF!</v>
      </c>
      <c r="AM92" t="e">
        <f>IF( EXACT(#REF!,#REF!), $N92, 0)</f>
        <v>#REF!</v>
      </c>
      <c r="AN92" t="e">
        <f>IF( EXACT(#REF!,#REF!), $N92, 0)</f>
        <v>#REF!</v>
      </c>
      <c r="AO92" t="e">
        <f>IF( EXACT(#REF!,#REF!), $N92, 0)</f>
        <v>#REF!</v>
      </c>
    </row>
    <row r="93" spans="1:41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10"/>
        <v>0.16902439024390264</v>
      </c>
      <c r="L93">
        <f t="shared" si="11"/>
        <v>0.45414634146341493</v>
      </c>
      <c r="M93">
        <f t="shared" si="12"/>
        <v>0.48024390243902471</v>
      </c>
      <c r="N93">
        <f t="shared" si="13"/>
        <v>0.482926829268293</v>
      </c>
      <c r="O93">
        <f t="shared" si="14"/>
        <v>0.51795121951219525</v>
      </c>
      <c r="P93" t="str">
        <f>trueraw!C87</f>
        <v xml:space="preserve"> SG, SF</v>
      </c>
      <c r="Q93" t="str">
        <f>trueraw!D87</f>
        <v>NYK</v>
      </c>
      <c r="R93">
        <f>VLOOKUP($A93, '[1]auction in'!$A$2:$B$218, 2, FALSE)</f>
        <v>1</v>
      </c>
      <c r="AE93" t="e">
        <f>IF( EXACT(#REF!,#REF!), $N93, 0)</f>
        <v>#REF!</v>
      </c>
      <c r="AF93" t="e">
        <f>IF( EXACT(#REF!,#REF!), $N93, 0)</f>
        <v>#REF!</v>
      </c>
      <c r="AG93" t="e">
        <f>IF( EXACT(#REF!,#REF!), $N93, 0)</f>
        <v>#REF!</v>
      </c>
      <c r="AH93" t="e">
        <f>IF( EXACT(#REF!,#REF!), $N93, 0)</f>
        <v>#REF!</v>
      </c>
      <c r="AI93" t="e">
        <f>IF( EXACT(#REF!,#REF!), $N93, 0)</f>
        <v>#REF!</v>
      </c>
      <c r="AJ93" t="e">
        <f>IF( EXACT(#REF!,#REF!), $N93, 0)</f>
        <v>#REF!</v>
      </c>
      <c r="AK93" t="e">
        <f>IF( EXACT(#REF!,#REF!), $N93, 0)</f>
        <v>#REF!</v>
      </c>
      <c r="AL93" t="e">
        <f>IF( EXACT(#REF!,#REF!), $N93, 0)</f>
        <v>#REF!</v>
      </c>
      <c r="AM93" t="e">
        <f>IF( EXACT(#REF!,#REF!), $N93, 0)</f>
        <v>#REF!</v>
      </c>
      <c r="AN93" t="e">
        <f>IF( EXACT(#REF!,#REF!), $N93, 0)</f>
        <v>#REF!</v>
      </c>
      <c r="AO93" t="e">
        <f>IF( EXACT(#REF!,#REF!), $N93, 0)</f>
        <v>#REF!</v>
      </c>
    </row>
    <row r="94" spans="1:41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10"/>
        <v>-0.36878048780487782</v>
      </c>
      <c r="L94">
        <f t="shared" si="11"/>
        <v>1.9309756097560982</v>
      </c>
      <c r="M94">
        <f t="shared" si="12"/>
        <v>-1.0819512195121948</v>
      </c>
      <c r="N94">
        <f t="shared" si="13"/>
        <v>0.47439024390243967</v>
      </c>
      <c r="O94">
        <f t="shared" si="14"/>
        <v>0.50600000000000067</v>
      </c>
      <c r="P94" t="str">
        <f>trueraw!C86</f>
        <v xml:space="preserve"> PG, SG</v>
      </c>
      <c r="Q94" t="str">
        <f>trueraw!D86</f>
        <v>CLE</v>
      </c>
      <c r="R94">
        <f>VLOOKUP($A94, '[1]auction in'!$A$2:$B$218, 2, FALSE)</f>
        <v>3</v>
      </c>
      <c r="AE94" t="e">
        <f>IF( EXACT(#REF!,#REF!), $N94, 0)</f>
        <v>#REF!</v>
      </c>
      <c r="AF94" t="e">
        <f>IF( EXACT(#REF!,#REF!), $N94, 0)</f>
        <v>#REF!</v>
      </c>
      <c r="AG94" t="e">
        <f>IF( EXACT(#REF!,#REF!), $N94, 0)</f>
        <v>#REF!</v>
      </c>
      <c r="AH94" t="e">
        <f>IF( EXACT(#REF!,#REF!), $N94, 0)</f>
        <v>#REF!</v>
      </c>
      <c r="AI94" t="e">
        <f>IF( EXACT(#REF!,#REF!), $N94, 0)</f>
        <v>#REF!</v>
      </c>
      <c r="AJ94" t="e">
        <f>IF( EXACT(#REF!,#REF!), $N94, 0)</f>
        <v>#REF!</v>
      </c>
      <c r="AK94" t="e">
        <f>IF( EXACT(#REF!,#REF!), $N94, 0)</f>
        <v>#REF!</v>
      </c>
      <c r="AL94" t="e">
        <f>IF( EXACT(#REF!,#REF!), $N94, 0)</f>
        <v>#REF!</v>
      </c>
      <c r="AM94" t="e">
        <f>IF( EXACT(#REF!,#REF!), $N94, 0)</f>
        <v>#REF!</v>
      </c>
      <c r="AN94" t="e">
        <f>IF( EXACT(#REF!,#REF!), $N94, 0)</f>
        <v>#REF!</v>
      </c>
      <c r="AO94" t="e">
        <f>IF( EXACT(#REF!,#REF!), $N94, 0)</f>
        <v>#REF!</v>
      </c>
    </row>
    <row r="95" spans="1:41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10"/>
        <v>0.27146341463414647</v>
      </c>
      <c r="L95">
        <f t="shared" si="11"/>
        <v>0.67609756097561013</v>
      </c>
      <c r="M95">
        <f t="shared" si="12"/>
        <v>-0.80878048780487766</v>
      </c>
      <c r="N95">
        <f t="shared" si="13"/>
        <v>0.44024390243902478</v>
      </c>
      <c r="O95">
        <f t="shared" si="14"/>
        <v>0.608439024390244</v>
      </c>
      <c r="P95" t="str">
        <f>trueraw!C89</f>
        <v xml:space="preserve"> SG, PG</v>
      </c>
      <c r="Q95" t="str">
        <f>trueraw!D89</f>
        <v>BOS</v>
      </c>
      <c r="R95">
        <f>VLOOKUP($A95, '[1]auction in'!$A$2:$B$218, 2, FALSE)</f>
        <v>1</v>
      </c>
      <c r="AE95" t="e">
        <f>IF( EXACT(#REF!,#REF!), $N95, 0)</f>
        <v>#REF!</v>
      </c>
      <c r="AF95" t="e">
        <f>IF( EXACT(#REF!,#REF!), $N95, 0)</f>
        <v>#REF!</v>
      </c>
      <c r="AG95" t="e">
        <f>IF( EXACT(#REF!,#REF!), $N95, 0)</f>
        <v>#REF!</v>
      </c>
      <c r="AH95" t="e">
        <f>IF( EXACT(#REF!,#REF!), $N95, 0)</f>
        <v>#REF!</v>
      </c>
      <c r="AI95" t="e">
        <f>IF( EXACT(#REF!,#REF!), $N95, 0)</f>
        <v>#REF!</v>
      </c>
      <c r="AJ95" t="e">
        <f>IF( EXACT(#REF!,#REF!), $N95, 0)</f>
        <v>#REF!</v>
      </c>
      <c r="AK95" t="e">
        <f>IF( EXACT(#REF!,#REF!), $N95, 0)</f>
        <v>#REF!</v>
      </c>
      <c r="AL95" t="e">
        <f>IF( EXACT(#REF!,#REF!), $N95, 0)</f>
        <v>#REF!</v>
      </c>
      <c r="AM95" t="e">
        <f>IF( EXACT(#REF!,#REF!), $N95, 0)</f>
        <v>#REF!</v>
      </c>
      <c r="AN95" t="e">
        <f>IF( EXACT(#REF!,#REF!), $N95, 0)</f>
        <v>#REF!</v>
      </c>
      <c r="AO95" t="e">
        <f>IF( EXACT(#REF!,#REF!), $N95, 0)</f>
        <v>#REF!</v>
      </c>
    </row>
    <row r="96" spans="1:41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10"/>
        <v>0.80243902439024417</v>
      </c>
      <c r="L96">
        <f t="shared" si="11"/>
        <v>-6.0487804878048473E-2</v>
      </c>
      <c r="M96">
        <f t="shared" si="12"/>
        <v>0.7787804878048783</v>
      </c>
      <c r="N96">
        <f t="shared" si="13"/>
        <v>0.43113821138211406</v>
      </c>
      <c r="O96">
        <f t="shared" si="14"/>
        <v>0.37169105691056936</v>
      </c>
      <c r="P96" t="str">
        <f>trueraw!C100</f>
        <v xml:space="preserve"> SF, PF</v>
      </c>
      <c r="Q96" t="str">
        <f>trueraw!D100</f>
        <v>SAS</v>
      </c>
      <c r="R96">
        <f>VLOOKUP($A96, '[1]auction in'!$A$2:$B$218, 2, FALSE)</f>
        <v>1</v>
      </c>
      <c r="AE96" t="e">
        <f>IF( EXACT(#REF!,#REF!), $N96, 0)</f>
        <v>#REF!</v>
      </c>
      <c r="AF96" t="e">
        <f>IF( EXACT(#REF!,#REF!), $N96, 0)</f>
        <v>#REF!</v>
      </c>
      <c r="AG96" t="e">
        <f>IF( EXACT(#REF!,#REF!), $N96, 0)</f>
        <v>#REF!</v>
      </c>
      <c r="AH96" t="e">
        <f>IF( EXACT(#REF!,#REF!), $N96, 0)</f>
        <v>#REF!</v>
      </c>
      <c r="AI96" t="e">
        <f>IF( EXACT(#REF!,#REF!), $N96, 0)</f>
        <v>#REF!</v>
      </c>
      <c r="AJ96" t="e">
        <f>IF( EXACT(#REF!,#REF!), $N96, 0)</f>
        <v>#REF!</v>
      </c>
      <c r="AK96" t="e">
        <f>IF( EXACT(#REF!,#REF!), $N96, 0)</f>
        <v>#REF!</v>
      </c>
      <c r="AL96" t="e">
        <f>IF( EXACT(#REF!,#REF!), $N96, 0)</f>
        <v>#REF!</v>
      </c>
      <c r="AM96" t="e">
        <f>IF( EXACT(#REF!,#REF!), $N96, 0)</f>
        <v>#REF!</v>
      </c>
      <c r="AN96" t="e">
        <f>IF( EXACT(#REF!,#REF!), $N96, 0)</f>
        <v>#REF!</v>
      </c>
      <c r="AO96" t="e">
        <f>IF( EXACT(#REF!,#REF!), $N96, 0)</f>
        <v>#REF!</v>
      </c>
    </row>
    <row r="97" spans="1:41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10"/>
        <v>0.65682926829268284</v>
      </c>
      <c r="L97">
        <f t="shared" si="11"/>
        <v>2.1921951219512197</v>
      </c>
      <c r="M97">
        <f t="shared" si="12"/>
        <v>-1.9263414634146341</v>
      </c>
      <c r="N97">
        <f t="shared" si="13"/>
        <v>0.42390243902439018</v>
      </c>
      <c r="O97">
        <f t="shared" si="14"/>
        <v>0.40241463414634149</v>
      </c>
      <c r="P97" t="str">
        <f>trueraw!C97</f>
        <v xml:space="preserve"> PG</v>
      </c>
      <c r="Q97" t="str">
        <f>trueraw!D97</f>
        <v>MEM</v>
      </c>
      <c r="R97">
        <f>VLOOKUP($A97, '[1]auction in'!$A$2:$B$218, 2, FALSE)</f>
        <v>14</v>
      </c>
      <c r="AE97" t="e">
        <f>IF( EXACT(#REF!,#REF!), $N97, 0)</f>
        <v>#REF!</v>
      </c>
      <c r="AF97" t="e">
        <f>IF( EXACT(#REF!,#REF!), $N97, 0)</f>
        <v>#REF!</v>
      </c>
      <c r="AG97" t="e">
        <f>IF( EXACT(#REF!,#REF!), $N97, 0)</f>
        <v>#REF!</v>
      </c>
      <c r="AH97" t="e">
        <f>IF( EXACT(#REF!,#REF!), $N97, 0)</f>
        <v>#REF!</v>
      </c>
      <c r="AI97" t="e">
        <f>IF( EXACT(#REF!,#REF!), $N97, 0)</f>
        <v>#REF!</v>
      </c>
      <c r="AJ97" t="e">
        <f>IF( EXACT(#REF!,#REF!), $N97, 0)</f>
        <v>#REF!</v>
      </c>
      <c r="AK97" t="e">
        <f>IF( EXACT(#REF!,#REF!), $N97, 0)</f>
        <v>#REF!</v>
      </c>
      <c r="AL97" t="e">
        <f>IF( EXACT(#REF!,#REF!), $N97, 0)</f>
        <v>#REF!</v>
      </c>
      <c r="AM97" t="e">
        <f>IF( EXACT(#REF!,#REF!), $N97, 0)</f>
        <v>#REF!</v>
      </c>
      <c r="AN97" t="e">
        <f>IF( EXACT(#REF!,#REF!), $N97, 0)</f>
        <v>#REF!</v>
      </c>
      <c r="AO97" t="e">
        <f>IF( EXACT(#REF!,#REF!), $N97, 0)</f>
        <v>#REF!</v>
      </c>
    </row>
    <row r="98" spans="1:41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10"/>
        <v>0.508536585365854</v>
      </c>
      <c r="L98">
        <f t="shared" si="11"/>
        <v>0.76378048780487806</v>
      </c>
      <c r="M98">
        <f t="shared" si="12"/>
        <v>0.40353658536585374</v>
      </c>
      <c r="N98">
        <f t="shared" si="13"/>
        <v>0.40284552845528454</v>
      </c>
      <c r="O98">
        <f t="shared" si="14"/>
        <v>0.52000813008130076</v>
      </c>
      <c r="P98" t="str">
        <f>trueraw!C92</f>
        <v xml:space="preserve"> SG</v>
      </c>
      <c r="Q98" t="str">
        <f>trueraw!D92</f>
        <v>NOP</v>
      </c>
      <c r="R98">
        <f>VLOOKUP($A98, '[1]auction in'!$A$2:$B$218, 2, FALSE)</f>
        <v>3</v>
      </c>
      <c r="AE98" t="e">
        <f>IF( EXACT(#REF!,#REF!), $N98, 0)</f>
        <v>#REF!</v>
      </c>
      <c r="AF98" t="e">
        <f>IF( EXACT(#REF!,#REF!), $N98, 0)</f>
        <v>#REF!</v>
      </c>
      <c r="AG98" t="e">
        <f>IF( EXACT(#REF!,#REF!), $N98, 0)</f>
        <v>#REF!</v>
      </c>
      <c r="AH98" t="e">
        <f>IF( EXACT(#REF!,#REF!), $N98, 0)</f>
        <v>#REF!</v>
      </c>
      <c r="AI98" t="e">
        <f>IF( EXACT(#REF!,#REF!), $N98, 0)</f>
        <v>#REF!</v>
      </c>
      <c r="AJ98" t="e">
        <f>IF( EXACT(#REF!,#REF!), $N98, 0)</f>
        <v>#REF!</v>
      </c>
      <c r="AK98" t="e">
        <f>IF( EXACT(#REF!,#REF!), $N98, 0)</f>
        <v>#REF!</v>
      </c>
      <c r="AL98" t="e">
        <f>IF( EXACT(#REF!,#REF!), $N98, 0)</f>
        <v>#REF!</v>
      </c>
      <c r="AM98" t="e">
        <f>IF( EXACT(#REF!,#REF!), $N98, 0)</f>
        <v>#REF!</v>
      </c>
      <c r="AN98" t="e">
        <f>IF( EXACT(#REF!,#REF!), $N98, 0)</f>
        <v>#REF!</v>
      </c>
      <c r="AO98" t="e">
        <f>IF( EXACT(#REF!,#REF!), $N98, 0)</f>
        <v>#REF!</v>
      </c>
    </row>
    <row r="99" spans="1:41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15">(SUM($D99:$J99) + $B99)</f>
        <v>0.19402439024390228</v>
      </c>
      <c r="L99">
        <f t="shared" ref="L99:L130" si="16">SUM($B99:$I99)</f>
        <v>-0.17963414634146369</v>
      </c>
      <c r="M99">
        <f t="shared" ref="M99:M130" si="17">(SUM($B99:$F99) + SUM($H99:$J99))</f>
        <v>1.0191463414634145</v>
      </c>
      <c r="N99">
        <f t="shared" ref="N99:N130" si="18">SUM($B99:$J99)</f>
        <v>0.29951219512195093</v>
      </c>
      <c r="O99">
        <f t="shared" ref="O99:O130" si="19">SUMPRODUCT($B99:$J99, $B$1:$J$1)</f>
        <v>-0.16163414634146334</v>
      </c>
      <c r="P99" t="str">
        <f>trueraw!C117</f>
        <v xml:space="preserve"> C</v>
      </c>
      <c r="Q99" t="str">
        <f>trueraw!D117</f>
        <v>LAC</v>
      </c>
      <c r="R99">
        <f>VLOOKUP($A99, '[1]auction in'!$A$2:$B$218, 2, FALSE)</f>
        <v>1</v>
      </c>
      <c r="AE99" t="e">
        <f>IF( EXACT(#REF!,#REF!), $N99, 0)</f>
        <v>#REF!</v>
      </c>
      <c r="AF99" t="e">
        <f>IF( EXACT(#REF!,#REF!), $N99, 0)</f>
        <v>#REF!</v>
      </c>
      <c r="AG99" t="e">
        <f>IF( EXACT(#REF!,#REF!), $N99, 0)</f>
        <v>#REF!</v>
      </c>
      <c r="AH99" t="e">
        <f>IF( EXACT(#REF!,#REF!), $N99, 0)</f>
        <v>#REF!</v>
      </c>
      <c r="AI99" t="e">
        <f>IF( EXACT(#REF!,#REF!), $N99, 0)</f>
        <v>#REF!</v>
      </c>
      <c r="AJ99" t="e">
        <f>IF( EXACT(#REF!,#REF!), $N99, 0)</f>
        <v>#REF!</v>
      </c>
      <c r="AK99" t="e">
        <f>IF( EXACT(#REF!,#REF!), $N99, 0)</f>
        <v>#REF!</v>
      </c>
      <c r="AL99" t="e">
        <f>IF( EXACT(#REF!,#REF!), $N99, 0)</f>
        <v>#REF!</v>
      </c>
      <c r="AM99" t="e">
        <f>IF( EXACT(#REF!,#REF!), $N99, 0)</f>
        <v>#REF!</v>
      </c>
      <c r="AN99" t="e">
        <f>IF( EXACT(#REF!,#REF!), $N99, 0)</f>
        <v>#REF!</v>
      </c>
      <c r="AO99" t="e">
        <f>IF( EXACT(#REF!,#REF!), $N99, 0)</f>
        <v>#REF!</v>
      </c>
    </row>
    <row r="100" spans="1:41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15"/>
        <v>1.6541463414634152</v>
      </c>
      <c r="L100">
        <f t="shared" si="16"/>
        <v>2.7668292682926827</v>
      </c>
      <c r="M100">
        <f t="shared" si="17"/>
        <v>-2.362926829268293</v>
      </c>
      <c r="N100">
        <f t="shared" si="18"/>
        <v>0.15170731707317042</v>
      </c>
      <c r="O100">
        <f t="shared" si="19"/>
        <v>0.12078048780487816</v>
      </c>
      <c r="P100" t="str">
        <f>trueraw!C111</f>
        <v xml:space="preserve"> PG</v>
      </c>
      <c r="Q100" t="str">
        <f>trueraw!D111</f>
        <v>LAL</v>
      </c>
      <c r="R100">
        <f>VLOOKUP($A100, '[1]auction in'!$A$2:$B$218, 2, FALSE)</f>
        <v>26</v>
      </c>
      <c r="AE100" t="e">
        <f>IF( EXACT(#REF!,#REF!), $N100, 0)</f>
        <v>#REF!</v>
      </c>
      <c r="AF100" t="e">
        <f>IF( EXACT(#REF!,#REF!), $N100, 0)</f>
        <v>#REF!</v>
      </c>
      <c r="AG100" t="e">
        <f>IF( EXACT(#REF!,#REF!), $N100, 0)</f>
        <v>#REF!</v>
      </c>
      <c r="AH100" t="e">
        <f>IF( EXACT(#REF!,#REF!), $N100, 0)</f>
        <v>#REF!</v>
      </c>
      <c r="AI100" t="e">
        <f>IF( EXACT(#REF!,#REF!), $N100, 0)</f>
        <v>#REF!</v>
      </c>
      <c r="AJ100" t="e">
        <f>IF( EXACT(#REF!,#REF!), $N100, 0)</f>
        <v>#REF!</v>
      </c>
      <c r="AK100" t="e">
        <f>IF( EXACT(#REF!,#REF!), $N100, 0)</f>
        <v>#REF!</v>
      </c>
      <c r="AL100" t="e">
        <f>IF( EXACT(#REF!,#REF!), $N100, 0)</f>
        <v>#REF!</v>
      </c>
      <c r="AM100" t="e">
        <f>IF( EXACT(#REF!,#REF!), $N100, 0)</f>
        <v>#REF!</v>
      </c>
      <c r="AN100" t="e">
        <f>IF( EXACT(#REF!,#REF!), $N100, 0)</f>
        <v>#REF!</v>
      </c>
      <c r="AO100" t="e">
        <f>IF( EXACT(#REF!,#REF!), $N100, 0)</f>
        <v>#REF!</v>
      </c>
    </row>
    <row r="101" spans="1:41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15"/>
        <v>-1.0175609756097559</v>
      </c>
      <c r="L101">
        <f t="shared" si="16"/>
        <v>-0.30560975609756091</v>
      </c>
      <c r="M101">
        <f t="shared" si="17"/>
        <v>0.65951219512195136</v>
      </c>
      <c r="N101">
        <f t="shared" si="18"/>
        <v>0.13292682926829275</v>
      </c>
      <c r="O101">
        <f t="shared" si="19"/>
        <v>7.2341463414634377E-2</v>
      </c>
      <c r="P101" t="str">
        <f>trueraw!C99</f>
        <v xml:space="preserve"> SF, PF</v>
      </c>
      <c r="Q101" t="str">
        <f>trueraw!D99</f>
        <v>ATL</v>
      </c>
      <c r="R101">
        <f>VLOOKUP($A101, '[1]auction in'!$A$2:$B$218, 2, FALSE)</f>
        <v>9.6939088295715958</v>
      </c>
      <c r="AE101" t="e">
        <f>IF( EXACT(#REF!,#REF!), $N101, 0)</f>
        <v>#REF!</v>
      </c>
      <c r="AF101" t="e">
        <f>IF( EXACT(#REF!,#REF!), $N101, 0)</f>
        <v>#REF!</v>
      </c>
      <c r="AG101" t="e">
        <f>IF( EXACT(#REF!,#REF!), $N101, 0)</f>
        <v>#REF!</v>
      </c>
      <c r="AH101" t="e">
        <f>IF( EXACT(#REF!,#REF!), $N101, 0)</f>
        <v>#REF!</v>
      </c>
      <c r="AI101" t="e">
        <f>IF( EXACT(#REF!,#REF!), $N101, 0)</f>
        <v>#REF!</v>
      </c>
      <c r="AJ101" t="e">
        <f>IF( EXACT(#REF!,#REF!), $N101, 0)</f>
        <v>#REF!</v>
      </c>
      <c r="AK101" t="e">
        <f>IF( EXACT(#REF!,#REF!), $N101, 0)</f>
        <v>#REF!</v>
      </c>
      <c r="AL101" t="e">
        <f>IF( EXACT(#REF!,#REF!), $N101, 0)</f>
        <v>#REF!</v>
      </c>
      <c r="AM101" t="e">
        <f>IF( EXACT(#REF!,#REF!), $N101, 0)</f>
        <v>#REF!</v>
      </c>
      <c r="AN101" t="e">
        <f>IF( EXACT(#REF!,#REF!), $N101, 0)</f>
        <v>#REF!</v>
      </c>
      <c r="AO101" t="e">
        <f>IF( EXACT(#REF!,#REF!), $N101, 0)</f>
        <v>#REF!</v>
      </c>
    </row>
    <row r="102" spans="1:41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15"/>
        <v>0.37829268292682899</v>
      </c>
      <c r="L102">
        <f t="shared" si="16"/>
        <v>-1.0982926829268291</v>
      </c>
      <c r="M102">
        <f t="shared" si="17"/>
        <v>0.9321951219512199</v>
      </c>
      <c r="N102">
        <f t="shared" si="18"/>
        <v>7.9186991869918844E-2</v>
      </c>
      <c r="O102">
        <f t="shared" si="19"/>
        <v>0.11359349593495982</v>
      </c>
      <c r="P102" t="str">
        <f>trueraw!C105</f>
        <v xml:space="preserve"> SF, SG</v>
      </c>
      <c r="Q102" t="str">
        <f>trueraw!D105</f>
        <v>PHI</v>
      </c>
      <c r="R102">
        <f>VLOOKUP($A102, '[1]auction in'!$A$2:$B$218, 2, FALSE)</f>
        <v>9.3718311498354208</v>
      </c>
      <c r="AE102" t="e">
        <f>IF( EXACT(#REF!,#REF!), $N102, 0)</f>
        <v>#REF!</v>
      </c>
      <c r="AF102" t="e">
        <f>IF( EXACT(#REF!,#REF!), $N102, 0)</f>
        <v>#REF!</v>
      </c>
      <c r="AG102" t="e">
        <f>IF( EXACT(#REF!,#REF!), $N102, 0)</f>
        <v>#REF!</v>
      </c>
      <c r="AH102" t="e">
        <f>IF( EXACT(#REF!,#REF!), $N102, 0)</f>
        <v>#REF!</v>
      </c>
      <c r="AI102" t="e">
        <f>IF( EXACT(#REF!,#REF!), $N102, 0)</f>
        <v>#REF!</v>
      </c>
      <c r="AJ102" t="e">
        <f>IF( EXACT(#REF!,#REF!), $N102, 0)</f>
        <v>#REF!</v>
      </c>
      <c r="AK102" t="e">
        <f>IF( EXACT(#REF!,#REF!), $N102, 0)</f>
        <v>#REF!</v>
      </c>
      <c r="AL102" t="e">
        <f>IF( EXACT(#REF!,#REF!), $N102, 0)</f>
        <v>#REF!</v>
      </c>
      <c r="AM102" t="e">
        <f>IF( EXACT(#REF!,#REF!), $N102, 0)</f>
        <v>#REF!</v>
      </c>
      <c r="AN102" t="e">
        <f>IF( EXACT(#REF!,#REF!), $N102, 0)</f>
        <v>#REF!</v>
      </c>
      <c r="AO102" t="e">
        <f>IF( EXACT(#REF!,#REF!), $N102, 0)</f>
        <v>#REF!</v>
      </c>
    </row>
    <row r="103" spans="1:41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15"/>
        <v>-5.4878048780487854E-2</v>
      </c>
      <c r="L103">
        <f t="shared" si="16"/>
        <v>-0.65609756097560978</v>
      </c>
      <c r="M103">
        <f t="shared" si="17"/>
        <v>0.64341463414634159</v>
      </c>
      <c r="N103">
        <f t="shared" si="18"/>
        <v>6.1138211382113838E-2</v>
      </c>
      <c r="O103">
        <f t="shared" si="19"/>
        <v>0.18037398373983737</v>
      </c>
      <c r="P103" t="str">
        <f>trueraw!C106</f>
        <v xml:space="preserve"> SG, SF</v>
      </c>
      <c r="Q103" t="str">
        <f>trueraw!D106</f>
        <v>PHI</v>
      </c>
      <c r="R103">
        <f>VLOOKUP($A103, '[1]auction in'!$A$2:$B$218, 2, FALSE)</f>
        <v>9.3623475488465875</v>
      </c>
      <c r="AE103" t="e">
        <f>IF( EXACT(#REF!,#REF!), $N103, 0)</f>
        <v>#REF!</v>
      </c>
      <c r="AF103" t="e">
        <f>IF( EXACT(#REF!,#REF!), $N103, 0)</f>
        <v>#REF!</v>
      </c>
      <c r="AG103" t="e">
        <f>IF( EXACT(#REF!,#REF!), $N103, 0)</f>
        <v>#REF!</v>
      </c>
      <c r="AH103" t="e">
        <f>IF( EXACT(#REF!,#REF!), $N103, 0)</f>
        <v>#REF!</v>
      </c>
      <c r="AI103" t="e">
        <f>IF( EXACT(#REF!,#REF!), $N103, 0)</f>
        <v>#REF!</v>
      </c>
      <c r="AJ103" t="e">
        <f>IF( EXACT(#REF!,#REF!), $N103, 0)</f>
        <v>#REF!</v>
      </c>
      <c r="AK103" t="e">
        <f>IF( EXACT(#REF!,#REF!), $N103, 0)</f>
        <v>#REF!</v>
      </c>
      <c r="AL103" t="e">
        <f>IF( EXACT(#REF!,#REF!), $N103, 0)</f>
        <v>#REF!</v>
      </c>
      <c r="AM103" t="e">
        <f>IF( EXACT(#REF!,#REF!), $N103, 0)</f>
        <v>#REF!</v>
      </c>
      <c r="AN103" t="e">
        <f>IF( EXACT(#REF!,#REF!), $N103, 0)</f>
        <v>#REF!</v>
      </c>
      <c r="AO103" t="e">
        <f>IF( EXACT(#REF!,#REF!), $N103, 0)</f>
        <v>#REF!</v>
      </c>
    </row>
    <row r="104" spans="1:41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15"/>
        <v>0.60682926829268302</v>
      </c>
      <c r="L104">
        <f t="shared" si="16"/>
        <v>-0.14341463414634137</v>
      </c>
      <c r="M104">
        <f t="shared" si="17"/>
        <v>0.20439024390243921</v>
      </c>
      <c r="N104">
        <f t="shared" si="18"/>
        <v>5.9024390243902547E-2</v>
      </c>
      <c r="O104">
        <f t="shared" si="19"/>
        <v>-0.10165853658536578</v>
      </c>
      <c r="P104" t="str">
        <f>trueraw!C116</f>
        <v xml:space="preserve"> SF</v>
      </c>
      <c r="Q104" t="str">
        <f>trueraw!D116</f>
        <v>HOU</v>
      </c>
      <c r="R104">
        <f>VLOOKUP($A104, '[1]auction in'!$A$2:$B$218, 2, FALSE)</f>
        <v>9.250368106401508</v>
      </c>
      <c r="AE104" t="e">
        <f>IF( EXACT(#REF!,#REF!), $N104, 0)</f>
        <v>#REF!</v>
      </c>
      <c r="AF104" t="e">
        <f>IF( EXACT(#REF!,#REF!), $N104, 0)</f>
        <v>#REF!</v>
      </c>
      <c r="AG104" t="e">
        <f>IF( EXACT(#REF!,#REF!), $N104, 0)</f>
        <v>#REF!</v>
      </c>
      <c r="AH104" t="e">
        <f>IF( EXACT(#REF!,#REF!), $N104, 0)</f>
        <v>#REF!</v>
      </c>
      <c r="AI104" t="e">
        <f>IF( EXACT(#REF!,#REF!), $N104, 0)</f>
        <v>#REF!</v>
      </c>
      <c r="AJ104" t="e">
        <f>IF( EXACT(#REF!,#REF!), $N104, 0)</f>
        <v>#REF!</v>
      </c>
      <c r="AK104" t="e">
        <f>IF( EXACT(#REF!,#REF!), $N104, 0)</f>
        <v>#REF!</v>
      </c>
      <c r="AL104" t="e">
        <f>IF( EXACT(#REF!,#REF!), $N104, 0)</f>
        <v>#REF!</v>
      </c>
      <c r="AM104" t="e">
        <f>IF( EXACT(#REF!,#REF!), $N104, 0)</f>
        <v>#REF!</v>
      </c>
      <c r="AN104" t="e">
        <f>IF( EXACT(#REF!,#REF!), $N104, 0)</f>
        <v>#REF!</v>
      </c>
      <c r="AO104" t="e">
        <f>IF( EXACT(#REF!,#REF!), $N104, 0)</f>
        <v>#REF!</v>
      </c>
    </row>
    <row r="105" spans="1:41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15"/>
        <v>-0.29853658536585359</v>
      </c>
      <c r="L105">
        <f t="shared" si="16"/>
        <v>2.9756097560975747E-2</v>
      </c>
      <c r="M105">
        <f t="shared" si="17"/>
        <v>-0.80951219512195127</v>
      </c>
      <c r="N105">
        <f t="shared" si="18"/>
        <v>3.4065040650406622E-2</v>
      </c>
      <c r="O105">
        <f t="shared" si="19"/>
        <v>-5.4260162601625681E-2</v>
      </c>
      <c r="P105" t="str">
        <f>trueraw!C108</f>
        <v xml:space="preserve"> SF, SG, PF</v>
      </c>
      <c r="Q105" t="str">
        <f>trueraw!D108</f>
        <v>UTA</v>
      </c>
      <c r="R105">
        <f>VLOOKUP($A105, '[1]auction in'!$A$2:$B$218, 2, FALSE)</f>
        <v>1</v>
      </c>
      <c r="AE105" t="e">
        <f>IF( EXACT(#REF!,#REF!), $N105, 0)</f>
        <v>#REF!</v>
      </c>
      <c r="AF105" t="e">
        <f>IF( EXACT(#REF!,#REF!), $N105, 0)</f>
        <v>#REF!</v>
      </c>
      <c r="AG105" t="e">
        <f>IF( EXACT(#REF!,#REF!), $N105, 0)</f>
        <v>#REF!</v>
      </c>
      <c r="AH105" t="e">
        <f>IF( EXACT(#REF!,#REF!), $N105, 0)</f>
        <v>#REF!</v>
      </c>
      <c r="AI105" t="e">
        <f>IF( EXACT(#REF!,#REF!), $N105, 0)</f>
        <v>#REF!</v>
      </c>
      <c r="AJ105" t="e">
        <f>IF( EXACT(#REF!,#REF!), $N105, 0)</f>
        <v>#REF!</v>
      </c>
      <c r="AK105" t="e">
        <f>IF( EXACT(#REF!,#REF!), $N105, 0)</f>
        <v>#REF!</v>
      </c>
      <c r="AL105" t="e">
        <f>IF( EXACT(#REF!,#REF!), $N105, 0)</f>
        <v>#REF!</v>
      </c>
      <c r="AM105" t="e">
        <f>IF( EXACT(#REF!,#REF!), $N105, 0)</f>
        <v>#REF!</v>
      </c>
      <c r="AN105" t="e">
        <f>IF( EXACT(#REF!,#REF!), $N105, 0)</f>
        <v>#REF!</v>
      </c>
      <c r="AO105" t="e">
        <f>IF( EXACT(#REF!,#REF!), $N105, 0)</f>
        <v>#REF!</v>
      </c>
    </row>
    <row r="106" spans="1:41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15"/>
        <v>-0.99341463414634101</v>
      </c>
      <c r="L106">
        <f t="shared" si="16"/>
        <v>5.6829268292683643E-2</v>
      </c>
      <c r="M106">
        <f t="shared" si="17"/>
        <v>0.21926829268292747</v>
      </c>
      <c r="N106">
        <f t="shared" si="18"/>
        <v>1.6016260162602325E-2</v>
      </c>
      <c r="O106">
        <f t="shared" si="19"/>
        <v>0.23632520325203304</v>
      </c>
      <c r="P106" t="str">
        <f>trueraw!C109</f>
        <v xml:space="preserve"> SG</v>
      </c>
      <c r="Q106" t="str">
        <f>trueraw!D109</f>
        <v>UTA</v>
      </c>
      <c r="R106">
        <f>VLOOKUP($A106, '[1]auction in'!$A$2:$B$218, 2, FALSE)</f>
        <v>1</v>
      </c>
      <c r="AE106" t="e">
        <f>IF( EXACT(#REF!,#REF!), $N106, 0)</f>
        <v>#REF!</v>
      </c>
      <c r="AF106" t="e">
        <f>IF( EXACT(#REF!,#REF!), $N106, 0)</f>
        <v>#REF!</v>
      </c>
      <c r="AG106" t="e">
        <f>IF( EXACT(#REF!,#REF!), $N106, 0)</f>
        <v>#REF!</v>
      </c>
      <c r="AH106" t="e">
        <f>IF( EXACT(#REF!,#REF!), $N106, 0)</f>
        <v>#REF!</v>
      </c>
      <c r="AI106" t="e">
        <f>IF( EXACT(#REF!,#REF!), $N106, 0)</f>
        <v>#REF!</v>
      </c>
      <c r="AJ106" t="e">
        <f>IF( EXACT(#REF!,#REF!), $N106, 0)</f>
        <v>#REF!</v>
      </c>
      <c r="AK106" t="e">
        <f>IF( EXACT(#REF!,#REF!), $N106, 0)</f>
        <v>#REF!</v>
      </c>
      <c r="AL106" t="e">
        <f>IF( EXACT(#REF!,#REF!), $N106, 0)</f>
        <v>#REF!</v>
      </c>
      <c r="AM106" t="e">
        <f>IF( EXACT(#REF!,#REF!), $N106, 0)</f>
        <v>#REF!</v>
      </c>
      <c r="AN106" t="e">
        <f>IF( EXACT(#REF!,#REF!), $N106, 0)</f>
        <v>#REF!</v>
      </c>
      <c r="AO106" t="e">
        <f>IF( EXACT(#REF!,#REF!), $N106, 0)</f>
        <v>#REF!</v>
      </c>
    </row>
    <row r="107" spans="1:41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15"/>
        <v>0.67609756097560991</v>
      </c>
      <c r="L107">
        <f t="shared" si="16"/>
        <v>-0.78243902439024393</v>
      </c>
      <c r="M107">
        <f t="shared" si="17"/>
        <v>0.6073170731707318</v>
      </c>
      <c r="N107">
        <f t="shared" si="18"/>
        <v>1.6016260162601603E-2</v>
      </c>
      <c r="O107">
        <f t="shared" si="19"/>
        <v>-9.9382113821138263E-2</v>
      </c>
      <c r="P107" t="str">
        <f>trueraw!C107</f>
        <v xml:space="preserve"> C</v>
      </c>
      <c r="Q107" t="str">
        <f>trueraw!D107</f>
        <v>TOR</v>
      </c>
      <c r="R107">
        <f>VLOOKUP($A107, '[1]auction in'!$A$2:$B$218, 2, FALSE)</f>
        <v>8.8604462042067524</v>
      </c>
      <c r="AE107" t="e">
        <f>IF( EXACT(#REF!,#REF!), $N107, 0)</f>
        <v>#REF!</v>
      </c>
      <c r="AF107" t="e">
        <f>IF( EXACT(#REF!,#REF!), $N107, 0)</f>
        <v>#REF!</v>
      </c>
      <c r="AG107" t="e">
        <f>IF( EXACT(#REF!,#REF!), $N107, 0)</f>
        <v>#REF!</v>
      </c>
      <c r="AH107" t="e">
        <f>IF( EXACT(#REF!,#REF!), $N107, 0)</f>
        <v>#REF!</v>
      </c>
      <c r="AI107" t="e">
        <f>IF( EXACT(#REF!,#REF!), $N107, 0)</f>
        <v>#REF!</v>
      </c>
      <c r="AJ107" t="e">
        <f>IF( EXACT(#REF!,#REF!), $N107, 0)</f>
        <v>#REF!</v>
      </c>
      <c r="AK107" t="e">
        <f>IF( EXACT(#REF!,#REF!), $N107, 0)</f>
        <v>#REF!</v>
      </c>
      <c r="AL107" t="e">
        <f>IF( EXACT(#REF!,#REF!), $N107, 0)</f>
        <v>#REF!</v>
      </c>
      <c r="AM107" t="e">
        <f>IF( EXACT(#REF!,#REF!), $N107, 0)</f>
        <v>#REF!</v>
      </c>
      <c r="AN107" t="e">
        <f>IF( EXACT(#REF!,#REF!), $N107, 0)</f>
        <v>#REF!</v>
      </c>
      <c r="AO107" t="e">
        <f>IF( EXACT(#REF!,#REF!), $N107, 0)</f>
        <v>#REF!</v>
      </c>
    </row>
    <row r="108" spans="1:41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15"/>
        <v>3.8536585365853956E-2</v>
      </c>
      <c r="L108">
        <f t="shared" si="16"/>
        <v>-0.76048780487804835</v>
      </c>
      <c r="M108">
        <f t="shared" si="17"/>
        <v>0.8375609756097564</v>
      </c>
      <c r="N108">
        <f t="shared" si="18"/>
        <v>-5.2845528455284119E-2</v>
      </c>
      <c r="O108">
        <f t="shared" si="19"/>
        <v>-3.5544715447154318E-2</v>
      </c>
      <c r="P108" t="str">
        <f>trueraw!C76</f>
        <v xml:space="preserve"> PF, SF</v>
      </c>
      <c r="Q108" t="str">
        <f>trueraw!D76</f>
        <v>ORL</v>
      </c>
      <c r="R108">
        <f>VLOOKUP($A108, '[1]auction in'!$A$2:$B$218, 2, FALSE)</f>
        <v>4</v>
      </c>
      <c r="AE108" t="e">
        <f>IF( EXACT(#REF!,#REF!), $N108, 0)</f>
        <v>#REF!</v>
      </c>
      <c r="AF108" t="e">
        <f>IF( EXACT(#REF!,#REF!), $N108, 0)</f>
        <v>#REF!</v>
      </c>
      <c r="AG108" t="e">
        <f>IF( EXACT(#REF!,#REF!), $N108, 0)</f>
        <v>#REF!</v>
      </c>
      <c r="AH108" t="e">
        <f>IF( EXACT(#REF!,#REF!), $N108, 0)</f>
        <v>#REF!</v>
      </c>
      <c r="AI108" t="e">
        <f>IF( EXACT(#REF!,#REF!), $N108, 0)</f>
        <v>#REF!</v>
      </c>
      <c r="AJ108" t="e">
        <f>IF( EXACT(#REF!,#REF!), $N108, 0)</f>
        <v>#REF!</v>
      </c>
      <c r="AK108" t="e">
        <f>IF( EXACT(#REF!,#REF!), $N108, 0)</f>
        <v>#REF!</v>
      </c>
      <c r="AL108" t="e">
        <f>IF( EXACT(#REF!,#REF!), $N108, 0)</f>
        <v>#REF!</v>
      </c>
      <c r="AM108" t="e">
        <f>IF( EXACT(#REF!,#REF!), $N108, 0)</f>
        <v>#REF!</v>
      </c>
      <c r="AN108" t="e">
        <f>IF( EXACT(#REF!,#REF!), $N108, 0)</f>
        <v>#REF!</v>
      </c>
      <c r="AO108" t="e">
        <f>IF( EXACT(#REF!,#REF!), $N108, 0)</f>
        <v>#REF!</v>
      </c>
    </row>
    <row r="109" spans="1:41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15"/>
        <v>-4.0975609756097819E-2</v>
      </c>
      <c r="L109">
        <f t="shared" si="16"/>
        <v>-0.83658536585365861</v>
      </c>
      <c r="M109">
        <f t="shared" si="17"/>
        <v>3.170731707317076E-2</v>
      </c>
      <c r="N109">
        <f t="shared" si="18"/>
        <v>-0.1013008130081301</v>
      </c>
      <c r="O109">
        <f t="shared" si="19"/>
        <v>-1.8016260162601716E-2</v>
      </c>
      <c r="P109" t="str">
        <f>trueraw!C102</f>
        <v>PF</v>
      </c>
      <c r="Q109" t="str">
        <f>trueraw!D102</f>
        <v>ORL</v>
      </c>
      <c r="R109">
        <f>VLOOKUP($A109, '[1]auction in'!$A$2:$B$218, 2, FALSE)</f>
        <v>8.6430528892319369</v>
      </c>
      <c r="AE109" t="e">
        <f>IF( EXACT(#REF!,#REF!), $N109, 0)</f>
        <v>#REF!</v>
      </c>
      <c r="AF109" t="e">
        <f>IF( EXACT(#REF!,#REF!), $N109, 0)</f>
        <v>#REF!</v>
      </c>
      <c r="AG109" t="e">
        <f>IF( EXACT(#REF!,#REF!), $N109, 0)</f>
        <v>#REF!</v>
      </c>
      <c r="AH109" t="e">
        <f>IF( EXACT(#REF!,#REF!), $N109, 0)</f>
        <v>#REF!</v>
      </c>
      <c r="AI109" t="e">
        <f>IF( EXACT(#REF!,#REF!), $N109, 0)</f>
        <v>#REF!</v>
      </c>
      <c r="AJ109" t="e">
        <f>IF( EXACT(#REF!,#REF!), $N109, 0)</f>
        <v>#REF!</v>
      </c>
      <c r="AK109" t="e">
        <f>IF( EXACT(#REF!,#REF!), $N109, 0)</f>
        <v>#REF!</v>
      </c>
      <c r="AL109" t="e">
        <f>IF( EXACT(#REF!,#REF!), $N109, 0)</f>
        <v>#REF!</v>
      </c>
      <c r="AM109" t="e">
        <f>IF( EXACT(#REF!,#REF!), $N109, 0)</f>
        <v>#REF!</v>
      </c>
      <c r="AN109" t="e">
        <f>IF( EXACT(#REF!,#REF!), $N109, 0)</f>
        <v>#REF!</v>
      </c>
      <c r="AO109" t="e">
        <f>IF( EXACT(#REF!,#REF!), $N109, 0)</f>
        <v>#REF!</v>
      </c>
    </row>
    <row r="110" spans="1:41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15"/>
        <v>-1.58</v>
      </c>
      <c r="L110">
        <f t="shared" si="16"/>
        <v>-0.44853658536585361</v>
      </c>
      <c r="M110">
        <f t="shared" si="17"/>
        <v>5.6829268292682866E-2</v>
      </c>
      <c r="N110">
        <f t="shared" si="18"/>
        <v>-0.11934959349593488</v>
      </c>
      <c r="O110">
        <f t="shared" si="19"/>
        <v>-3.2601626016259933E-2</v>
      </c>
      <c r="P110" t="str">
        <f>trueraw!C118</f>
        <v xml:space="preserve"> SG, PG</v>
      </c>
      <c r="Q110" t="str">
        <f>trueraw!D118</f>
        <v>GSW</v>
      </c>
      <c r="R110">
        <f>VLOOKUP($A110, '[1]auction in'!$A$2:$B$218, 2, FALSE)</f>
        <v>8.3171452937118087</v>
      </c>
      <c r="AE110" t="e">
        <f>IF( EXACT(#REF!,#REF!), $N110, 0)</f>
        <v>#REF!</v>
      </c>
      <c r="AF110" t="e">
        <f>IF( EXACT(#REF!,#REF!), $N110, 0)</f>
        <v>#REF!</v>
      </c>
      <c r="AG110" t="e">
        <f>IF( EXACT(#REF!,#REF!), $N110, 0)</f>
        <v>#REF!</v>
      </c>
      <c r="AH110" t="e">
        <f>IF( EXACT(#REF!,#REF!), $N110, 0)</f>
        <v>#REF!</v>
      </c>
      <c r="AI110" t="e">
        <f>IF( EXACT(#REF!,#REF!), $N110, 0)</f>
        <v>#REF!</v>
      </c>
      <c r="AJ110" t="e">
        <f>IF( EXACT(#REF!,#REF!), $N110, 0)</f>
        <v>#REF!</v>
      </c>
      <c r="AK110" t="e">
        <f>IF( EXACT(#REF!,#REF!), $N110, 0)</f>
        <v>#REF!</v>
      </c>
      <c r="AL110" t="e">
        <f>IF( EXACT(#REF!,#REF!), $N110, 0)</f>
        <v>#REF!</v>
      </c>
      <c r="AM110" t="e">
        <f>IF( EXACT(#REF!,#REF!), $N110, 0)</f>
        <v>#REF!</v>
      </c>
      <c r="AN110" t="e">
        <f>IF( EXACT(#REF!,#REF!), $N110, 0)</f>
        <v>#REF!</v>
      </c>
      <c r="AO110" t="e">
        <f>IF( EXACT(#REF!,#REF!), $N110, 0)</f>
        <v>#REF!</v>
      </c>
    </row>
    <row r="111" spans="1:41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15"/>
        <v>1.0987804878048779</v>
      </c>
      <c r="L111">
        <f t="shared" si="16"/>
        <v>-0.8428048780487809</v>
      </c>
      <c r="M111">
        <f t="shared" si="17"/>
        <v>0.90597560975609759</v>
      </c>
      <c r="N111">
        <f t="shared" si="18"/>
        <v>-0.17394308943089465</v>
      </c>
      <c r="O111">
        <f t="shared" si="19"/>
        <v>-0.63613008130081328</v>
      </c>
      <c r="P111" t="str">
        <f>trueraw!C104</f>
        <v xml:space="preserve"> C, PF</v>
      </c>
      <c r="Q111" t="str">
        <f>trueraw!D104</f>
        <v>WAS</v>
      </c>
      <c r="R111">
        <f>VLOOKUP($A111, '[1]auction in'!$A$2:$B$218, 2, FALSE)</f>
        <v>8.5620775269426623</v>
      </c>
      <c r="AE111" t="e">
        <f>IF( EXACT(#REF!,#REF!), $N111, 0)</f>
        <v>#REF!</v>
      </c>
      <c r="AF111" t="e">
        <f>IF( EXACT(#REF!,#REF!), $N111, 0)</f>
        <v>#REF!</v>
      </c>
      <c r="AG111" t="e">
        <f>IF( EXACT(#REF!,#REF!), $N111, 0)</f>
        <v>#REF!</v>
      </c>
      <c r="AH111" t="e">
        <f>IF( EXACT(#REF!,#REF!), $N111, 0)</f>
        <v>#REF!</v>
      </c>
      <c r="AI111" t="e">
        <f>IF( EXACT(#REF!,#REF!), $N111, 0)</f>
        <v>#REF!</v>
      </c>
      <c r="AJ111" t="e">
        <f>IF( EXACT(#REF!,#REF!), $N111, 0)</f>
        <v>#REF!</v>
      </c>
      <c r="AK111" t="e">
        <f>IF( EXACT(#REF!,#REF!), $N111, 0)</f>
        <v>#REF!</v>
      </c>
      <c r="AL111" t="e">
        <f>IF( EXACT(#REF!,#REF!), $N111, 0)</f>
        <v>#REF!</v>
      </c>
      <c r="AM111" t="e">
        <f>IF( EXACT(#REF!,#REF!), $N111, 0)</f>
        <v>#REF!</v>
      </c>
      <c r="AN111" t="e">
        <f>IF( EXACT(#REF!,#REF!), $N111, 0)</f>
        <v>#REF!</v>
      </c>
      <c r="AO111" t="e">
        <f>IF( EXACT(#REF!,#REF!), $N111, 0)</f>
        <v>#REF!</v>
      </c>
    </row>
    <row r="112" spans="1:41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15"/>
        <v>0.50548780487804934</v>
      </c>
      <c r="L112">
        <f t="shared" si="16"/>
        <v>6.451219512195161E-2</v>
      </c>
      <c r="M112">
        <f t="shared" si="17"/>
        <v>0.20134146341463444</v>
      </c>
      <c r="N112">
        <f t="shared" si="18"/>
        <v>-0.29719512195121917</v>
      </c>
      <c r="O112">
        <f t="shared" si="19"/>
        <v>-0.35073170731707298</v>
      </c>
      <c r="P112" t="str">
        <f>trueraw!C119</f>
        <v xml:space="preserve"> PF, C</v>
      </c>
      <c r="Q112" t="str">
        <f>trueraw!D119</f>
        <v>CLE</v>
      </c>
      <c r="R112">
        <f>VLOOKUP($A112, '[1]auction in'!$A$2:$B$218, 2, FALSE)</f>
        <v>7.7023526219164298</v>
      </c>
      <c r="AE112" t="e">
        <f>IF( EXACT(#REF!,#REF!), $N112, 0)</f>
        <v>#REF!</v>
      </c>
      <c r="AF112" t="e">
        <f>IF( EXACT(#REF!,#REF!), $N112, 0)</f>
        <v>#REF!</v>
      </c>
      <c r="AG112" t="e">
        <f>IF( EXACT(#REF!,#REF!), $N112, 0)</f>
        <v>#REF!</v>
      </c>
      <c r="AH112" t="e">
        <f>IF( EXACT(#REF!,#REF!), $N112, 0)</f>
        <v>#REF!</v>
      </c>
      <c r="AI112" t="e">
        <f>IF( EXACT(#REF!,#REF!), $N112, 0)</f>
        <v>#REF!</v>
      </c>
      <c r="AJ112" t="e">
        <f>IF( EXACT(#REF!,#REF!), $N112, 0)</f>
        <v>#REF!</v>
      </c>
      <c r="AK112" t="e">
        <f>IF( EXACT(#REF!,#REF!), $N112, 0)</f>
        <v>#REF!</v>
      </c>
      <c r="AL112" t="e">
        <f>IF( EXACT(#REF!,#REF!), $N112, 0)</f>
        <v>#REF!</v>
      </c>
      <c r="AM112" t="e">
        <f>IF( EXACT(#REF!,#REF!), $N112, 0)</f>
        <v>#REF!</v>
      </c>
      <c r="AN112" t="e">
        <f>IF( EXACT(#REF!,#REF!), $N112, 0)</f>
        <v>#REF!</v>
      </c>
      <c r="AO112" t="e">
        <f>IF( EXACT(#REF!,#REF!), $N112, 0)</f>
        <v>#REF!</v>
      </c>
    </row>
    <row r="113" spans="1:41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15"/>
        <v>9.2195121951219927E-2</v>
      </c>
      <c r="L113">
        <f t="shared" si="16"/>
        <v>0.85536585365853701</v>
      </c>
      <c r="M113">
        <f t="shared" si="17"/>
        <v>-1.7221951219512195</v>
      </c>
      <c r="N113">
        <f t="shared" si="18"/>
        <v>-0.31097560975609728</v>
      </c>
      <c r="O113">
        <f t="shared" si="19"/>
        <v>-0.13936585365853649</v>
      </c>
      <c r="P113" t="str">
        <f>trueraw!C110</f>
        <v xml:space="preserve"> PG, SG</v>
      </c>
      <c r="Q113" t="str">
        <f>trueraw!D110</f>
        <v>MIN</v>
      </c>
      <c r="R113">
        <f>VLOOKUP($A113, '[1]auction in'!$A$2:$B$218, 2, FALSE)</f>
        <v>5</v>
      </c>
      <c r="AE113" t="e">
        <f>IF( EXACT(#REF!,#REF!), $N113, 0)</f>
        <v>#REF!</v>
      </c>
      <c r="AF113" t="e">
        <f>IF( EXACT(#REF!,#REF!), $N113, 0)</f>
        <v>#REF!</v>
      </c>
      <c r="AG113" t="e">
        <f>IF( EXACT(#REF!,#REF!), $N113, 0)</f>
        <v>#REF!</v>
      </c>
      <c r="AH113" t="e">
        <f>IF( EXACT(#REF!,#REF!), $N113, 0)</f>
        <v>#REF!</v>
      </c>
      <c r="AI113" t="e">
        <f>IF( EXACT(#REF!,#REF!), $N113, 0)</f>
        <v>#REF!</v>
      </c>
      <c r="AJ113" t="e">
        <f>IF( EXACT(#REF!,#REF!), $N113, 0)</f>
        <v>#REF!</v>
      </c>
      <c r="AK113" t="e">
        <f>IF( EXACT(#REF!,#REF!), $N113, 0)</f>
        <v>#REF!</v>
      </c>
      <c r="AL113" t="e">
        <f>IF( EXACT(#REF!,#REF!), $N113, 0)</f>
        <v>#REF!</v>
      </c>
      <c r="AM113" t="e">
        <f>IF( EXACT(#REF!,#REF!), $N113, 0)</f>
        <v>#REF!</v>
      </c>
      <c r="AN113" t="e">
        <f>IF( EXACT(#REF!,#REF!), $N113, 0)</f>
        <v>#REF!</v>
      </c>
      <c r="AO113" t="e">
        <f>IF( EXACT(#REF!,#REF!), $N113, 0)</f>
        <v>#REF!</v>
      </c>
    </row>
    <row r="114" spans="1:41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15"/>
        <v>-0.81024390243902444</v>
      </c>
      <c r="L114">
        <f t="shared" si="16"/>
        <v>-0.92878048780487799</v>
      </c>
      <c r="M114">
        <f t="shared" si="17"/>
        <v>0.23756097560975609</v>
      </c>
      <c r="N114">
        <f t="shared" si="18"/>
        <v>-0.31300813008130079</v>
      </c>
      <c r="O114">
        <f t="shared" si="19"/>
        <v>-0.2373333333333334</v>
      </c>
      <c r="P114" t="str">
        <f>trueraw!C133</f>
        <v xml:space="preserve"> SG, SF</v>
      </c>
      <c r="Q114" t="str">
        <f>trueraw!D133</f>
        <v>MIA</v>
      </c>
      <c r="R114">
        <f>VLOOKUP($A114, '[1]auction in'!$A$2:$B$218, 2, FALSE)</f>
        <v>1</v>
      </c>
      <c r="AE114" t="e">
        <f>IF( EXACT(#REF!,#REF!), $N114, 0)</f>
        <v>#REF!</v>
      </c>
      <c r="AF114" t="e">
        <f>IF( EXACT(#REF!,#REF!), $N114, 0)</f>
        <v>#REF!</v>
      </c>
      <c r="AG114" t="e">
        <f>IF( EXACT(#REF!,#REF!), $N114, 0)</f>
        <v>#REF!</v>
      </c>
      <c r="AH114" t="e">
        <f>IF( EXACT(#REF!,#REF!), $N114, 0)</f>
        <v>#REF!</v>
      </c>
      <c r="AI114" t="e">
        <f>IF( EXACT(#REF!,#REF!), $N114, 0)</f>
        <v>#REF!</v>
      </c>
      <c r="AJ114" t="e">
        <f>IF( EXACT(#REF!,#REF!), $N114, 0)</f>
        <v>#REF!</v>
      </c>
      <c r="AK114" t="e">
        <f>IF( EXACT(#REF!,#REF!), $N114, 0)</f>
        <v>#REF!</v>
      </c>
      <c r="AL114" t="e">
        <f>IF( EXACT(#REF!,#REF!), $N114, 0)</f>
        <v>#REF!</v>
      </c>
      <c r="AM114" t="e">
        <f>IF( EXACT(#REF!,#REF!), $N114, 0)</f>
        <v>#REF!</v>
      </c>
      <c r="AN114" t="e">
        <f>IF( EXACT(#REF!,#REF!), $N114, 0)</f>
        <v>#REF!</v>
      </c>
      <c r="AO114" t="e">
        <f>IF( EXACT(#REF!,#REF!), $N114, 0)</f>
        <v>#REF!</v>
      </c>
    </row>
    <row r="115" spans="1:41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15"/>
        <v>-0.69573170731707334</v>
      </c>
      <c r="L115">
        <f t="shared" si="16"/>
        <v>-1.2139024390243902</v>
      </c>
      <c r="M115">
        <f t="shared" si="17"/>
        <v>1.3414634146338145E-3</v>
      </c>
      <c r="N115">
        <f t="shared" si="18"/>
        <v>-0.4711788617886179</v>
      </c>
      <c r="O115">
        <f t="shared" si="19"/>
        <v>-0.38960162601626047</v>
      </c>
      <c r="P115" t="str">
        <f>trueraw!C132</f>
        <v xml:space="preserve"> SG, SF</v>
      </c>
      <c r="Q115" t="str">
        <f>trueraw!D132</f>
        <v>DAL</v>
      </c>
      <c r="R115">
        <f>VLOOKUP($A115, '[1]auction in'!$A$2:$B$218, 2, FALSE)</f>
        <v>1</v>
      </c>
      <c r="AE115" t="e">
        <f>IF( EXACT(#REF!,#REF!), $N115, 0)</f>
        <v>#REF!</v>
      </c>
      <c r="AF115" t="e">
        <f>IF( EXACT(#REF!,#REF!), $N115, 0)</f>
        <v>#REF!</v>
      </c>
      <c r="AG115" t="e">
        <f>IF( EXACT(#REF!,#REF!), $N115, 0)</f>
        <v>#REF!</v>
      </c>
      <c r="AH115" t="e">
        <f>IF( EXACT(#REF!,#REF!), $N115, 0)</f>
        <v>#REF!</v>
      </c>
      <c r="AI115" t="e">
        <f>IF( EXACT(#REF!,#REF!), $N115, 0)</f>
        <v>#REF!</v>
      </c>
      <c r="AJ115" t="e">
        <f>IF( EXACT(#REF!,#REF!), $N115, 0)</f>
        <v>#REF!</v>
      </c>
      <c r="AK115" t="e">
        <f>IF( EXACT(#REF!,#REF!), $N115, 0)</f>
        <v>#REF!</v>
      </c>
      <c r="AL115" t="e">
        <f>IF( EXACT(#REF!,#REF!), $N115, 0)</f>
        <v>#REF!</v>
      </c>
      <c r="AM115" t="e">
        <f>IF( EXACT(#REF!,#REF!), $N115, 0)</f>
        <v>#REF!</v>
      </c>
      <c r="AN115" t="e">
        <f>IF( EXACT(#REF!,#REF!), $N115, 0)</f>
        <v>#REF!</v>
      </c>
      <c r="AO115" t="e">
        <f>IF( EXACT(#REF!,#REF!), $N115, 0)</f>
        <v>#REF!</v>
      </c>
    </row>
    <row r="116" spans="1:41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15"/>
        <v>0.7468292682926827</v>
      </c>
      <c r="L116">
        <f t="shared" si="16"/>
        <v>-0.43024390243902433</v>
      </c>
      <c r="M116">
        <f t="shared" si="17"/>
        <v>-0.68146341463414628</v>
      </c>
      <c r="N116">
        <f t="shared" si="18"/>
        <v>-0.51593495934959344</v>
      </c>
      <c r="O116">
        <f t="shared" si="19"/>
        <v>-0.87216260162601622</v>
      </c>
      <c r="P116" t="str">
        <f>trueraw!C112</f>
        <v xml:space="preserve"> C</v>
      </c>
      <c r="Q116" t="str">
        <f>trueraw!D112</f>
        <v>CHA</v>
      </c>
      <c r="R116">
        <f>VLOOKUP($A116, '[1]auction in'!$A$2:$B$218, 2, FALSE)</f>
        <v>1</v>
      </c>
      <c r="AE116" t="e">
        <f>IF( EXACT(#REF!,#REF!), $N116, 0)</f>
        <v>#REF!</v>
      </c>
      <c r="AF116" t="e">
        <f>IF( EXACT(#REF!,#REF!), $N116, 0)</f>
        <v>#REF!</v>
      </c>
      <c r="AG116" t="e">
        <f>IF( EXACT(#REF!,#REF!), $N116, 0)</f>
        <v>#REF!</v>
      </c>
      <c r="AH116" t="e">
        <f>IF( EXACT(#REF!,#REF!), $N116, 0)</f>
        <v>#REF!</v>
      </c>
      <c r="AI116" t="e">
        <f>IF( EXACT(#REF!,#REF!), $N116, 0)</f>
        <v>#REF!</v>
      </c>
      <c r="AJ116" t="e">
        <f>IF( EXACT(#REF!,#REF!), $N116, 0)</f>
        <v>#REF!</v>
      </c>
      <c r="AK116" t="e">
        <f>IF( EXACT(#REF!,#REF!), $N116, 0)</f>
        <v>#REF!</v>
      </c>
      <c r="AL116" t="e">
        <f>IF( EXACT(#REF!,#REF!), $N116, 0)</f>
        <v>#REF!</v>
      </c>
      <c r="AM116" t="e">
        <f>IF( EXACT(#REF!,#REF!), $N116, 0)</f>
        <v>#REF!</v>
      </c>
      <c r="AN116" t="e">
        <f>IF( EXACT(#REF!,#REF!), $N116, 0)</f>
        <v>#REF!</v>
      </c>
      <c r="AO116" t="e">
        <f>IF( EXACT(#REF!,#REF!), $N116, 0)</f>
        <v>#REF!</v>
      </c>
    </row>
    <row r="117" spans="1:41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15"/>
        <v>-0.68780487804878077</v>
      </c>
      <c r="L117">
        <f t="shared" si="16"/>
        <v>-1.5</v>
      </c>
      <c r="M117">
        <f t="shared" si="17"/>
        <v>-0.49902439024390244</v>
      </c>
      <c r="N117">
        <f t="shared" si="18"/>
        <v>-0.54910569105691054</v>
      </c>
      <c r="O117">
        <f t="shared" si="19"/>
        <v>-0.55040650406504077</v>
      </c>
      <c r="P117" t="str">
        <f>trueraw!C114</f>
        <v xml:space="preserve"> C, PF</v>
      </c>
      <c r="Q117" t="str">
        <f>trueraw!D114</f>
        <v>BOS</v>
      </c>
      <c r="R117">
        <f>VLOOKUP($A117, '[1]auction in'!$A$2:$B$218, 2, FALSE)</f>
        <v>6.6339884951358448</v>
      </c>
      <c r="AE117" t="e">
        <f>IF( EXACT(#REF!,#REF!), $N117, 0)</f>
        <v>#REF!</v>
      </c>
      <c r="AF117" t="e">
        <f>IF( EXACT(#REF!,#REF!), $N117, 0)</f>
        <v>#REF!</v>
      </c>
      <c r="AG117" t="e">
        <f>IF( EXACT(#REF!,#REF!), $N117, 0)</f>
        <v>#REF!</v>
      </c>
      <c r="AH117" t="e">
        <f>IF( EXACT(#REF!,#REF!), $N117, 0)</f>
        <v>#REF!</v>
      </c>
      <c r="AI117" t="e">
        <f>IF( EXACT(#REF!,#REF!), $N117, 0)</f>
        <v>#REF!</v>
      </c>
      <c r="AJ117" t="e">
        <f>IF( EXACT(#REF!,#REF!), $N117, 0)</f>
        <v>#REF!</v>
      </c>
      <c r="AK117" t="e">
        <f>IF( EXACT(#REF!,#REF!), $N117, 0)</f>
        <v>#REF!</v>
      </c>
      <c r="AL117" t="e">
        <f>IF( EXACT(#REF!,#REF!), $N117, 0)</f>
        <v>#REF!</v>
      </c>
      <c r="AM117" t="e">
        <f>IF( EXACT(#REF!,#REF!), $N117, 0)</f>
        <v>#REF!</v>
      </c>
      <c r="AN117" t="e">
        <f>IF( EXACT(#REF!,#REF!), $N117, 0)</f>
        <v>#REF!</v>
      </c>
      <c r="AO117" t="e">
        <f>IF( EXACT(#REF!,#REF!), $N117, 0)</f>
        <v>#REF!</v>
      </c>
    </row>
    <row r="118" spans="1:41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15"/>
        <v>-0.60780487804878025</v>
      </c>
      <c r="L118">
        <f t="shared" si="16"/>
        <v>-0.80926829268292644</v>
      </c>
      <c r="M118">
        <f t="shared" si="17"/>
        <v>-0.45024390243902412</v>
      </c>
      <c r="N118">
        <f t="shared" si="18"/>
        <v>-0.5499999999999996</v>
      </c>
      <c r="O118">
        <f t="shared" si="19"/>
        <v>-0.47570731707317049</v>
      </c>
      <c r="P118" t="str">
        <f>trueraw!C120</f>
        <v>PG</v>
      </c>
      <c r="Q118" t="str">
        <f>trueraw!D120</f>
        <v>MEM</v>
      </c>
      <c r="R118">
        <f>VLOOKUP($A118, '[1]auction in'!$A$2:$B$218, 2, FALSE)</f>
        <v>6.5595787027619146</v>
      </c>
      <c r="AE118" t="e">
        <f>IF( EXACT(#REF!,#REF!), $N118, 0)</f>
        <v>#REF!</v>
      </c>
      <c r="AF118" t="e">
        <f>IF( EXACT(#REF!,#REF!), $N118, 0)</f>
        <v>#REF!</v>
      </c>
      <c r="AG118" t="e">
        <f>IF( EXACT(#REF!,#REF!), $N118, 0)</f>
        <v>#REF!</v>
      </c>
      <c r="AH118" t="e">
        <f>IF( EXACT(#REF!,#REF!), $N118, 0)</f>
        <v>#REF!</v>
      </c>
      <c r="AI118" t="e">
        <f>IF( EXACT(#REF!,#REF!), $N118, 0)</f>
        <v>#REF!</v>
      </c>
      <c r="AJ118" t="e">
        <f>IF( EXACT(#REF!,#REF!), $N118, 0)</f>
        <v>#REF!</v>
      </c>
      <c r="AK118" t="e">
        <f>IF( EXACT(#REF!,#REF!), $N118, 0)</f>
        <v>#REF!</v>
      </c>
      <c r="AL118" t="e">
        <f>IF( EXACT(#REF!,#REF!), $N118, 0)</f>
        <v>#REF!</v>
      </c>
      <c r="AM118" t="e">
        <f>IF( EXACT(#REF!,#REF!), $N118, 0)</f>
        <v>#REF!</v>
      </c>
      <c r="AN118" t="e">
        <f>IF( EXACT(#REF!,#REF!), $N118, 0)</f>
        <v>#REF!</v>
      </c>
      <c r="AO118" t="e">
        <f>IF( EXACT(#REF!,#REF!), $N118, 0)</f>
        <v>#REF!</v>
      </c>
    </row>
    <row r="119" spans="1:41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15"/>
        <v>2.4053658536585365</v>
      </c>
      <c r="L119">
        <f t="shared" si="16"/>
        <v>0.70585365853658621</v>
      </c>
      <c r="M119">
        <f t="shared" si="17"/>
        <v>-2.3068292682926819</v>
      </c>
      <c r="N119">
        <f t="shared" si="18"/>
        <v>-0.55739837398373893</v>
      </c>
      <c r="O119">
        <f t="shared" si="19"/>
        <v>-0.88045528455284461</v>
      </c>
      <c r="P119" t="str">
        <f>trueraw!C113</f>
        <v xml:space="preserve"> PG</v>
      </c>
      <c r="Q119" t="str">
        <f>trueraw!D113</f>
        <v>PHI</v>
      </c>
      <c r="R119">
        <f>VLOOKUP($A119, '[1]auction in'!$A$2:$B$218, 2, FALSE)</f>
        <v>32</v>
      </c>
      <c r="AE119" t="e">
        <f>IF( EXACT(#REF!,#REF!), $N119, 0)</f>
        <v>#REF!</v>
      </c>
      <c r="AF119" t="e">
        <f>IF( EXACT(#REF!,#REF!), $N119, 0)</f>
        <v>#REF!</v>
      </c>
      <c r="AG119" t="e">
        <f>IF( EXACT(#REF!,#REF!), $N119, 0)</f>
        <v>#REF!</v>
      </c>
      <c r="AH119" t="e">
        <f>IF( EXACT(#REF!,#REF!), $N119, 0)</f>
        <v>#REF!</v>
      </c>
      <c r="AI119" t="e">
        <f>IF( EXACT(#REF!,#REF!), $N119, 0)</f>
        <v>#REF!</v>
      </c>
      <c r="AJ119" t="e">
        <f>IF( EXACT(#REF!,#REF!), $N119, 0)</f>
        <v>#REF!</v>
      </c>
      <c r="AK119" t="e">
        <f>IF( EXACT(#REF!,#REF!), $N119, 0)</f>
        <v>#REF!</v>
      </c>
      <c r="AL119" t="e">
        <f>IF( EXACT(#REF!,#REF!), $N119, 0)</f>
        <v>#REF!</v>
      </c>
      <c r="AM119" t="e">
        <f>IF( EXACT(#REF!,#REF!), $N119, 0)</f>
        <v>#REF!</v>
      </c>
      <c r="AN119" t="e">
        <f>IF( EXACT(#REF!,#REF!), $N119, 0)</f>
        <v>#REF!</v>
      </c>
      <c r="AO119" t="e">
        <f>IF( EXACT(#REF!,#REF!), $N119, 0)</f>
        <v>#REF!</v>
      </c>
    </row>
    <row r="120" spans="1:41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15"/>
        <v>-0.12390243902439052</v>
      </c>
      <c r="L120">
        <f t="shared" si="16"/>
        <v>-1.367317073170732</v>
      </c>
      <c r="M120">
        <f t="shared" si="17"/>
        <v>0.38829268292682917</v>
      </c>
      <c r="N120">
        <f t="shared" si="18"/>
        <v>-0.56569105691056942</v>
      </c>
      <c r="O120">
        <f t="shared" si="19"/>
        <v>-0.61508943089430901</v>
      </c>
      <c r="P120" t="str">
        <f>trueraw!C115</f>
        <v xml:space="preserve"> C</v>
      </c>
      <c r="Q120" t="str">
        <f>trueraw!D115</f>
        <v>ORL</v>
      </c>
      <c r="R120">
        <f>VLOOKUP($A120, '[1]auction in'!$A$2:$B$218, 2, FALSE)</f>
        <v>6.5967835989488837</v>
      </c>
      <c r="AE120" t="e">
        <f>IF( EXACT(#REF!,#REF!), $N120, 0)</f>
        <v>#REF!</v>
      </c>
      <c r="AF120" t="e">
        <f>IF( EXACT(#REF!,#REF!), $N120, 0)</f>
        <v>#REF!</v>
      </c>
      <c r="AG120" t="e">
        <f>IF( EXACT(#REF!,#REF!), $N120, 0)</f>
        <v>#REF!</v>
      </c>
      <c r="AH120" t="e">
        <f>IF( EXACT(#REF!,#REF!), $N120, 0)</f>
        <v>#REF!</v>
      </c>
      <c r="AI120" t="e">
        <f>IF( EXACT(#REF!,#REF!), $N120, 0)</f>
        <v>#REF!</v>
      </c>
      <c r="AJ120" t="e">
        <f>IF( EXACT(#REF!,#REF!), $N120, 0)</f>
        <v>#REF!</v>
      </c>
      <c r="AK120" t="e">
        <f>IF( EXACT(#REF!,#REF!), $N120, 0)</f>
        <v>#REF!</v>
      </c>
      <c r="AL120" t="e">
        <f>IF( EXACT(#REF!,#REF!), $N120, 0)</f>
        <v>#REF!</v>
      </c>
      <c r="AM120" t="e">
        <f>IF( EXACT(#REF!,#REF!), $N120, 0)</f>
        <v>#REF!</v>
      </c>
      <c r="AN120" t="e">
        <f>IF( EXACT(#REF!,#REF!), $N120, 0)</f>
        <v>#REF!</v>
      </c>
      <c r="AO120" t="e">
        <f>IF( EXACT(#REF!,#REF!), $N120, 0)</f>
        <v>#REF!</v>
      </c>
    </row>
    <row r="121" spans="1:41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15"/>
        <v>-1.2746341463414637</v>
      </c>
      <c r="L121">
        <f t="shared" si="16"/>
        <v>-1.4039024390243904</v>
      </c>
      <c r="M121">
        <f t="shared" si="17"/>
        <v>-0.41658536585365857</v>
      </c>
      <c r="N121">
        <f t="shared" si="18"/>
        <v>-0.6175609756097562</v>
      </c>
      <c r="O121">
        <f t="shared" si="19"/>
        <v>-0.69668292682926825</v>
      </c>
      <c r="P121" t="str">
        <f>trueraw!C135</f>
        <v xml:space="preserve"> SF</v>
      </c>
      <c r="Q121" t="str">
        <f>trueraw!D135</f>
        <v>LAC</v>
      </c>
      <c r="R121">
        <f>VLOOKUP($A121, '[1]auction in'!$A$2:$B$218, 2, FALSE)</f>
        <v>6.3268657246512934</v>
      </c>
      <c r="AE121" t="e">
        <f>IF( EXACT(#REF!,#REF!), $N121, 0)</f>
        <v>#REF!</v>
      </c>
      <c r="AF121" t="e">
        <f>IF( EXACT(#REF!,#REF!), $N121, 0)</f>
        <v>#REF!</v>
      </c>
      <c r="AG121" t="e">
        <f>IF( EXACT(#REF!,#REF!), $N121, 0)</f>
        <v>#REF!</v>
      </c>
      <c r="AH121" t="e">
        <f>IF( EXACT(#REF!,#REF!), $N121, 0)</f>
        <v>#REF!</v>
      </c>
      <c r="AI121" t="e">
        <f>IF( EXACT(#REF!,#REF!), $N121, 0)</f>
        <v>#REF!</v>
      </c>
      <c r="AJ121" t="e">
        <f>IF( EXACT(#REF!,#REF!), $N121, 0)</f>
        <v>#REF!</v>
      </c>
      <c r="AK121" t="e">
        <f>IF( EXACT(#REF!,#REF!), $N121, 0)</f>
        <v>#REF!</v>
      </c>
      <c r="AL121" t="e">
        <f>IF( EXACT(#REF!,#REF!), $N121, 0)</f>
        <v>#REF!</v>
      </c>
      <c r="AM121" t="e">
        <f>IF( EXACT(#REF!,#REF!), $N121, 0)</f>
        <v>#REF!</v>
      </c>
      <c r="AN121" t="e">
        <f>IF( EXACT(#REF!,#REF!), $N121, 0)</f>
        <v>#REF!</v>
      </c>
      <c r="AO121" t="e">
        <f>IF( EXACT(#REF!,#REF!), $N121, 0)</f>
        <v>#REF!</v>
      </c>
    </row>
    <row r="122" spans="1:41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15"/>
        <v>-1.4446341463414634</v>
      </c>
      <c r="L122">
        <f t="shared" si="16"/>
        <v>1.4195121951219516</v>
      </c>
      <c r="M122">
        <f t="shared" si="17"/>
        <v>-1.0170731707317073</v>
      </c>
      <c r="N122">
        <f t="shared" si="18"/>
        <v>-0.62471544715447136</v>
      </c>
      <c r="O122">
        <f t="shared" si="19"/>
        <v>-0.44772357723577239</v>
      </c>
      <c r="P122" t="str">
        <f>trueraw!C130</f>
        <v xml:space="preserve"> PG</v>
      </c>
      <c r="Q122" t="str">
        <f>trueraw!D130</f>
        <v>DET</v>
      </c>
      <c r="R122">
        <f>VLOOKUP($A122, '[1]auction in'!$A$2:$B$218, 2, FALSE)</f>
        <v>8</v>
      </c>
      <c r="AE122" t="e">
        <f>IF( EXACT(#REF!,#REF!), $N122, 0)</f>
        <v>#REF!</v>
      </c>
      <c r="AF122" t="e">
        <f>IF( EXACT(#REF!,#REF!), $N122, 0)</f>
        <v>#REF!</v>
      </c>
      <c r="AG122" t="e">
        <f>IF( EXACT(#REF!,#REF!), $N122, 0)</f>
        <v>#REF!</v>
      </c>
      <c r="AH122" t="e">
        <f>IF( EXACT(#REF!,#REF!), $N122, 0)</f>
        <v>#REF!</v>
      </c>
      <c r="AI122" t="e">
        <f>IF( EXACT(#REF!,#REF!), $N122, 0)</f>
        <v>#REF!</v>
      </c>
      <c r="AJ122" t="e">
        <f>IF( EXACT(#REF!,#REF!), $N122, 0)</f>
        <v>#REF!</v>
      </c>
      <c r="AK122" t="e">
        <f>IF( EXACT(#REF!,#REF!), $N122, 0)</f>
        <v>#REF!</v>
      </c>
      <c r="AL122" t="e">
        <f>IF( EXACT(#REF!,#REF!), $N122, 0)</f>
        <v>#REF!</v>
      </c>
      <c r="AM122" t="e">
        <f>IF( EXACT(#REF!,#REF!), $N122, 0)</f>
        <v>#REF!</v>
      </c>
      <c r="AN122" t="e">
        <f>IF( EXACT(#REF!,#REF!), $N122, 0)</f>
        <v>#REF!</v>
      </c>
      <c r="AO122" t="e">
        <f>IF( EXACT(#REF!,#REF!), $N122, 0)</f>
        <v>#REF!</v>
      </c>
    </row>
    <row r="123" spans="1:41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15"/>
        <v>-0.64195121951219514</v>
      </c>
      <c r="L123">
        <f t="shared" si="16"/>
        <v>-1.6641463414634148</v>
      </c>
      <c r="M123">
        <f t="shared" si="17"/>
        <v>-3.8658536585365832E-2</v>
      </c>
      <c r="N123">
        <f t="shared" si="18"/>
        <v>-0.6796747967479676</v>
      </c>
      <c r="O123">
        <f t="shared" si="19"/>
        <v>-0.72688617886178875</v>
      </c>
      <c r="P123" t="str">
        <f>trueraw!C134</f>
        <v xml:space="preserve"> SF, PF</v>
      </c>
      <c r="Q123" t="str">
        <f>trueraw!D134</f>
        <v>DAL</v>
      </c>
      <c r="R123">
        <f>VLOOKUP($A123, '[1]auction in'!$A$2:$B$218, 2, FALSE)</f>
        <v>6.0481937571332436</v>
      </c>
      <c r="AE123" t="e">
        <f>IF( EXACT(#REF!,#REF!), $N123, 0)</f>
        <v>#REF!</v>
      </c>
      <c r="AF123" t="e">
        <f>IF( EXACT(#REF!,#REF!), $N123, 0)</f>
        <v>#REF!</v>
      </c>
      <c r="AG123" t="e">
        <f>IF( EXACT(#REF!,#REF!), $N123, 0)</f>
        <v>#REF!</v>
      </c>
      <c r="AH123" t="e">
        <f>IF( EXACT(#REF!,#REF!), $N123, 0)</f>
        <v>#REF!</v>
      </c>
      <c r="AI123" t="e">
        <f>IF( EXACT(#REF!,#REF!), $N123, 0)</f>
        <v>#REF!</v>
      </c>
      <c r="AJ123" t="e">
        <f>IF( EXACT(#REF!,#REF!), $N123, 0)</f>
        <v>#REF!</v>
      </c>
      <c r="AK123" t="e">
        <f>IF( EXACT(#REF!,#REF!), $N123, 0)</f>
        <v>#REF!</v>
      </c>
      <c r="AL123" t="e">
        <f>IF( EXACT(#REF!,#REF!), $N123, 0)</f>
        <v>#REF!</v>
      </c>
      <c r="AM123" t="e">
        <f>IF( EXACT(#REF!,#REF!), $N123, 0)</f>
        <v>#REF!</v>
      </c>
      <c r="AN123" t="e">
        <f>IF( EXACT(#REF!,#REF!), $N123, 0)</f>
        <v>#REF!</v>
      </c>
      <c r="AO123" t="e">
        <f>IF( EXACT(#REF!,#REF!), $N123, 0)</f>
        <v>#REF!</v>
      </c>
    </row>
    <row r="124" spans="1:41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15"/>
        <v>-3.5853658536584954E-2</v>
      </c>
      <c r="L124">
        <f t="shared" si="16"/>
        <v>-1.8848780487804877</v>
      </c>
      <c r="M124">
        <f t="shared" si="17"/>
        <v>-6.6097560975610037E-2</v>
      </c>
      <c r="N124">
        <f t="shared" si="18"/>
        <v>-0.72926829268292681</v>
      </c>
      <c r="O124">
        <f t="shared" si="19"/>
        <v>-0.88375609756097551</v>
      </c>
      <c r="P124" t="str">
        <f>trueraw!C122</f>
        <v xml:space="preserve"> PF, C</v>
      </c>
      <c r="Q124" t="str">
        <f>trueraw!D122</f>
        <v>MEM</v>
      </c>
      <c r="R124">
        <f>VLOOKUP($A124, '[1]auction in'!$A$2:$B$218, 2, FALSE)</f>
        <v>1</v>
      </c>
      <c r="AE124" t="e">
        <f>IF( EXACT(#REF!,#REF!), $N124, 0)</f>
        <v>#REF!</v>
      </c>
      <c r="AF124" t="e">
        <f>IF( EXACT(#REF!,#REF!), $N124, 0)</f>
        <v>#REF!</v>
      </c>
      <c r="AG124" t="e">
        <f>IF( EXACT(#REF!,#REF!), $N124, 0)</f>
        <v>#REF!</v>
      </c>
      <c r="AH124" t="e">
        <f>IF( EXACT(#REF!,#REF!), $N124, 0)</f>
        <v>#REF!</v>
      </c>
      <c r="AI124" t="e">
        <f>IF( EXACT(#REF!,#REF!), $N124, 0)</f>
        <v>#REF!</v>
      </c>
      <c r="AJ124" t="e">
        <f>IF( EXACT(#REF!,#REF!), $N124, 0)</f>
        <v>#REF!</v>
      </c>
      <c r="AK124" t="e">
        <f>IF( EXACT(#REF!,#REF!), $N124, 0)</f>
        <v>#REF!</v>
      </c>
      <c r="AL124" t="e">
        <f>IF( EXACT(#REF!,#REF!), $N124, 0)</f>
        <v>#REF!</v>
      </c>
      <c r="AM124" t="e">
        <f>IF( EXACT(#REF!,#REF!), $N124, 0)</f>
        <v>#REF!</v>
      </c>
      <c r="AN124" t="e">
        <f>IF( EXACT(#REF!,#REF!), $N124, 0)</f>
        <v>#REF!</v>
      </c>
      <c r="AO124" t="e">
        <f>IF( EXACT(#REF!,#REF!), $N124, 0)</f>
        <v>#REF!</v>
      </c>
    </row>
    <row r="125" spans="1:41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15"/>
        <v>-0.93463414634146347</v>
      </c>
      <c r="L125">
        <f t="shared" si="16"/>
        <v>-1.2342682926829269</v>
      </c>
      <c r="M125">
        <f t="shared" si="17"/>
        <v>-0.53256097560975602</v>
      </c>
      <c r="N125">
        <f t="shared" si="18"/>
        <v>-0.73455284552845534</v>
      </c>
      <c r="O125">
        <f t="shared" si="19"/>
        <v>-0.7177398373983741</v>
      </c>
      <c r="P125" t="str">
        <f>trueraw!C138</f>
        <v>SF, PF</v>
      </c>
      <c r="Q125" t="str">
        <f>trueraw!D138</f>
        <v>UTA</v>
      </c>
      <c r="R125">
        <f>VLOOKUP($A125, '[1]auction in'!$A$2:$B$218, 2, FALSE)</f>
        <v>5.8019848853077427</v>
      </c>
      <c r="AE125" t="e">
        <f>IF( EXACT(#REF!,#REF!), $N125, 0)</f>
        <v>#REF!</v>
      </c>
      <c r="AF125" t="e">
        <f>IF( EXACT(#REF!,#REF!), $N125, 0)</f>
        <v>#REF!</v>
      </c>
      <c r="AG125" t="e">
        <f>IF( EXACT(#REF!,#REF!), $N125, 0)</f>
        <v>#REF!</v>
      </c>
      <c r="AH125" t="e">
        <f>IF( EXACT(#REF!,#REF!), $N125, 0)</f>
        <v>#REF!</v>
      </c>
      <c r="AI125" t="e">
        <f>IF( EXACT(#REF!,#REF!), $N125, 0)</f>
        <v>#REF!</v>
      </c>
      <c r="AJ125" t="e">
        <f>IF( EXACT(#REF!,#REF!), $N125, 0)</f>
        <v>#REF!</v>
      </c>
      <c r="AK125" t="e">
        <f>IF( EXACT(#REF!,#REF!), $N125, 0)</f>
        <v>#REF!</v>
      </c>
      <c r="AL125" t="e">
        <f>IF( EXACT(#REF!,#REF!), $N125, 0)</f>
        <v>#REF!</v>
      </c>
      <c r="AM125" t="e">
        <f>IF( EXACT(#REF!,#REF!), $N125, 0)</f>
        <v>#REF!</v>
      </c>
      <c r="AN125" t="e">
        <f>IF( EXACT(#REF!,#REF!), $N125, 0)</f>
        <v>#REF!</v>
      </c>
      <c r="AO125" t="e">
        <f>IF( EXACT(#REF!,#REF!), $N125, 0)</f>
        <v>#REF!</v>
      </c>
    </row>
    <row r="126" spans="1:41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15"/>
        <v>-0.42000000000000004</v>
      </c>
      <c r="L126">
        <f t="shared" si="16"/>
        <v>0.84682926829268301</v>
      </c>
      <c r="M126">
        <f t="shared" si="17"/>
        <v>-2.3539024390243899</v>
      </c>
      <c r="N126">
        <f t="shared" si="18"/>
        <v>-0.78902439024390225</v>
      </c>
      <c r="O126">
        <f t="shared" si="19"/>
        <v>-0.65839024390243872</v>
      </c>
      <c r="P126" t="str">
        <f>trueraw!C124</f>
        <v xml:space="preserve"> SG, PG</v>
      </c>
      <c r="Q126" t="str">
        <f>trueraw!D124</f>
        <v>HOU</v>
      </c>
      <c r="R126">
        <f>VLOOKUP($A126, '[1]auction in'!$A$2:$B$218, 2, FALSE)</f>
        <v>1</v>
      </c>
      <c r="AE126" t="e">
        <f>IF( EXACT(#REF!,#REF!), $N126, 0)</f>
        <v>#REF!</v>
      </c>
      <c r="AF126" t="e">
        <f>IF( EXACT(#REF!,#REF!), $N126, 0)</f>
        <v>#REF!</v>
      </c>
      <c r="AG126" t="e">
        <f>IF( EXACT(#REF!,#REF!), $N126, 0)</f>
        <v>#REF!</v>
      </c>
      <c r="AH126" t="e">
        <f>IF( EXACT(#REF!,#REF!), $N126, 0)</f>
        <v>#REF!</v>
      </c>
      <c r="AI126" t="e">
        <f>IF( EXACT(#REF!,#REF!), $N126, 0)</f>
        <v>#REF!</v>
      </c>
      <c r="AJ126" t="e">
        <f>IF( EXACT(#REF!,#REF!), $N126, 0)</f>
        <v>#REF!</v>
      </c>
      <c r="AK126" t="e">
        <f>IF( EXACT(#REF!,#REF!), $N126, 0)</f>
        <v>#REF!</v>
      </c>
      <c r="AL126" t="e">
        <f>IF( EXACT(#REF!,#REF!), $N126, 0)</f>
        <v>#REF!</v>
      </c>
      <c r="AM126" t="e">
        <f>IF( EXACT(#REF!,#REF!), $N126, 0)</f>
        <v>#REF!</v>
      </c>
      <c r="AN126" t="e">
        <f>IF( EXACT(#REF!,#REF!), $N126, 0)</f>
        <v>#REF!</v>
      </c>
      <c r="AO126" t="e">
        <f>IF( EXACT(#REF!,#REF!), $N126, 0)</f>
        <v>#REF!</v>
      </c>
    </row>
    <row r="127" spans="1:41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15"/>
        <v>-0.58951219512195097</v>
      </c>
      <c r="L127">
        <f t="shared" si="16"/>
        <v>0.49182926829268292</v>
      </c>
      <c r="M127">
        <f t="shared" si="17"/>
        <v>-2.0331707317073167</v>
      </c>
      <c r="N127">
        <f t="shared" si="18"/>
        <v>-0.85804878048780464</v>
      </c>
      <c r="O127">
        <f t="shared" si="19"/>
        <v>-0.7584634146341459</v>
      </c>
      <c r="P127" t="str">
        <f>trueraw!C137</f>
        <v xml:space="preserve"> PG, SG</v>
      </c>
      <c r="Q127" t="str">
        <f>trueraw!D137</f>
        <v>ORL</v>
      </c>
      <c r="R127">
        <f>VLOOKUP($A127, '[1]auction in'!$A$2:$B$218, 2, FALSE)</f>
        <v>6</v>
      </c>
      <c r="AE127" t="e">
        <f>IF( EXACT(#REF!,#REF!), $N127, 0)</f>
        <v>#REF!</v>
      </c>
      <c r="AF127" t="e">
        <f>IF( EXACT(#REF!,#REF!), $N127, 0)</f>
        <v>#REF!</v>
      </c>
      <c r="AG127" t="e">
        <f>IF( EXACT(#REF!,#REF!), $N127, 0)</f>
        <v>#REF!</v>
      </c>
      <c r="AH127" t="e">
        <f>IF( EXACT(#REF!,#REF!), $N127, 0)</f>
        <v>#REF!</v>
      </c>
      <c r="AI127" t="e">
        <f>IF( EXACT(#REF!,#REF!), $N127, 0)</f>
        <v>#REF!</v>
      </c>
      <c r="AJ127" t="e">
        <f>IF( EXACT(#REF!,#REF!), $N127, 0)</f>
        <v>#REF!</v>
      </c>
      <c r="AK127" t="e">
        <f>IF( EXACT(#REF!,#REF!), $N127, 0)</f>
        <v>#REF!</v>
      </c>
      <c r="AL127" t="e">
        <f>IF( EXACT(#REF!,#REF!), $N127, 0)</f>
        <v>#REF!</v>
      </c>
      <c r="AM127" t="e">
        <f>IF( EXACT(#REF!,#REF!), $N127, 0)</f>
        <v>#REF!</v>
      </c>
      <c r="AN127" t="e">
        <f>IF( EXACT(#REF!,#REF!), $N127, 0)</f>
        <v>#REF!</v>
      </c>
      <c r="AO127" t="e">
        <f>IF( EXACT(#REF!,#REF!), $N127, 0)</f>
        <v>#REF!</v>
      </c>
    </row>
    <row r="128" spans="1:41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15"/>
        <v>-1.3675609756097558</v>
      </c>
      <c r="L128">
        <f t="shared" si="16"/>
        <v>-1.1080487804878045</v>
      </c>
      <c r="M128">
        <f t="shared" si="17"/>
        <v>-1.9441463414634144</v>
      </c>
      <c r="N128">
        <f t="shared" si="18"/>
        <v>-0.87439024390243869</v>
      </c>
      <c r="O128">
        <f t="shared" si="19"/>
        <v>-0.52009756097560955</v>
      </c>
      <c r="P128" t="str">
        <f>trueraw!C129</f>
        <v xml:space="preserve"> PG, SG</v>
      </c>
      <c r="Q128" t="str">
        <f>trueraw!D129</f>
        <v>NOP</v>
      </c>
      <c r="R128">
        <f>VLOOKUP($A128, '[1]auction in'!$A$2:$B$218, 2, FALSE)</f>
        <v>1</v>
      </c>
      <c r="AE128" t="e">
        <f>IF( EXACT(#REF!,#REF!), $N128, 0)</f>
        <v>#REF!</v>
      </c>
      <c r="AF128" t="e">
        <f>IF( EXACT(#REF!,#REF!), $N128, 0)</f>
        <v>#REF!</v>
      </c>
      <c r="AG128" t="e">
        <f>IF( EXACT(#REF!,#REF!), $N128, 0)</f>
        <v>#REF!</v>
      </c>
      <c r="AH128" t="e">
        <f>IF( EXACT(#REF!,#REF!), $N128, 0)</f>
        <v>#REF!</v>
      </c>
      <c r="AI128" t="e">
        <f>IF( EXACT(#REF!,#REF!), $N128, 0)</f>
        <v>#REF!</v>
      </c>
      <c r="AJ128" t="e">
        <f>IF( EXACT(#REF!,#REF!), $N128, 0)</f>
        <v>#REF!</v>
      </c>
      <c r="AK128" t="e">
        <f>IF( EXACT(#REF!,#REF!), $N128, 0)</f>
        <v>#REF!</v>
      </c>
      <c r="AL128" t="e">
        <f>IF( EXACT(#REF!,#REF!), $N128, 0)</f>
        <v>#REF!</v>
      </c>
      <c r="AM128" t="e">
        <f>IF( EXACT(#REF!,#REF!), $N128, 0)</f>
        <v>#REF!</v>
      </c>
      <c r="AN128" t="e">
        <f>IF( EXACT(#REF!,#REF!), $N128, 0)</f>
        <v>#REF!</v>
      </c>
      <c r="AO128" t="e">
        <f>IF( EXACT(#REF!,#REF!), $N128, 0)</f>
        <v>#REF!</v>
      </c>
    </row>
    <row r="129" spans="1:41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15"/>
        <v>-1.4530487804878045</v>
      </c>
      <c r="L129">
        <f t="shared" si="16"/>
        <v>-1.3509756097560977</v>
      </c>
      <c r="M129">
        <f t="shared" si="17"/>
        <v>-1.6058536585365855</v>
      </c>
      <c r="N129">
        <f t="shared" si="18"/>
        <v>-0.96487804878048788</v>
      </c>
      <c r="O129">
        <f t="shared" si="19"/>
        <v>-0.84036585365853622</v>
      </c>
      <c r="P129" t="str">
        <f>trueraw!C141</f>
        <v xml:space="preserve"> PG</v>
      </c>
      <c r="Q129" t="str">
        <f>trueraw!D141</f>
        <v>DEN</v>
      </c>
      <c r="R129">
        <f>VLOOKUP($A129, '[1]auction in'!$A$2:$B$218, 2, FALSE)</f>
        <v>4.7686371314090081</v>
      </c>
      <c r="AE129" t="e">
        <f>IF( EXACT(#REF!,#REF!), $N129, 0)</f>
        <v>#REF!</v>
      </c>
      <c r="AF129" t="e">
        <f>IF( EXACT(#REF!,#REF!), $N129, 0)</f>
        <v>#REF!</v>
      </c>
      <c r="AG129" t="e">
        <f>IF( EXACT(#REF!,#REF!), $N129, 0)</f>
        <v>#REF!</v>
      </c>
      <c r="AH129" t="e">
        <f>IF( EXACT(#REF!,#REF!), $N129, 0)</f>
        <v>#REF!</v>
      </c>
      <c r="AI129" t="e">
        <f>IF( EXACT(#REF!,#REF!), $N129, 0)</f>
        <v>#REF!</v>
      </c>
      <c r="AJ129" t="e">
        <f>IF( EXACT(#REF!,#REF!), $N129, 0)</f>
        <v>#REF!</v>
      </c>
      <c r="AK129" t="e">
        <f>IF( EXACT(#REF!,#REF!), $N129, 0)</f>
        <v>#REF!</v>
      </c>
      <c r="AL129" t="e">
        <f>IF( EXACT(#REF!,#REF!), $N129, 0)</f>
        <v>#REF!</v>
      </c>
      <c r="AM129" t="e">
        <f>IF( EXACT(#REF!,#REF!), $N129, 0)</f>
        <v>#REF!</v>
      </c>
      <c r="AN129" t="e">
        <f>IF( EXACT(#REF!,#REF!), $N129, 0)</f>
        <v>#REF!</v>
      </c>
      <c r="AO129" t="e">
        <f>IF( EXACT(#REF!,#REF!), $N129, 0)</f>
        <v>#REF!</v>
      </c>
    </row>
    <row r="130" spans="1:41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15"/>
        <v>0.1165853658536582</v>
      </c>
      <c r="L130">
        <f t="shared" si="16"/>
        <v>-1.5663414634146342</v>
      </c>
      <c r="M130">
        <f t="shared" si="17"/>
        <v>-0.15073170731707319</v>
      </c>
      <c r="N130">
        <f t="shared" si="18"/>
        <v>-0.99691056910569109</v>
      </c>
      <c r="O130">
        <f t="shared" si="19"/>
        <v>-1.4111869918699185</v>
      </c>
      <c r="P130" t="str">
        <f>trueraw!C127</f>
        <v xml:space="preserve"> C, PF</v>
      </c>
      <c r="Q130" t="str">
        <f>trueraw!D127</f>
        <v>WAS</v>
      </c>
      <c r="R130">
        <f>VLOOKUP($A130, '[1]auction in'!$A$2:$B$218, 2, FALSE)</f>
        <v>11</v>
      </c>
      <c r="AE130" t="e">
        <f>IF( EXACT(#REF!,#REF!), $N130, 0)</f>
        <v>#REF!</v>
      </c>
      <c r="AF130" t="e">
        <f>IF( EXACT(#REF!,#REF!), $N130, 0)</f>
        <v>#REF!</v>
      </c>
      <c r="AG130" t="e">
        <f>IF( EXACT(#REF!,#REF!), $N130, 0)</f>
        <v>#REF!</v>
      </c>
      <c r="AH130" t="e">
        <f>IF( EXACT(#REF!,#REF!), $N130, 0)</f>
        <v>#REF!</v>
      </c>
      <c r="AI130" t="e">
        <f>IF( EXACT(#REF!,#REF!), $N130, 0)</f>
        <v>#REF!</v>
      </c>
      <c r="AJ130" t="e">
        <f>IF( EXACT(#REF!,#REF!), $N130, 0)</f>
        <v>#REF!</v>
      </c>
      <c r="AK130" t="e">
        <f>IF( EXACT(#REF!,#REF!), $N130, 0)</f>
        <v>#REF!</v>
      </c>
      <c r="AL130" t="e">
        <f>IF( EXACT(#REF!,#REF!), $N130, 0)</f>
        <v>#REF!</v>
      </c>
      <c r="AM130" t="e">
        <f>IF( EXACT(#REF!,#REF!), $N130, 0)</f>
        <v>#REF!</v>
      </c>
      <c r="AN130" t="e">
        <f>IF( EXACT(#REF!,#REF!), $N130, 0)</f>
        <v>#REF!</v>
      </c>
      <c r="AO130" t="e">
        <f>IF( EXACT(#REF!,#REF!), $N130, 0)</f>
        <v>#REF!</v>
      </c>
    </row>
    <row r="131" spans="1:41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20">(SUM($D131:$J131) + $B131)</f>
        <v>-0.40585365853658528</v>
      </c>
      <c r="L131">
        <f t="shared" ref="L131:L162" si="21">SUM($B131:$I131)</f>
        <v>-1.3756097560975613</v>
      </c>
      <c r="M131">
        <f t="shared" ref="M131:M162" si="22">(SUM($B131:$F131) + SUM($H131:$J131))</f>
        <v>-0.82243902439024397</v>
      </c>
      <c r="N131">
        <f t="shared" ref="N131:N162" si="23">SUM($B131:$J131)</f>
        <v>-1.0052032520325205</v>
      </c>
      <c r="O131">
        <f t="shared" ref="O131:O162" si="24">SUMPRODUCT($B131:$J131, $B$1:$J$1)</f>
        <v>-1.0463089430894303</v>
      </c>
      <c r="P131" t="str">
        <f>trueraw!C128</f>
        <v>PF</v>
      </c>
      <c r="Q131" t="str">
        <f>trueraw!D128</f>
        <v>POR</v>
      </c>
      <c r="R131">
        <f>VLOOKUP($A131, '[1]auction in'!$A$2:$B$218, 2, FALSE)</f>
        <v>4.5877192048527871</v>
      </c>
      <c r="AE131" t="e">
        <f>IF( EXACT(#REF!,#REF!), $N131, 0)</f>
        <v>#REF!</v>
      </c>
      <c r="AF131" t="e">
        <f>IF( EXACT(#REF!,#REF!), $N131, 0)</f>
        <v>#REF!</v>
      </c>
      <c r="AG131" t="e">
        <f>IF( EXACT(#REF!,#REF!), $N131, 0)</f>
        <v>#REF!</v>
      </c>
      <c r="AH131" t="e">
        <f>IF( EXACT(#REF!,#REF!), $N131, 0)</f>
        <v>#REF!</v>
      </c>
      <c r="AI131" t="e">
        <f>IF( EXACT(#REF!,#REF!), $N131, 0)</f>
        <v>#REF!</v>
      </c>
      <c r="AJ131" t="e">
        <f>IF( EXACT(#REF!,#REF!), $N131, 0)</f>
        <v>#REF!</v>
      </c>
      <c r="AK131" t="e">
        <f>IF( EXACT(#REF!,#REF!), $N131, 0)</f>
        <v>#REF!</v>
      </c>
      <c r="AL131" t="e">
        <f>IF( EXACT(#REF!,#REF!), $N131, 0)</f>
        <v>#REF!</v>
      </c>
      <c r="AM131" t="e">
        <f>IF( EXACT(#REF!,#REF!), $N131, 0)</f>
        <v>#REF!</v>
      </c>
      <c r="AN131" t="e">
        <f>IF( EXACT(#REF!,#REF!), $N131, 0)</f>
        <v>#REF!</v>
      </c>
      <c r="AO131" t="e">
        <f>IF( EXACT(#REF!,#REF!), $N131, 0)</f>
        <v>#REF!</v>
      </c>
    </row>
    <row r="132" spans="1:41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20"/>
        <v>-2.3292682926829267</v>
      </c>
      <c r="L132">
        <f t="shared" si="21"/>
        <v>-0.81170731707317068</v>
      </c>
      <c r="M132">
        <f t="shared" si="22"/>
        <v>-0.560731707317073</v>
      </c>
      <c r="N132">
        <f t="shared" si="23"/>
        <v>-1.0362601626016259</v>
      </c>
      <c r="O132">
        <f t="shared" si="24"/>
        <v>-0.8982276422764226</v>
      </c>
      <c r="P132" t="str">
        <f>trueraw!C157</f>
        <v xml:space="preserve"> PF, SF</v>
      </c>
      <c r="Q132" t="str">
        <f>trueraw!D157</f>
        <v>UTA</v>
      </c>
      <c r="R132">
        <f>VLOOKUP($A132, '[1]auction in'!$A$2:$B$218, 2, FALSE)</f>
        <v>1</v>
      </c>
      <c r="AE132" t="e">
        <f>IF( EXACT(#REF!,#REF!), $N132, 0)</f>
        <v>#REF!</v>
      </c>
      <c r="AF132" t="e">
        <f>IF( EXACT(#REF!,#REF!), $N132, 0)</f>
        <v>#REF!</v>
      </c>
      <c r="AG132" t="e">
        <f>IF( EXACT(#REF!,#REF!), $N132, 0)</f>
        <v>#REF!</v>
      </c>
      <c r="AH132" t="e">
        <f>IF( EXACT(#REF!,#REF!), $N132, 0)</f>
        <v>#REF!</v>
      </c>
      <c r="AI132" t="e">
        <f>IF( EXACT(#REF!,#REF!), $N132, 0)</f>
        <v>#REF!</v>
      </c>
      <c r="AJ132" t="e">
        <f>IF( EXACT(#REF!,#REF!), $N132, 0)</f>
        <v>#REF!</v>
      </c>
      <c r="AK132" t="e">
        <f>IF( EXACT(#REF!,#REF!), $N132, 0)</f>
        <v>#REF!</v>
      </c>
      <c r="AL132" t="e">
        <f>IF( EXACT(#REF!,#REF!), $N132, 0)</f>
        <v>#REF!</v>
      </c>
      <c r="AM132" t="e">
        <f>IF( EXACT(#REF!,#REF!), $N132, 0)</f>
        <v>#REF!</v>
      </c>
      <c r="AN132" t="e">
        <f>IF( EXACT(#REF!,#REF!), $N132, 0)</f>
        <v>#REF!</v>
      </c>
      <c r="AO132" t="e">
        <f>IF( EXACT(#REF!,#REF!), $N132, 0)</f>
        <v>#REF!</v>
      </c>
    </row>
    <row r="133" spans="1:41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20"/>
        <v>-0.31682926829268288</v>
      </c>
      <c r="L133">
        <f t="shared" si="21"/>
        <v>-1.2663414634146342</v>
      </c>
      <c r="M133">
        <f t="shared" si="22"/>
        <v>-0.58243902439024398</v>
      </c>
      <c r="N133">
        <f t="shared" si="23"/>
        <v>-1.0382926829268293</v>
      </c>
      <c r="O133">
        <f t="shared" si="24"/>
        <v>-1.1869024390243903</v>
      </c>
      <c r="P133" t="str">
        <f>trueraw!C126</f>
        <v xml:space="preserve"> C</v>
      </c>
      <c r="Q133" t="str">
        <f>trueraw!D126</f>
        <v>ORL</v>
      </c>
      <c r="R133">
        <f>VLOOKUP($A133, '[1]auction in'!$A$2:$B$218, 2, FALSE)</f>
        <v>2</v>
      </c>
      <c r="AE133" t="e">
        <f>IF( EXACT(#REF!,#REF!), $N133, 0)</f>
        <v>#REF!</v>
      </c>
      <c r="AF133" t="e">
        <f>IF( EXACT(#REF!,#REF!), $N133, 0)</f>
        <v>#REF!</v>
      </c>
      <c r="AG133" t="e">
        <f>IF( EXACT(#REF!,#REF!), $N133, 0)</f>
        <v>#REF!</v>
      </c>
      <c r="AH133" t="e">
        <f>IF( EXACT(#REF!,#REF!), $N133, 0)</f>
        <v>#REF!</v>
      </c>
      <c r="AI133" t="e">
        <f>IF( EXACT(#REF!,#REF!), $N133, 0)</f>
        <v>#REF!</v>
      </c>
      <c r="AJ133" t="e">
        <f>IF( EXACT(#REF!,#REF!), $N133, 0)</f>
        <v>#REF!</v>
      </c>
      <c r="AK133" t="e">
        <f>IF( EXACT(#REF!,#REF!), $N133, 0)</f>
        <v>#REF!</v>
      </c>
      <c r="AL133" t="e">
        <f>IF( EXACT(#REF!,#REF!), $N133, 0)</f>
        <v>#REF!</v>
      </c>
      <c r="AM133" t="e">
        <f>IF( EXACT(#REF!,#REF!), $N133, 0)</f>
        <v>#REF!</v>
      </c>
      <c r="AN133" t="e">
        <f>IF( EXACT(#REF!,#REF!), $N133, 0)</f>
        <v>#REF!</v>
      </c>
      <c r="AO133" t="e">
        <f>IF( EXACT(#REF!,#REF!), $N133, 0)</f>
        <v>#REF!</v>
      </c>
    </row>
    <row r="134" spans="1:41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20"/>
        <v>-1.3330487804878048</v>
      </c>
      <c r="L134">
        <f t="shared" si="21"/>
        <v>0.28475609756097597</v>
      </c>
      <c r="M134">
        <f t="shared" si="22"/>
        <v>-2.7543902439024386</v>
      </c>
      <c r="N134">
        <f t="shared" si="23"/>
        <v>-1.0490650406504063</v>
      </c>
      <c r="O134">
        <f t="shared" si="24"/>
        <v>-0.89193495934959333</v>
      </c>
      <c r="P134" t="str">
        <f>trueraw!C131</f>
        <v xml:space="preserve"> SG, PG</v>
      </c>
      <c r="Q134" t="str">
        <f>trueraw!D131</f>
        <v>WAS</v>
      </c>
      <c r="R134">
        <f>VLOOKUP($A134, '[1]auction in'!$A$2:$B$218, 2, FALSE)</f>
        <v>6</v>
      </c>
      <c r="AE134" t="e">
        <f>IF( EXACT(#REF!,#REF!), $N134, 0)</f>
        <v>#REF!</v>
      </c>
      <c r="AF134" t="e">
        <f>IF( EXACT(#REF!,#REF!), $N134, 0)</f>
        <v>#REF!</v>
      </c>
      <c r="AG134" t="e">
        <f>IF( EXACT(#REF!,#REF!), $N134, 0)</f>
        <v>#REF!</v>
      </c>
      <c r="AH134" t="e">
        <f>IF( EXACT(#REF!,#REF!), $N134, 0)</f>
        <v>#REF!</v>
      </c>
      <c r="AI134" t="e">
        <f>IF( EXACT(#REF!,#REF!), $N134, 0)</f>
        <v>#REF!</v>
      </c>
      <c r="AJ134" t="e">
        <f>IF( EXACT(#REF!,#REF!), $N134, 0)</f>
        <v>#REF!</v>
      </c>
      <c r="AK134" t="e">
        <f>IF( EXACT(#REF!,#REF!), $N134, 0)</f>
        <v>#REF!</v>
      </c>
      <c r="AL134" t="e">
        <f>IF( EXACT(#REF!,#REF!), $N134, 0)</f>
        <v>#REF!</v>
      </c>
      <c r="AM134" t="e">
        <f>IF( EXACT(#REF!,#REF!), $N134, 0)</f>
        <v>#REF!</v>
      </c>
      <c r="AN134" t="e">
        <f>IF( EXACT(#REF!,#REF!), $N134, 0)</f>
        <v>#REF!</v>
      </c>
      <c r="AO134" t="e">
        <f>IF( EXACT(#REF!,#REF!), $N134, 0)</f>
        <v>#REF!</v>
      </c>
    </row>
    <row r="135" spans="1:41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20"/>
        <v>-0.79743902439024406</v>
      </c>
      <c r="L135">
        <f t="shared" si="21"/>
        <v>-0.70378048780487812</v>
      </c>
      <c r="M135">
        <f t="shared" si="22"/>
        <v>-1.1636585365853658</v>
      </c>
      <c r="N135">
        <f t="shared" si="23"/>
        <v>-1.0638211382113822</v>
      </c>
      <c r="O135">
        <f t="shared" si="24"/>
        <v>-0.97200813008130083</v>
      </c>
      <c r="P135" t="str">
        <f>trueraw!C152</f>
        <v xml:space="preserve"> SF, SG</v>
      </c>
      <c r="Q135" t="str">
        <f>trueraw!D152</f>
        <v>NYK</v>
      </c>
      <c r="R135">
        <f>VLOOKUP($A135, '[1]auction in'!$A$2:$B$218, 2, FALSE)</f>
        <v>3</v>
      </c>
      <c r="AE135" t="e">
        <f>IF( EXACT(#REF!,#REF!), $N135, 0)</f>
        <v>#REF!</v>
      </c>
      <c r="AF135" t="e">
        <f>IF( EXACT(#REF!,#REF!), $N135, 0)</f>
        <v>#REF!</v>
      </c>
      <c r="AG135" t="e">
        <f>IF( EXACT(#REF!,#REF!), $N135, 0)</f>
        <v>#REF!</v>
      </c>
      <c r="AH135" t="e">
        <f>IF( EXACT(#REF!,#REF!), $N135, 0)</f>
        <v>#REF!</v>
      </c>
      <c r="AI135" t="e">
        <f>IF( EXACT(#REF!,#REF!), $N135, 0)</f>
        <v>#REF!</v>
      </c>
      <c r="AJ135" t="e">
        <f>IF( EXACT(#REF!,#REF!), $N135, 0)</f>
        <v>#REF!</v>
      </c>
      <c r="AK135" t="e">
        <f>IF( EXACT(#REF!,#REF!), $N135, 0)</f>
        <v>#REF!</v>
      </c>
      <c r="AL135" t="e">
        <f>IF( EXACT(#REF!,#REF!), $N135, 0)</f>
        <v>#REF!</v>
      </c>
      <c r="AM135" t="e">
        <f>IF( EXACT(#REF!,#REF!), $N135, 0)</f>
        <v>#REF!</v>
      </c>
      <c r="AN135" t="e">
        <f>IF( EXACT(#REF!,#REF!), $N135, 0)</f>
        <v>#REF!</v>
      </c>
      <c r="AO135" t="e">
        <f>IF( EXACT(#REF!,#REF!), $N135, 0)</f>
        <v>#REF!</v>
      </c>
    </row>
    <row r="136" spans="1:41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20"/>
        <v>-1.6521951219512194</v>
      </c>
      <c r="L136">
        <f t="shared" si="21"/>
        <v>-0.98097560975609732</v>
      </c>
      <c r="M136">
        <f t="shared" si="22"/>
        <v>-0.81853658536585361</v>
      </c>
      <c r="N136">
        <f t="shared" si="23"/>
        <v>-1.1300813008130079</v>
      </c>
      <c r="O136">
        <f t="shared" si="24"/>
        <v>-0.90435772357723576</v>
      </c>
      <c r="P136" t="str">
        <f>trueraw!C153</f>
        <v xml:space="preserve"> SG, SF</v>
      </c>
      <c r="Q136" t="str">
        <f>trueraw!D153</f>
        <v>MEM</v>
      </c>
      <c r="R136">
        <f>VLOOKUP($A136, '[1]auction in'!$A$2:$B$218, 2, FALSE)</f>
        <v>3.945022860917184</v>
      </c>
      <c r="AE136" t="e">
        <f>IF( EXACT(#REF!,#REF!), $N136, 0)</f>
        <v>#REF!</v>
      </c>
      <c r="AF136" t="e">
        <f>IF( EXACT(#REF!,#REF!), $N136, 0)</f>
        <v>#REF!</v>
      </c>
      <c r="AG136" t="e">
        <f>IF( EXACT(#REF!,#REF!), $N136, 0)</f>
        <v>#REF!</v>
      </c>
      <c r="AH136" t="e">
        <f>IF( EXACT(#REF!,#REF!), $N136, 0)</f>
        <v>#REF!</v>
      </c>
      <c r="AI136" t="e">
        <f>IF( EXACT(#REF!,#REF!), $N136, 0)</f>
        <v>#REF!</v>
      </c>
      <c r="AJ136" t="e">
        <f>IF( EXACT(#REF!,#REF!), $N136, 0)</f>
        <v>#REF!</v>
      </c>
      <c r="AK136" t="e">
        <f>IF( EXACT(#REF!,#REF!), $N136, 0)</f>
        <v>#REF!</v>
      </c>
      <c r="AL136" t="e">
        <f>IF( EXACT(#REF!,#REF!), $N136, 0)</f>
        <v>#REF!</v>
      </c>
      <c r="AM136" t="e">
        <f>IF( EXACT(#REF!,#REF!), $N136, 0)</f>
        <v>#REF!</v>
      </c>
      <c r="AN136" t="e">
        <f>IF( EXACT(#REF!,#REF!), $N136, 0)</f>
        <v>#REF!</v>
      </c>
      <c r="AO136" t="e">
        <f>IF( EXACT(#REF!,#REF!), $N136, 0)</f>
        <v>#REF!</v>
      </c>
    </row>
    <row r="137" spans="1:41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20"/>
        <v>-1.5331707317073169</v>
      </c>
      <c r="L137">
        <f t="shared" si="21"/>
        <v>-1.6956097560975607</v>
      </c>
      <c r="M137">
        <f t="shared" si="22"/>
        <v>-1.7234146341463414</v>
      </c>
      <c r="N137">
        <f t="shared" si="23"/>
        <v>-1.1484552845528453</v>
      </c>
      <c r="O137">
        <f t="shared" si="24"/>
        <v>-1.226081300813008</v>
      </c>
      <c r="P137" t="str">
        <f>trueraw!C147</f>
        <v xml:space="preserve"> PG</v>
      </c>
      <c r="Q137" t="str">
        <f>trueraw!D147</f>
        <v>PHX</v>
      </c>
      <c r="R137">
        <f>VLOOKUP($A137, '[1]auction in'!$A$2:$B$218, 2, FALSE)</f>
        <v>3.841432757808382</v>
      </c>
      <c r="AE137" t="e">
        <f>IF( EXACT(#REF!,#REF!), $N137, 0)</f>
        <v>#REF!</v>
      </c>
      <c r="AF137" t="e">
        <f>IF( EXACT(#REF!,#REF!), $N137, 0)</f>
        <v>#REF!</v>
      </c>
      <c r="AG137" t="e">
        <f>IF( EXACT(#REF!,#REF!), $N137, 0)</f>
        <v>#REF!</v>
      </c>
      <c r="AH137" t="e">
        <f>IF( EXACT(#REF!,#REF!), $N137, 0)</f>
        <v>#REF!</v>
      </c>
      <c r="AI137" t="e">
        <f>IF( EXACT(#REF!,#REF!), $N137, 0)</f>
        <v>#REF!</v>
      </c>
      <c r="AJ137" t="e">
        <f>IF( EXACT(#REF!,#REF!), $N137, 0)</f>
        <v>#REF!</v>
      </c>
      <c r="AK137" t="e">
        <f>IF( EXACT(#REF!,#REF!), $N137, 0)</f>
        <v>#REF!</v>
      </c>
      <c r="AL137" t="e">
        <f>IF( EXACT(#REF!,#REF!), $N137, 0)</f>
        <v>#REF!</v>
      </c>
      <c r="AM137" t="e">
        <f>IF( EXACT(#REF!,#REF!), $N137, 0)</f>
        <v>#REF!</v>
      </c>
      <c r="AN137" t="e">
        <f>IF( EXACT(#REF!,#REF!), $N137, 0)</f>
        <v>#REF!</v>
      </c>
      <c r="AO137" t="e">
        <f>IF( EXACT(#REF!,#REF!), $N137, 0)</f>
        <v>#REF!</v>
      </c>
    </row>
    <row r="138" spans="1:41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20"/>
        <v>-2.9364634146341455</v>
      </c>
      <c r="L138">
        <f t="shared" si="21"/>
        <v>-2.1909756097560971</v>
      </c>
      <c r="M138">
        <f t="shared" si="22"/>
        <v>-0.41487804878048751</v>
      </c>
      <c r="N138">
        <f t="shared" si="23"/>
        <v>-1.1715447154471539</v>
      </c>
      <c r="O138">
        <f t="shared" si="24"/>
        <v>-1.0926991869918696</v>
      </c>
      <c r="P138" t="str">
        <f>trueraw!C125</f>
        <v xml:space="preserve"> PF, SF</v>
      </c>
      <c r="Q138" t="str">
        <f>trueraw!D125</f>
        <v>ATL</v>
      </c>
      <c r="R138">
        <f>VLOOKUP($A138, '[1]auction in'!$A$2:$B$218, 2, FALSE)</f>
        <v>4.027457238743203</v>
      </c>
      <c r="AE138" t="e">
        <f>IF( EXACT(#REF!,#REF!), $N138, 0)</f>
        <v>#REF!</v>
      </c>
      <c r="AF138" t="e">
        <f>IF( EXACT(#REF!,#REF!), $N138, 0)</f>
        <v>#REF!</v>
      </c>
      <c r="AG138" t="e">
        <f>IF( EXACT(#REF!,#REF!), $N138, 0)</f>
        <v>#REF!</v>
      </c>
      <c r="AH138" t="e">
        <f>IF( EXACT(#REF!,#REF!), $N138, 0)</f>
        <v>#REF!</v>
      </c>
      <c r="AI138" t="e">
        <f>IF( EXACT(#REF!,#REF!), $N138, 0)</f>
        <v>#REF!</v>
      </c>
      <c r="AJ138" t="e">
        <f>IF( EXACT(#REF!,#REF!), $N138, 0)</f>
        <v>#REF!</v>
      </c>
      <c r="AK138" t="e">
        <f>IF( EXACT(#REF!,#REF!), $N138, 0)</f>
        <v>#REF!</v>
      </c>
      <c r="AL138" t="e">
        <f>IF( EXACT(#REF!,#REF!), $N138, 0)</f>
        <v>#REF!</v>
      </c>
      <c r="AM138" t="e">
        <f>IF( EXACT(#REF!,#REF!), $N138, 0)</f>
        <v>#REF!</v>
      </c>
      <c r="AN138" t="e">
        <f>IF( EXACT(#REF!,#REF!), $N138, 0)</f>
        <v>#REF!</v>
      </c>
      <c r="AO138" t="e">
        <f>IF( EXACT(#REF!,#REF!), $N138, 0)</f>
        <v>#REF!</v>
      </c>
    </row>
    <row r="139" spans="1:41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20"/>
        <v>-1.3790243902439023</v>
      </c>
      <c r="L139">
        <f t="shared" si="21"/>
        <v>-1.9030487804878051</v>
      </c>
      <c r="M139">
        <f t="shared" si="22"/>
        <v>-0.28048780487804903</v>
      </c>
      <c r="N139">
        <f t="shared" si="23"/>
        <v>-1.1989837398373986</v>
      </c>
      <c r="O139">
        <f t="shared" si="24"/>
        <v>-1.2186260162601625</v>
      </c>
      <c r="P139" t="str">
        <f>trueraw!C145</f>
        <v xml:space="preserve"> PF, SF</v>
      </c>
      <c r="Q139" t="str">
        <f>trueraw!D145</f>
        <v>LAC</v>
      </c>
      <c r="R139">
        <f>VLOOKUP($A139, '[1]auction in'!$A$2:$B$218, 2, FALSE)</f>
        <v>3.7183283218956276</v>
      </c>
      <c r="AE139" t="e">
        <f>IF( EXACT(#REF!,#REF!), $N139, 0)</f>
        <v>#REF!</v>
      </c>
      <c r="AF139" t="e">
        <f>IF( EXACT(#REF!,#REF!), $N139, 0)</f>
        <v>#REF!</v>
      </c>
      <c r="AG139" t="e">
        <f>IF( EXACT(#REF!,#REF!), $N139, 0)</f>
        <v>#REF!</v>
      </c>
      <c r="AH139" t="e">
        <f>IF( EXACT(#REF!,#REF!), $N139, 0)</f>
        <v>#REF!</v>
      </c>
      <c r="AI139" t="e">
        <f>IF( EXACT(#REF!,#REF!), $N139, 0)</f>
        <v>#REF!</v>
      </c>
      <c r="AJ139" t="e">
        <f>IF( EXACT(#REF!,#REF!), $N139, 0)</f>
        <v>#REF!</v>
      </c>
      <c r="AK139" t="e">
        <f>IF( EXACT(#REF!,#REF!), $N139, 0)</f>
        <v>#REF!</v>
      </c>
      <c r="AL139" t="e">
        <f>IF( EXACT(#REF!,#REF!), $N139, 0)</f>
        <v>#REF!</v>
      </c>
      <c r="AM139" t="e">
        <f>IF( EXACT(#REF!,#REF!), $N139, 0)</f>
        <v>#REF!</v>
      </c>
      <c r="AN139" t="e">
        <f>IF( EXACT(#REF!,#REF!), $N139, 0)</f>
        <v>#REF!</v>
      </c>
      <c r="AO139" t="e">
        <f>IF( EXACT(#REF!,#REF!), $N139, 0)</f>
        <v>#REF!</v>
      </c>
    </row>
    <row r="140" spans="1:41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20"/>
        <v>-1.2058536585365855</v>
      </c>
      <c r="L140">
        <f t="shared" si="21"/>
        <v>-2.2407317073170732</v>
      </c>
      <c r="M140">
        <f t="shared" si="22"/>
        <v>-0.75670731707317085</v>
      </c>
      <c r="N140">
        <f t="shared" si="23"/>
        <v>-1.2163008130081301</v>
      </c>
      <c r="O140">
        <f t="shared" si="24"/>
        <v>-1.2446016260162605</v>
      </c>
      <c r="P140" t="str">
        <f>trueraw!C148</f>
        <v>SF, SG</v>
      </c>
      <c r="Q140" t="str">
        <f>trueraw!D148</f>
        <v>LAC</v>
      </c>
      <c r="R140">
        <f>VLOOKUP($A140, '[1]auction in'!$A$2:$B$218, 2, FALSE)</f>
        <v>3.6406357445640261</v>
      </c>
      <c r="AE140" t="e">
        <f>IF( EXACT(#REF!,#REF!), $N140, 0)</f>
        <v>#REF!</v>
      </c>
      <c r="AF140" t="e">
        <f>IF( EXACT(#REF!,#REF!), $N140, 0)</f>
        <v>#REF!</v>
      </c>
      <c r="AG140" t="e">
        <f>IF( EXACT(#REF!,#REF!), $N140, 0)</f>
        <v>#REF!</v>
      </c>
      <c r="AH140" t="e">
        <f>IF( EXACT(#REF!,#REF!), $N140, 0)</f>
        <v>#REF!</v>
      </c>
      <c r="AI140" t="e">
        <f>IF( EXACT(#REF!,#REF!), $N140, 0)</f>
        <v>#REF!</v>
      </c>
      <c r="AJ140" t="e">
        <f>IF( EXACT(#REF!,#REF!), $N140, 0)</f>
        <v>#REF!</v>
      </c>
      <c r="AK140" t="e">
        <f>IF( EXACT(#REF!,#REF!), $N140, 0)</f>
        <v>#REF!</v>
      </c>
      <c r="AL140" t="e">
        <f>IF( EXACT(#REF!,#REF!), $N140, 0)</f>
        <v>#REF!</v>
      </c>
      <c r="AM140" t="e">
        <f>IF( EXACT(#REF!,#REF!), $N140, 0)</f>
        <v>#REF!</v>
      </c>
      <c r="AN140" t="e">
        <f>IF( EXACT(#REF!,#REF!), $N140, 0)</f>
        <v>#REF!</v>
      </c>
      <c r="AO140" t="e">
        <f>IF( EXACT(#REF!,#REF!), $N140, 0)</f>
        <v>#REF!</v>
      </c>
    </row>
    <row r="141" spans="1:41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20"/>
        <v>-1.3078048780487803</v>
      </c>
      <c r="L141">
        <f t="shared" si="21"/>
        <v>-1.1592682926829267</v>
      </c>
      <c r="M141">
        <f t="shared" si="22"/>
        <v>-1.3636585365853655</v>
      </c>
      <c r="N141">
        <f t="shared" si="23"/>
        <v>-1.224390243902439</v>
      </c>
      <c r="O141">
        <f t="shared" si="24"/>
        <v>-1.0954634146341462</v>
      </c>
      <c r="P141" t="str">
        <f>trueraw!C143</f>
        <v>SF</v>
      </c>
      <c r="Q141" t="str">
        <f>trueraw!D143</f>
        <v>DEN</v>
      </c>
      <c r="R141">
        <f>VLOOKUP($A141, '[1]auction in'!$A$2:$B$218, 2, FALSE)</f>
        <v>3.6043427330875257</v>
      </c>
      <c r="AE141" t="e">
        <f>IF( EXACT(#REF!,#REF!), $N141, 0)</f>
        <v>#REF!</v>
      </c>
      <c r="AF141" t="e">
        <f>IF( EXACT(#REF!,#REF!), $N141, 0)</f>
        <v>#REF!</v>
      </c>
      <c r="AG141" t="e">
        <f>IF( EXACT(#REF!,#REF!), $N141, 0)</f>
        <v>#REF!</v>
      </c>
      <c r="AH141" t="e">
        <f>IF( EXACT(#REF!,#REF!), $N141, 0)</f>
        <v>#REF!</v>
      </c>
      <c r="AI141" t="e">
        <f>IF( EXACT(#REF!,#REF!), $N141, 0)</f>
        <v>#REF!</v>
      </c>
      <c r="AJ141" t="e">
        <f>IF( EXACT(#REF!,#REF!), $N141, 0)</f>
        <v>#REF!</v>
      </c>
      <c r="AK141" t="e">
        <f>IF( EXACT(#REF!,#REF!), $N141, 0)</f>
        <v>#REF!</v>
      </c>
      <c r="AL141" t="e">
        <f>IF( EXACT(#REF!,#REF!), $N141, 0)</f>
        <v>#REF!</v>
      </c>
      <c r="AM141" t="e">
        <f>IF( EXACT(#REF!,#REF!), $N141, 0)</f>
        <v>#REF!</v>
      </c>
      <c r="AN141" t="e">
        <f>IF( EXACT(#REF!,#REF!), $N141, 0)</f>
        <v>#REF!</v>
      </c>
      <c r="AO141" t="e">
        <f>IF( EXACT(#REF!,#REF!), $N141, 0)</f>
        <v>#REF!</v>
      </c>
    </row>
    <row r="142" spans="1:41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20"/>
        <v>-1.5917073170731708</v>
      </c>
      <c r="L142">
        <f t="shared" si="21"/>
        <v>-1.9892682926829268</v>
      </c>
      <c r="M142">
        <f t="shared" si="22"/>
        <v>-0.27512195121951222</v>
      </c>
      <c r="N142">
        <f t="shared" si="23"/>
        <v>-1.245691056910569</v>
      </c>
      <c r="O142">
        <f t="shared" si="24"/>
        <v>-1.3050406504065042</v>
      </c>
      <c r="P142" t="str">
        <f>trueraw!C139</f>
        <v xml:space="preserve"> PF</v>
      </c>
      <c r="Q142" t="str">
        <f>trueraw!D139</f>
        <v>CLE</v>
      </c>
      <c r="R142">
        <f>VLOOKUP($A142, '[1]auction in'!$A$2:$B$218, 2, FALSE)</f>
        <v>1</v>
      </c>
      <c r="AE142" t="e">
        <f>IF( EXACT(#REF!,#REF!), $N142, 0)</f>
        <v>#REF!</v>
      </c>
      <c r="AF142" t="e">
        <f>IF( EXACT(#REF!,#REF!), $N142, 0)</f>
        <v>#REF!</v>
      </c>
      <c r="AG142" t="e">
        <f>IF( EXACT(#REF!,#REF!), $N142, 0)</f>
        <v>#REF!</v>
      </c>
      <c r="AH142" t="e">
        <f>IF( EXACT(#REF!,#REF!), $N142, 0)</f>
        <v>#REF!</v>
      </c>
      <c r="AI142" t="e">
        <f>IF( EXACT(#REF!,#REF!), $N142, 0)</f>
        <v>#REF!</v>
      </c>
      <c r="AJ142" t="e">
        <f>IF( EXACT(#REF!,#REF!), $N142, 0)</f>
        <v>#REF!</v>
      </c>
      <c r="AK142" t="e">
        <f>IF( EXACT(#REF!,#REF!), $N142, 0)</f>
        <v>#REF!</v>
      </c>
      <c r="AL142" t="e">
        <f>IF( EXACT(#REF!,#REF!), $N142, 0)</f>
        <v>#REF!</v>
      </c>
      <c r="AM142" t="e">
        <f>IF( EXACT(#REF!,#REF!), $N142, 0)</f>
        <v>#REF!</v>
      </c>
      <c r="AN142" t="e">
        <f>IF( EXACT(#REF!,#REF!), $N142, 0)</f>
        <v>#REF!</v>
      </c>
      <c r="AO142" t="e">
        <f>IF( EXACT(#REF!,#REF!), $N142, 0)</f>
        <v>#REF!</v>
      </c>
    </row>
    <row r="143" spans="1:41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20"/>
        <v>-1.7773170731707315</v>
      </c>
      <c r="L143">
        <f t="shared" si="21"/>
        <v>-1.9873170731707315</v>
      </c>
      <c r="M143">
        <f t="shared" si="22"/>
        <v>-1.2356097560975607</v>
      </c>
      <c r="N143">
        <f t="shared" si="23"/>
        <v>-1.3695121951219509</v>
      </c>
      <c r="O143">
        <f t="shared" si="24"/>
        <v>-1.3839999999999999</v>
      </c>
      <c r="P143" t="str">
        <f>trueraw!C151</f>
        <v xml:space="preserve"> SG, PG</v>
      </c>
      <c r="Q143" t="str">
        <f>trueraw!D151</f>
        <v>PHI</v>
      </c>
      <c r="R143">
        <f>VLOOKUP($A143, '[1]auction in'!$A$2:$B$218, 2, FALSE)</f>
        <v>2.9532570498156439</v>
      </c>
      <c r="AE143" t="e">
        <f>IF( EXACT(#REF!,#REF!), $N143, 0)</f>
        <v>#REF!</v>
      </c>
      <c r="AF143" t="e">
        <f>IF( EXACT(#REF!,#REF!), $N143, 0)</f>
        <v>#REF!</v>
      </c>
      <c r="AG143" t="e">
        <f>IF( EXACT(#REF!,#REF!), $N143, 0)</f>
        <v>#REF!</v>
      </c>
      <c r="AH143" t="e">
        <f>IF( EXACT(#REF!,#REF!), $N143, 0)</f>
        <v>#REF!</v>
      </c>
      <c r="AI143" t="e">
        <f>IF( EXACT(#REF!,#REF!), $N143, 0)</f>
        <v>#REF!</v>
      </c>
      <c r="AJ143" t="e">
        <f>IF( EXACT(#REF!,#REF!), $N143, 0)</f>
        <v>#REF!</v>
      </c>
      <c r="AK143" t="e">
        <f>IF( EXACT(#REF!,#REF!), $N143, 0)</f>
        <v>#REF!</v>
      </c>
      <c r="AL143" t="e">
        <f>IF( EXACT(#REF!,#REF!), $N143, 0)</f>
        <v>#REF!</v>
      </c>
      <c r="AM143" t="e">
        <f>IF( EXACT(#REF!,#REF!), $N143, 0)</f>
        <v>#REF!</v>
      </c>
      <c r="AN143" t="e">
        <f>IF( EXACT(#REF!,#REF!), $N143, 0)</f>
        <v>#REF!</v>
      </c>
      <c r="AO143" t="e">
        <f>IF( EXACT(#REF!,#REF!), $N143, 0)</f>
        <v>#REF!</v>
      </c>
    </row>
    <row r="144" spans="1:41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20"/>
        <v>-0.24926829268292705</v>
      </c>
      <c r="L144">
        <f t="shared" si="21"/>
        <v>-1.2617073170731707</v>
      </c>
      <c r="M144">
        <f t="shared" si="22"/>
        <v>-1.7734146341463415</v>
      </c>
      <c r="N144">
        <f t="shared" si="23"/>
        <v>-1.3695121951219513</v>
      </c>
      <c r="O144">
        <f t="shared" si="24"/>
        <v>-1.6554634146341463</v>
      </c>
      <c r="P144" t="str">
        <f>trueraw!C150</f>
        <v xml:space="preserve"> PF, SF, C</v>
      </c>
      <c r="Q144" t="str">
        <f>trueraw!D150</f>
        <v>SAS</v>
      </c>
      <c r="R144">
        <f>VLOOKUP($A144, '[1]auction in'!$A$2:$B$218, 2, FALSE)</f>
        <v>1</v>
      </c>
      <c r="AE144" t="e">
        <f>IF( EXACT(#REF!,#REF!), $N144, 0)</f>
        <v>#REF!</v>
      </c>
      <c r="AF144" t="e">
        <f>IF( EXACT(#REF!,#REF!), $N144, 0)</f>
        <v>#REF!</v>
      </c>
      <c r="AG144" t="e">
        <f>IF( EXACT(#REF!,#REF!), $N144, 0)</f>
        <v>#REF!</v>
      </c>
      <c r="AH144" t="e">
        <f>IF( EXACT(#REF!,#REF!), $N144, 0)</f>
        <v>#REF!</v>
      </c>
      <c r="AI144" t="e">
        <f>IF( EXACT(#REF!,#REF!), $N144, 0)</f>
        <v>#REF!</v>
      </c>
      <c r="AJ144" t="e">
        <f>IF( EXACT(#REF!,#REF!), $N144, 0)</f>
        <v>#REF!</v>
      </c>
      <c r="AK144" t="e">
        <f>IF( EXACT(#REF!,#REF!), $N144, 0)</f>
        <v>#REF!</v>
      </c>
      <c r="AL144" t="e">
        <f>IF( EXACT(#REF!,#REF!), $N144, 0)</f>
        <v>#REF!</v>
      </c>
      <c r="AM144" t="e">
        <f>IF( EXACT(#REF!,#REF!), $N144, 0)</f>
        <v>#REF!</v>
      </c>
      <c r="AN144" t="e">
        <f>IF( EXACT(#REF!,#REF!), $N144, 0)</f>
        <v>#REF!</v>
      </c>
      <c r="AO144" t="e">
        <f>IF( EXACT(#REF!,#REF!), $N144, 0)</f>
        <v>#REF!</v>
      </c>
    </row>
    <row r="145" spans="1:41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20"/>
        <v>-2.3831707317073172</v>
      </c>
      <c r="L145">
        <f t="shared" si="21"/>
        <v>-0.48463414634146296</v>
      </c>
      <c r="M145">
        <f t="shared" si="22"/>
        <v>-2.5421951219512193</v>
      </c>
      <c r="N145">
        <f t="shared" si="23"/>
        <v>-1.382764227642276</v>
      </c>
      <c r="O145">
        <f t="shared" si="24"/>
        <v>-1.261723577235772</v>
      </c>
      <c r="P145" t="str">
        <f>trueraw!C160</f>
        <v xml:space="preserve"> PG</v>
      </c>
      <c r="Q145" t="str">
        <f>trueraw!D160</f>
        <v>BOS</v>
      </c>
      <c r="R145">
        <f>VLOOKUP($A145, '[1]auction in'!$A$2:$B$218, 2, FALSE)</f>
        <v>1</v>
      </c>
      <c r="AE145" t="e">
        <f>IF( EXACT(#REF!,#REF!), $N145, 0)</f>
        <v>#REF!</v>
      </c>
      <c r="AF145" t="e">
        <f>IF( EXACT(#REF!,#REF!), $N145, 0)</f>
        <v>#REF!</v>
      </c>
      <c r="AG145" t="e">
        <f>IF( EXACT(#REF!,#REF!), $N145, 0)</f>
        <v>#REF!</v>
      </c>
      <c r="AH145" t="e">
        <f>IF( EXACT(#REF!,#REF!), $N145, 0)</f>
        <v>#REF!</v>
      </c>
      <c r="AI145" t="e">
        <f>IF( EXACT(#REF!,#REF!), $N145, 0)</f>
        <v>#REF!</v>
      </c>
      <c r="AJ145" t="e">
        <f>IF( EXACT(#REF!,#REF!), $N145, 0)</f>
        <v>#REF!</v>
      </c>
      <c r="AK145" t="e">
        <f>IF( EXACT(#REF!,#REF!), $N145, 0)</f>
        <v>#REF!</v>
      </c>
      <c r="AL145" t="e">
        <f>IF( EXACT(#REF!,#REF!), $N145, 0)</f>
        <v>#REF!</v>
      </c>
      <c r="AM145" t="e">
        <f>IF( EXACT(#REF!,#REF!), $N145, 0)</f>
        <v>#REF!</v>
      </c>
      <c r="AN145" t="e">
        <f>IF( EXACT(#REF!,#REF!), $N145, 0)</f>
        <v>#REF!</v>
      </c>
      <c r="AO145" t="e">
        <f>IF( EXACT(#REF!,#REF!), $N145, 0)</f>
        <v>#REF!</v>
      </c>
    </row>
    <row r="146" spans="1:41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20"/>
        <v>-1.3399999999999999</v>
      </c>
      <c r="L146">
        <f t="shared" si="21"/>
        <v>-2.2575609756097559</v>
      </c>
      <c r="M146">
        <f t="shared" si="22"/>
        <v>-0.99463414634146341</v>
      </c>
      <c r="N146">
        <f t="shared" si="23"/>
        <v>-1.4118699186991868</v>
      </c>
      <c r="O146">
        <f t="shared" si="24"/>
        <v>-1.2506666666666666</v>
      </c>
      <c r="P146" t="str">
        <f>trueraw!C156</f>
        <v xml:space="preserve"> PF, SF</v>
      </c>
      <c r="Q146" t="str">
        <f>trueraw!D156</f>
        <v>PHX</v>
      </c>
      <c r="R146">
        <f>VLOOKUP($A146, '[1]auction in'!$A$2:$B$218, 2, FALSE)</f>
        <v>2.7274743955045535</v>
      </c>
      <c r="AE146" t="e">
        <f>IF( EXACT(#REF!,#REF!), $N146, 0)</f>
        <v>#REF!</v>
      </c>
      <c r="AF146" t="e">
        <f>IF( EXACT(#REF!,#REF!), $N146, 0)</f>
        <v>#REF!</v>
      </c>
      <c r="AG146" t="e">
        <f>IF( EXACT(#REF!,#REF!), $N146, 0)</f>
        <v>#REF!</v>
      </c>
      <c r="AH146" t="e">
        <f>IF( EXACT(#REF!,#REF!), $N146, 0)</f>
        <v>#REF!</v>
      </c>
      <c r="AI146" t="e">
        <f>IF( EXACT(#REF!,#REF!), $N146, 0)</f>
        <v>#REF!</v>
      </c>
      <c r="AJ146" t="e">
        <f>IF( EXACT(#REF!,#REF!), $N146, 0)</f>
        <v>#REF!</v>
      </c>
      <c r="AK146" t="e">
        <f>IF( EXACT(#REF!,#REF!), $N146, 0)</f>
        <v>#REF!</v>
      </c>
      <c r="AL146" t="e">
        <f>IF( EXACT(#REF!,#REF!), $N146, 0)</f>
        <v>#REF!</v>
      </c>
      <c r="AM146" t="e">
        <f>IF( EXACT(#REF!,#REF!), $N146, 0)</f>
        <v>#REF!</v>
      </c>
      <c r="AN146" t="e">
        <f>IF( EXACT(#REF!,#REF!), $N146, 0)</f>
        <v>#REF!</v>
      </c>
      <c r="AO146" t="e">
        <f>IF( EXACT(#REF!,#REF!), $N146, 0)</f>
        <v>#REF!</v>
      </c>
    </row>
    <row r="147" spans="1:41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20"/>
        <v>-2.3048780487804881</v>
      </c>
      <c r="L147">
        <f t="shared" si="21"/>
        <v>-1.6243902439024394</v>
      </c>
      <c r="M147">
        <f t="shared" si="22"/>
        <v>-1.0795121951219513</v>
      </c>
      <c r="N147">
        <f t="shared" si="23"/>
        <v>-1.419837398373984</v>
      </c>
      <c r="O147">
        <f t="shared" si="24"/>
        <v>-1.1972357723577238</v>
      </c>
      <c r="P147" t="str">
        <f>trueraw!C149</f>
        <v>SG,SF</v>
      </c>
      <c r="Q147" t="str">
        <f>trueraw!D149</f>
        <v>ORL</v>
      </c>
      <c r="R147">
        <f>VLOOKUP($A147, '[1]auction in'!$A$2:$B$218, 2, FALSE)</f>
        <v>2.7632202761547768</v>
      </c>
      <c r="AE147" t="e">
        <f>IF( EXACT(#REF!,#REF!), $N147, 0)</f>
        <v>#REF!</v>
      </c>
      <c r="AF147" t="e">
        <f>IF( EXACT(#REF!,#REF!), $N147, 0)</f>
        <v>#REF!</v>
      </c>
      <c r="AG147" t="e">
        <f>IF( EXACT(#REF!,#REF!), $N147, 0)</f>
        <v>#REF!</v>
      </c>
      <c r="AH147" t="e">
        <f>IF( EXACT(#REF!,#REF!), $N147, 0)</f>
        <v>#REF!</v>
      </c>
      <c r="AI147" t="e">
        <f>IF( EXACT(#REF!,#REF!), $N147, 0)</f>
        <v>#REF!</v>
      </c>
      <c r="AJ147" t="e">
        <f>IF( EXACT(#REF!,#REF!), $N147, 0)</f>
        <v>#REF!</v>
      </c>
      <c r="AK147" t="e">
        <f>IF( EXACT(#REF!,#REF!), $N147, 0)</f>
        <v>#REF!</v>
      </c>
      <c r="AL147" t="e">
        <f>IF( EXACT(#REF!,#REF!), $N147, 0)</f>
        <v>#REF!</v>
      </c>
      <c r="AM147" t="e">
        <f>IF( EXACT(#REF!,#REF!), $N147, 0)</f>
        <v>#REF!</v>
      </c>
      <c r="AN147" t="e">
        <f>IF( EXACT(#REF!,#REF!), $N147, 0)</f>
        <v>#REF!</v>
      </c>
      <c r="AO147" t="e">
        <f>IF( EXACT(#REF!,#REF!), $N147, 0)</f>
        <v>#REF!</v>
      </c>
    </row>
    <row r="148" spans="1:41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20"/>
        <v>-0.5992682926829267</v>
      </c>
      <c r="L148">
        <f t="shared" si="21"/>
        <v>-2.1580487804878046</v>
      </c>
      <c r="M148">
        <f t="shared" si="22"/>
        <v>-0.82585365853658499</v>
      </c>
      <c r="N148">
        <f t="shared" si="23"/>
        <v>-1.4292682926829265</v>
      </c>
      <c r="O148">
        <f t="shared" si="24"/>
        <v>-1.6452195121951216</v>
      </c>
      <c r="P148" t="str">
        <f>trueraw!C154</f>
        <v xml:space="preserve"> C, PF</v>
      </c>
      <c r="Q148" t="str">
        <f>trueraw!D154</f>
        <v>HOU</v>
      </c>
      <c r="R148">
        <f>VLOOKUP($A148, '[1]auction in'!$A$2:$B$218, 2, FALSE)</f>
        <v>1</v>
      </c>
      <c r="AE148" t="e">
        <f>IF( EXACT(#REF!,#REF!), $N148, 0)</f>
        <v>#REF!</v>
      </c>
      <c r="AF148" t="e">
        <f>IF( EXACT(#REF!,#REF!), $N148, 0)</f>
        <v>#REF!</v>
      </c>
      <c r="AG148" t="e">
        <f>IF( EXACT(#REF!,#REF!), $N148, 0)</f>
        <v>#REF!</v>
      </c>
      <c r="AH148" t="e">
        <f>IF( EXACT(#REF!,#REF!), $N148, 0)</f>
        <v>#REF!</v>
      </c>
      <c r="AI148" t="e">
        <f>IF( EXACT(#REF!,#REF!), $N148, 0)</f>
        <v>#REF!</v>
      </c>
      <c r="AJ148" t="e">
        <f>IF( EXACT(#REF!,#REF!), $N148, 0)</f>
        <v>#REF!</v>
      </c>
      <c r="AK148" t="e">
        <f>IF( EXACT(#REF!,#REF!), $N148, 0)</f>
        <v>#REF!</v>
      </c>
      <c r="AL148" t="e">
        <f>IF( EXACT(#REF!,#REF!), $N148, 0)</f>
        <v>#REF!</v>
      </c>
      <c r="AM148" t="e">
        <f>IF( EXACT(#REF!,#REF!), $N148, 0)</f>
        <v>#REF!</v>
      </c>
      <c r="AN148" t="e">
        <f>IF( EXACT(#REF!,#REF!), $N148, 0)</f>
        <v>#REF!</v>
      </c>
      <c r="AO148" t="e">
        <f>IF( EXACT(#REF!,#REF!), $N148, 0)</f>
        <v>#REF!</v>
      </c>
    </row>
    <row r="149" spans="1:41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20"/>
        <v>-1.3114634146341464</v>
      </c>
      <c r="L149">
        <f t="shared" si="21"/>
        <v>-2.4573170731707314</v>
      </c>
      <c r="M149">
        <f t="shared" si="22"/>
        <v>-0.77951219512195102</v>
      </c>
      <c r="N149">
        <f t="shared" si="23"/>
        <v>-1.435772357723577</v>
      </c>
      <c r="O149">
        <f t="shared" si="24"/>
        <v>-1.3034471544715447</v>
      </c>
      <c r="P149" t="str">
        <f>trueraw!C168</f>
        <v xml:space="preserve"> SG, SF</v>
      </c>
      <c r="Q149" t="str">
        <f>trueraw!D168</f>
        <v>IND</v>
      </c>
      <c r="R149">
        <f>VLOOKUP($A149, '[1]auction in'!$A$2:$B$218, 2, FALSE)</f>
        <v>2.6851629449389884</v>
      </c>
      <c r="AE149" t="e">
        <f>IF( EXACT(#REF!,#REF!), $N149, 0)</f>
        <v>#REF!</v>
      </c>
      <c r="AF149" t="e">
        <f>IF( EXACT(#REF!,#REF!), $N149, 0)</f>
        <v>#REF!</v>
      </c>
      <c r="AG149" t="e">
        <f>IF( EXACT(#REF!,#REF!), $N149, 0)</f>
        <v>#REF!</v>
      </c>
      <c r="AH149" t="e">
        <f>IF( EXACT(#REF!,#REF!), $N149, 0)</f>
        <v>#REF!</v>
      </c>
      <c r="AI149" t="e">
        <f>IF( EXACT(#REF!,#REF!), $N149, 0)</f>
        <v>#REF!</v>
      </c>
      <c r="AJ149" t="e">
        <f>IF( EXACT(#REF!,#REF!), $N149, 0)</f>
        <v>#REF!</v>
      </c>
      <c r="AK149" t="e">
        <f>IF( EXACT(#REF!,#REF!), $N149, 0)</f>
        <v>#REF!</v>
      </c>
      <c r="AL149" t="e">
        <f>IF( EXACT(#REF!,#REF!), $N149, 0)</f>
        <v>#REF!</v>
      </c>
      <c r="AM149" t="e">
        <f>IF( EXACT(#REF!,#REF!), $N149, 0)</f>
        <v>#REF!</v>
      </c>
      <c r="AN149" t="e">
        <f>IF( EXACT(#REF!,#REF!), $N149, 0)</f>
        <v>#REF!</v>
      </c>
      <c r="AO149" t="e">
        <f>IF( EXACT(#REF!,#REF!), $N149, 0)</f>
        <v>#REF!</v>
      </c>
    </row>
    <row r="150" spans="1:41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20"/>
        <v>-1.7195121951219505</v>
      </c>
      <c r="L150">
        <f t="shared" si="21"/>
        <v>-2.2224390243902432</v>
      </c>
      <c r="M150">
        <f t="shared" si="22"/>
        <v>-0.82195121951219463</v>
      </c>
      <c r="N150">
        <f t="shared" si="23"/>
        <v>-1.4648780487804871</v>
      </c>
      <c r="O150">
        <f t="shared" si="24"/>
        <v>-1.5919999999999994</v>
      </c>
      <c r="P150" t="str">
        <f>trueraw!C136</f>
        <v xml:space="preserve"> C, PF</v>
      </c>
      <c r="Q150" t="str">
        <f>trueraw!D136</f>
        <v>LAC</v>
      </c>
      <c r="R150">
        <f>VLOOKUP($A150, '[1]auction in'!$A$2:$B$218, 2, FALSE)</f>
        <v>2.655982634204114</v>
      </c>
      <c r="AE150" t="e">
        <f>IF( EXACT(#REF!,#REF!), $N150, 0)</f>
        <v>#REF!</v>
      </c>
      <c r="AF150" t="e">
        <f>IF( EXACT(#REF!,#REF!), $N150, 0)</f>
        <v>#REF!</v>
      </c>
      <c r="AG150" t="e">
        <f>IF( EXACT(#REF!,#REF!), $N150, 0)</f>
        <v>#REF!</v>
      </c>
      <c r="AH150" t="e">
        <f>IF( EXACT(#REF!,#REF!), $N150, 0)</f>
        <v>#REF!</v>
      </c>
      <c r="AI150" t="e">
        <f>IF( EXACT(#REF!,#REF!), $N150, 0)</f>
        <v>#REF!</v>
      </c>
      <c r="AJ150" t="e">
        <f>IF( EXACT(#REF!,#REF!), $N150, 0)</f>
        <v>#REF!</v>
      </c>
      <c r="AK150" t="e">
        <f>IF( EXACT(#REF!,#REF!), $N150, 0)</f>
        <v>#REF!</v>
      </c>
      <c r="AL150" t="e">
        <f>IF( EXACT(#REF!,#REF!), $N150, 0)</f>
        <v>#REF!</v>
      </c>
      <c r="AM150" t="e">
        <f>IF( EXACT(#REF!,#REF!), $N150, 0)</f>
        <v>#REF!</v>
      </c>
      <c r="AN150" t="e">
        <f>IF( EXACT(#REF!,#REF!), $N150, 0)</f>
        <v>#REF!</v>
      </c>
      <c r="AO150" t="e">
        <f>IF( EXACT(#REF!,#REF!), $N150, 0)</f>
        <v>#REF!</v>
      </c>
    </row>
    <row r="151" spans="1:41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20"/>
        <v>-2.2706097560975613</v>
      </c>
      <c r="L151">
        <f t="shared" si="21"/>
        <v>-1.8659756097560973</v>
      </c>
      <c r="M151">
        <f t="shared" si="22"/>
        <v>-1.7862195121951219</v>
      </c>
      <c r="N151">
        <f t="shared" si="23"/>
        <v>-1.5203252032520322</v>
      </c>
      <c r="O151">
        <f t="shared" si="24"/>
        <v>-1.5461138211382113</v>
      </c>
      <c r="P151" t="str">
        <f>trueraw!C140</f>
        <v xml:space="preserve"> PG</v>
      </c>
      <c r="Q151" t="str">
        <f>trueraw!D140</f>
        <v>NYK</v>
      </c>
      <c r="R151">
        <f>VLOOKUP($A151, '[1]auction in'!$A$2:$B$218, 2, FALSE)</f>
        <v>2.2766385946507492</v>
      </c>
      <c r="AE151" t="e">
        <f>IF( EXACT(#REF!,#REF!), $N151, 0)</f>
        <v>#REF!</v>
      </c>
      <c r="AF151" t="e">
        <f>IF( EXACT(#REF!,#REF!), $N151, 0)</f>
        <v>#REF!</v>
      </c>
      <c r="AG151" t="e">
        <f>IF( EXACT(#REF!,#REF!), $N151, 0)</f>
        <v>#REF!</v>
      </c>
      <c r="AH151" t="e">
        <f>IF( EXACT(#REF!,#REF!), $N151, 0)</f>
        <v>#REF!</v>
      </c>
      <c r="AI151" t="e">
        <f>IF( EXACT(#REF!,#REF!), $N151, 0)</f>
        <v>#REF!</v>
      </c>
      <c r="AJ151" t="e">
        <f>IF( EXACT(#REF!,#REF!), $N151, 0)</f>
        <v>#REF!</v>
      </c>
      <c r="AK151" t="e">
        <f>IF( EXACT(#REF!,#REF!), $N151, 0)</f>
        <v>#REF!</v>
      </c>
      <c r="AL151" t="e">
        <f>IF( EXACT(#REF!,#REF!), $N151, 0)</f>
        <v>#REF!</v>
      </c>
      <c r="AM151" t="e">
        <f>IF( EXACT(#REF!,#REF!), $N151, 0)</f>
        <v>#REF!</v>
      </c>
      <c r="AN151" t="e">
        <f>IF( EXACT(#REF!,#REF!), $N151, 0)</f>
        <v>#REF!</v>
      </c>
      <c r="AO151" t="e">
        <f>IF( EXACT(#REF!,#REF!), $N151, 0)</f>
        <v>#REF!</v>
      </c>
    </row>
    <row r="152" spans="1:41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20"/>
        <v>-1.8379268292682926</v>
      </c>
      <c r="L152">
        <f t="shared" si="21"/>
        <v>-2.0415853658536585</v>
      </c>
      <c r="M152">
        <f t="shared" si="22"/>
        <v>-1.1203658536585366</v>
      </c>
      <c r="N152">
        <f t="shared" si="23"/>
        <v>-1.6145934959349593</v>
      </c>
      <c r="O152">
        <f t="shared" si="24"/>
        <v>-1.507821138211382</v>
      </c>
      <c r="P152" t="str">
        <f>trueraw!C161</f>
        <v xml:space="preserve"> SG, SF</v>
      </c>
      <c r="Q152" t="str">
        <f>trueraw!D161</f>
        <v>MIN</v>
      </c>
      <c r="R152">
        <f>VLOOKUP($A152, '[1]auction in'!$A$2:$B$218, 2, FALSE)</f>
        <v>1</v>
      </c>
      <c r="AE152" t="e">
        <f>IF( EXACT(#REF!,#REF!), $N152, 0)</f>
        <v>#REF!</v>
      </c>
      <c r="AF152" t="e">
        <f>IF( EXACT(#REF!,#REF!), $N152, 0)</f>
        <v>#REF!</v>
      </c>
      <c r="AG152" t="e">
        <f>IF( EXACT(#REF!,#REF!), $N152, 0)</f>
        <v>#REF!</v>
      </c>
      <c r="AH152" t="e">
        <f>IF( EXACT(#REF!,#REF!), $N152, 0)</f>
        <v>#REF!</v>
      </c>
      <c r="AI152" t="e">
        <f>IF( EXACT(#REF!,#REF!), $N152, 0)</f>
        <v>#REF!</v>
      </c>
      <c r="AJ152" t="e">
        <f>IF( EXACT(#REF!,#REF!), $N152, 0)</f>
        <v>#REF!</v>
      </c>
      <c r="AK152" t="e">
        <f>IF( EXACT(#REF!,#REF!), $N152, 0)</f>
        <v>#REF!</v>
      </c>
      <c r="AL152" t="e">
        <f>IF( EXACT(#REF!,#REF!), $N152, 0)</f>
        <v>#REF!</v>
      </c>
      <c r="AM152" t="e">
        <f>IF( EXACT(#REF!,#REF!), $N152, 0)</f>
        <v>#REF!</v>
      </c>
      <c r="AN152" t="e">
        <f>IF( EXACT(#REF!,#REF!), $N152, 0)</f>
        <v>#REF!</v>
      </c>
      <c r="AO152" t="e">
        <f>IF( EXACT(#REF!,#REF!), $N152, 0)</f>
        <v>#REF!</v>
      </c>
    </row>
    <row r="153" spans="1:41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20"/>
        <v>-1.2912195121951218</v>
      </c>
      <c r="L153">
        <f t="shared" si="21"/>
        <v>-1.6307317073170731</v>
      </c>
      <c r="M153">
        <f t="shared" si="22"/>
        <v>-1.1253658536585365</v>
      </c>
      <c r="N153">
        <f t="shared" si="23"/>
        <v>-1.644471544715447</v>
      </c>
      <c r="O153">
        <f t="shared" si="24"/>
        <v>-1.5667479674796747</v>
      </c>
      <c r="P153" t="str">
        <f>trueraw!C167</f>
        <v xml:space="preserve"> PF, SF</v>
      </c>
      <c r="Q153" t="str">
        <f>trueraw!D167</f>
        <v>WAS</v>
      </c>
      <c r="R153">
        <f>VLOOKUP($A153, '[1]auction in'!$A$2:$B$218, 2, FALSE)</f>
        <v>1</v>
      </c>
      <c r="AE153" t="e">
        <f>IF( EXACT(#REF!,#REF!), $N153, 0)</f>
        <v>#REF!</v>
      </c>
      <c r="AF153" t="e">
        <f>IF( EXACT(#REF!,#REF!), $N153, 0)</f>
        <v>#REF!</v>
      </c>
      <c r="AG153" t="e">
        <f>IF( EXACT(#REF!,#REF!), $N153, 0)</f>
        <v>#REF!</v>
      </c>
      <c r="AH153" t="e">
        <f>IF( EXACT(#REF!,#REF!), $N153, 0)</f>
        <v>#REF!</v>
      </c>
      <c r="AI153" t="e">
        <f>IF( EXACT(#REF!,#REF!), $N153, 0)</f>
        <v>#REF!</v>
      </c>
      <c r="AJ153" t="e">
        <f>IF( EXACT(#REF!,#REF!), $N153, 0)</f>
        <v>#REF!</v>
      </c>
      <c r="AK153" t="e">
        <f>IF( EXACT(#REF!,#REF!), $N153, 0)</f>
        <v>#REF!</v>
      </c>
      <c r="AL153" t="e">
        <f>IF( EXACT(#REF!,#REF!), $N153, 0)</f>
        <v>#REF!</v>
      </c>
      <c r="AM153" t="e">
        <f>IF( EXACT(#REF!,#REF!), $N153, 0)</f>
        <v>#REF!</v>
      </c>
      <c r="AN153" t="e">
        <f>IF( EXACT(#REF!,#REF!), $N153, 0)</f>
        <v>#REF!</v>
      </c>
      <c r="AO153" t="e">
        <f>IF( EXACT(#REF!,#REF!), $N153, 0)</f>
        <v>#REF!</v>
      </c>
    </row>
    <row r="154" spans="1:41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20"/>
        <v>-1.8456097560975611</v>
      </c>
      <c r="L154">
        <f t="shared" si="21"/>
        <v>-1.5434146341463417</v>
      </c>
      <c r="M154">
        <f t="shared" si="22"/>
        <v>-0.89414634146341465</v>
      </c>
      <c r="N154">
        <f t="shared" si="23"/>
        <v>-1.7280487804878051</v>
      </c>
      <c r="O154">
        <f t="shared" si="24"/>
        <v>-1.9269268292682928</v>
      </c>
      <c r="P154" t="str">
        <f>trueraw!C163</f>
        <v xml:space="preserve"> C</v>
      </c>
      <c r="Q154" t="str">
        <f>trueraw!D163</f>
        <v>HOU</v>
      </c>
      <c r="R154">
        <f>VLOOKUP($A154, '[1]auction in'!$A$2:$B$218, 2, FALSE)</f>
        <v>1.3446924205557003</v>
      </c>
      <c r="AE154" t="e">
        <f>IF( EXACT(#REF!,#REF!), $N154, 0)</f>
        <v>#REF!</v>
      </c>
      <c r="AF154" t="e">
        <f>IF( EXACT(#REF!,#REF!), $N154, 0)</f>
        <v>#REF!</v>
      </c>
      <c r="AG154" t="e">
        <f>IF( EXACT(#REF!,#REF!), $N154, 0)</f>
        <v>#REF!</v>
      </c>
      <c r="AH154" t="e">
        <f>IF( EXACT(#REF!,#REF!), $N154, 0)</f>
        <v>#REF!</v>
      </c>
      <c r="AI154" t="e">
        <f>IF( EXACT(#REF!,#REF!), $N154, 0)</f>
        <v>#REF!</v>
      </c>
      <c r="AJ154" t="e">
        <f>IF( EXACT(#REF!,#REF!), $N154, 0)</f>
        <v>#REF!</v>
      </c>
      <c r="AK154" t="e">
        <f>IF( EXACT(#REF!,#REF!), $N154, 0)</f>
        <v>#REF!</v>
      </c>
      <c r="AL154" t="e">
        <f>IF( EXACT(#REF!,#REF!), $N154, 0)</f>
        <v>#REF!</v>
      </c>
      <c r="AM154" t="e">
        <f>IF( EXACT(#REF!,#REF!), $N154, 0)</f>
        <v>#REF!</v>
      </c>
      <c r="AN154" t="e">
        <f>IF( EXACT(#REF!,#REF!), $N154, 0)</f>
        <v>#REF!</v>
      </c>
      <c r="AO154" t="e">
        <f>IF( EXACT(#REF!,#REF!), $N154, 0)</f>
        <v>#REF!</v>
      </c>
    </row>
    <row r="155" spans="1:41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20"/>
        <v>-1.8269512195121949</v>
      </c>
      <c r="L155">
        <f t="shared" si="21"/>
        <v>-0.62987804878048781</v>
      </c>
      <c r="M155">
        <f t="shared" si="22"/>
        <v>-1.4901219512195119</v>
      </c>
      <c r="N155">
        <f t="shared" si="23"/>
        <v>-1.748292682926829</v>
      </c>
      <c r="O155">
        <f t="shared" si="24"/>
        <v>-1.6006341463414633</v>
      </c>
      <c r="P155" t="str">
        <f>trueraw!C169</f>
        <v xml:space="preserve"> SG</v>
      </c>
      <c r="Q155" t="str">
        <f>trueraw!D169</f>
        <v>HOU</v>
      </c>
      <c r="R155">
        <f>VLOOKUP($A155, '[1]auction in'!$A$2:$B$218, 2, FALSE)</f>
        <v>2</v>
      </c>
      <c r="AE155" t="e">
        <f>IF( EXACT(#REF!,#REF!), $N155, 0)</f>
        <v>#REF!</v>
      </c>
      <c r="AF155" t="e">
        <f>IF( EXACT(#REF!,#REF!), $N155, 0)</f>
        <v>#REF!</v>
      </c>
      <c r="AG155" t="e">
        <f>IF( EXACT(#REF!,#REF!), $N155, 0)</f>
        <v>#REF!</v>
      </c>
      <c r="AH155" t="e">
        <f>IF( EXACT(#REF!,#REF!), $N155, 0)</f>
        <v>#REF!</v>
      </c>
      <c r="AI155" t="e">
        <f>IF( EXACT(#REF!,#REF!), $N155, 0)</f>
        <v>#REF!</v>
      </c>
      <c r="AJ155" t="e">
        <f>IF( EXACT(#REF!,#REF!), $N155, 0)</f>
        <v>#REF!</v>
      </c>
      <c r="AK155" t="e">
        <f>IF( EXACT(#REF!,#REF!), $N155, 0)</f>
        <v>#REF!</v>
      </c>
      <c r="AL155" t="e">
        <f>IF( EXACT(#REF!,#REF!), $N155, 0)</f>
        <v>#REF!</v>
      </c>
      <c r="AM155" t="e">
        <f>IF( EXACT(#REF!,#REF!), $N155, 0)</f>
        <v>#REF!</v>
      </c>
      <c r="AN155" t="e">
        <f>IF( EXACT(#REF!,#REF!), $N155, 0)</f>
        <v>#REF!</v>
      </c>
      <c r="AO155" t="e">
        <f>IF( EXACT(#REF!,#REF!), $N155, 0)</f>
        <v>#REF!</v>
      </c>
    </row>
    <row r="156" spans="1:41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20"/>
        <v>-2.3407317073170728</v>
      </c>
      <c r="L156">
        <f t="shared" si="21"/>
        <v>-2.1068292682926826</v>
      </c>
      <c r="M156">
        <f t="shared" si="22"/>
        <v>-2.9002439024390241</v>
      </c>
      <c r="N156">
        <f t="shared" si="23"/>
        <v>-1.7621951219512191</v>
      </c>
      <c r="O156">
        <f t="shared" si="24"/>
        <v>-1.6042439024390243</v>
      </c>
      <c r="P156" t="str">
        <f>trueraw!C164</f>
        <v xml:space="preserve"> PG</v>
      </c>
      <c r="Q156" t="str">
        <f>trueraw!D164</f>
        <v>CLE</v>
      </c>
      <c r="R156">
        <f>VLOOKUP($A156, '[1]auction in'!$A$2:$B$218, 2, FALSE)</f>
        <v>1</v>
      </c>
      <c r="AE156" t="e">
        <f>IF( EXACT(#REF!,#REF!), $N156, 0)</f>
        <v>#REF!</v>
      </c>
      <c r="AF156" t="e">
        <f>IF( EXACT(#REF!,#REF!), $N156, 0)</f>
        <v>#REF!</v>
      </c>
      <c r="AG156" t="e">
        <f>IF( EXACT(#REF!,#REF!), $N156, 0)</f>
        <v>#REF!</v>
      </c>
      <c r="AH156" t="e">
        <f>IF( EXACT(#REF!,#REF!), $N156, 0)</f>
        <v>#REF!</v>
      </c>
      <c r="AI156" t="e">
        <f>IF( EXACT(#REF!,#REF!), $N156, 0)</f>
        <v>#REF!</v>
      </c>
      <c r="AJ156" t="e">
        <f>IF( EXACT(#REF!,#REF!), $N156, 0)</f>
        <v>#REF!</v>
      </c>
      <c r="AK156" t="e">
        <f>IF( EXACT(#REF!,#REF!), $N156, 0)</f>
        <v>#REF!</v>
      </c>
      <c r="AL156" t="e">
        <f>IF( EXACT(#REF!,#REF!), $N156, 0)</f>
        <v>#REF!</v>
      </c>
      <c r="AM156" t="e">
        <f>IF( EXACT(#REF!,#REF!), $N156, 0)</f>
        <v>#REF!</v>
      </c>
      <c r="AN156" t="e">
        <f>IF( EXACT(#REF!,#REF!), $N156, 0)</f>
        <v>#REF!</v>
      </c>
      <c r="AO156" t="e">
        <f>IF( EXACT(#REF!,#REF!), $N156, 0)</f>
        <v>#REF!</v>
      </c>
    </row>
    <row r="157" spans="1:41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20"/>
        <v>-1.8610975609756095</v>
      </c>
      <c r="L157">
        <f t="shared" si="21"/>
        <v>-2.5246341463414632</v>
      </c>
      <c r="M157">
        <f t="shared" si="22"/>
        <v>-1.3668292682926828</v>
      </c>
      <c r="N157">
        <f t="shared" si="23"/>
        <v>-1.7899999999999998</v>
      </c>
      <c r="O157">
        <f t="shared" si="24"/>
        <v>-1.7506829268292681</v>
      </c>
      <c r="P157" t="str">
        <f>trueraw!C158</f>
        <v xml:space="preserve"> SG, SF</v>
      </c>
      <c r="Q157" t="str">
        <f>trueraw!D158</f>
        <v>NOP</v>
      </c>
      <c r="R157">
        <f>VLOOKUP($A157, '[1]auction in'!$A$2:$B$218, 2, FALSE)</f>
        <v>1</v>
      </c>
      <c r="AE157" t="e">
        <f>IF( EXACT(#REF!,#REF!), $N157, 0)</f>
        <v>#REF!</v>
      </c>
      <c r="AF157" t="e">
        <f>IF( EXACT(#REF!,#REF!), $N157, 0)</f>
        <v>#REF!</v>
      </c>
      <c r="AG157" t="e">
        <f>IF( EXACT(#REF!,#REF!), $N157, 0)</f>
        <v>#REF!</v>
      </c>
      <c r="AH157" t="e">
        <f>IF( EXACT(#REF!,#REF!), $N157, 0)</f>
        <v>#REF!</v>
      </c>
      <c r="AI157" t="e">
        <f>IF( EXACT(#REF!,#REF!), $N157, 0)</f>
        <v>#REF!</v>
      </c>
      <c r="AJ157" t="e">
        <f>IF( EXACT(#REF!,#REF!), $N157, 0)</f>
        <v>#REF!</v>
      </c>
      <c r="AK157" t="e">
        <f>IF( EXACT(#REF!,#REF!), $N157, 0)</f>
        <v>#REF!</v>
      </c>
      <c r="AL157" t="e">
        <f>IF( EXACT(#REF!,#REF!), $N157, 0)</f>
        <v>#REF!</v>
      </c>
      <c r="AM157" t="e">
        <f>IF( EXACT(#REF!,#REF!), $N157, 0)</f>
        <v>#REF!</v>
      </c>
      <c r="AN157" t="e">
        <f>IF( EXACT(#REF!,#REF!), $N157, 0)</f>
        <v>#REF!</v>
      </c>
      <c r="AO157" t="e">
        <f>IF( EXACT(#REF!,#REF!), $N157, 0)</f>
        <v>#REF!</v>
      </c>
    </row>
    <row r="158" spans="1:41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20"/>
        <v>-2.0931707317073167</v>
      </c>
      <c r="L158">
        <f t="shared" si="21"/>
        <v>-1.6885365853658534</v>
      </c>
      <c r="M158">
        <f t="shared" si="22"/>
        <v>-1.9185365853658531</v>
      </c>
      <c r="N158">
        <f t="shared" si="23"/>
        <v>-1.8048780487804876</v>
      </c>
      <c r="O158">
        <f t="shared" si="24"/>
        <v>-1.7237560975609751</v>
      </c>
      <c r="P158" t="str">
        <f>trueraw!C165</f>
        <v xml:space="preserve"> SG, PG</v>
      </c>
      <c r="Q158" t="str">
        <f>trueraw!D165</f>
        <v>MIA</v>
      </c>
      <c r="R158">
        <f>VLOOKUP($A158, '[1]auction in'!$A$2:$B$218, 2, FALSE)</f>
        <v>0.92652637781169622</v>
      </c>
      <c r="AE158" t="e">
        <f>IF( EXACT(#REF!,#REF!), $N158, 0)</f>
        <v>#REF!</v>
      </c>
      <c r="AF158" t="e">
        <f>IF( EXACT(#REF!,#REF!), $N158, 0)</f>
        <v>#REF!</v>
      </c>
      <c r="AG158" t="e">
        <f>IF( EXACT(#REF!,#REF!), $N158, 0)</f>
        <v>#REF!</v>
      </c>
      <c r="AH158" t="e">
        <f>IF( EXACT(#REF!,#REF!), $N158, 0)</f>
        <v>#REF!</v>
      </c>
      <c r="AI158" t="e">
        <f>IF( EXACT(#REF!,#REF!), $N158, 0)</f>
        <v>#REF!</v>
      </c>
      <c r="AJ158" t="e">
        <f>IF( EXACT(#REF!,#REF!), $N158, 0)</f>
        <v>#REF!</v>
      </c>
      <c r="AK158" t="e">
        <f>IF( EXACT(#REF!,#REF!), $N158, 0)</f>
        <v>#REF!</v>
      </c>
      <c r="AL158" t="e">
        <f>IF( EXACT(#REF!,#REF!), $N158, 0)</f>
        <v>#REF!</v>
      </c>
      <c r="AM158" t="e">
        <f>IF( EXACT(#REF!,#REF!), $N158, 0)</f>
        <v>#REF!</v>
      </c>
      <c r="AN158" t="e">
        <f>IF( EXACT(#REF!,#REF!), $N158, 0)</f>
        <v>#REF!</v>
      </c>
      <c r="AO158" t="e">
        <f>IF( EXACT(#REF!,#REF!), $N158, 0)</f>
        <v>#REF!</v>
      </c>
    </row>
    <row r="159" spans="1:41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20"/>
        <v>-2.0248780487804883</v>
      </c>
      <c r="L159">
        <f t="shared" si="21"/>
        <v>-2.8495121951219513</v>
      </c>
      <c r="M159">
        <f t="shared" si="22"/>
        <v>-1.9612195121951219</v>
      </c>
      <c r="N159">
        <f t="shared" si="23"/>
        <v>-1.8219512195121952</v>
      </c>
      <c r="O159">
        <f t="shared" si="24"/>
        <v>-1.8791219512195123</v>
      </c>
      <c r="P159" t="str">
        <f>trueraw!C166</f>
        <v xml:space="preserve"> PG</v>
      </c>
      <c r="Q159" t="str">
        <f>trueraw!D166</f>
        <v>DEN</v>
      </c>
      <c r="R159">
        <f>VLOOKUP($A159, '[1]auction in'!$A$2:$B$218, 2, FALSE)</f>
        <v>0.84802031574747838</v>
      </c>
      <c r="AE159" t="e">
        <f>IF( EXACT(#REF!,#REF!), $N159, 0)</f>
        <v>#REF!</v>
      </c>
      <c r="AF159" t="e">
        <f>IF( EXACT(#REF!,#REF!), $N159, 0)</f>
        <v>#REF!</v>
      </c>
      <c r="AG159" t="e">
        <f>IF( EXACT(#REF!,#REF!), $N159, 0)</f>
        <v>#REF!</v>
      </c>
      <c r="AH159" t="e">
        <f>IF( EXACT(#REF!,#REF!), $N159, 0)</f>
        <v>#REF!</v>
      </c>
      <c r="AI159" t="e">
        <f>IF( EXACT(#REF!,#REF!), $N159, 0)</f>
        <v>#REF!</v>
      </c>
      <c r="AJ159" t="e">
        <f>IF( EXACT(#REF!,#REF!), $N159, 0)</f>
        <v>#REF!</v>
      </c>
      <c r="AK159" t="e">
        <f>IF( EXACT(#REF!,#REF!), $N159, 0)</f>
        <v>#REF!</v>
      </c>
      <c r="AL159" t="e">
        <f>IF( EXACT(#REF!,#REF!), $N159, 0)</f>
        <v>#REF!</v>
      </c>
      <c r="AM159" t="e">
        <f>IF( EXACT(#REF!,#REF!), $N159, 0)</f>
        <v>#REF!</v>
      </c>
      <c r="AN159" t="e">
        <f>IF( EXACT(#REF!,#REF!), $N159, 0)</f>
        <v>#REF!</v>
      </c>
      <c r="AO159" t="e">
        <f>IF( EXACT(#REF!,#REF!), $N159, 0)</f>
        <v>#REF!</v>
      </c>
    </row>
    <row r="160" spans="1:41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20"/>
        <v>-2.0762195121951219</v>
      </c>
      <c r="L160">
        <f t="shared" si="21"/>
        <v>-2.5617073170731706</v>
      </c>
      <c r="M160">
        <f t="shared" si="22"/>
        <v>-1.4278048780487804</v>
      </c>
      <c r="N160">
        <f t="shared" si="23"/>
        <v>-1.8907317073170731</v>
      </c>
      <c r="O160">
        <f t="shared" si="24"/>
        <v>-1.8961951219512194</v>
      </c>
      <c r="P160" t="str">
        <f>trueraw!C173</f>
        <v xml:space="preserve"> SG</v>
      </c>
      <c r="Q160" t="str">
        <f>trueraw!D173</f>
        <v>MEM</v>
      </c>
      <c r="R160">
        <f>VLOOKUP($A160, '[1]auction in'!$A$2:$B$218, 2, FALSE)</f>
        <v>0.5903593941008195</v>
      </c>
      <c r="AE160" t="e">
        <f>IF( EXACT(#REF!,#REF!), $N160, 0)</f>
        <v>#REF!</v>
      </c>
      <c r="AF160" t="e">
        <f>IF( EXACT(#REF!,#REF!), $N160, 0)</f>
        <v>#REF!</v>
      </c>
      <c r="AG160" t="e">
        <f>IF( EXACT(#REF!,#REF!), $N160, 0)</f>
        <v>#REF!</v>
      </c>
      <c r="AH160" t="e">
        <f>IF( EXACT(#REF!,#REF!), $N160, 0)</f>
        <v>#REF!</v>
      </c>
      <c r="AI160" t="e">
        <f>IF( EXACT(#REF!,#REF!), $N160, 0)</f>
        <v>#REF!</v>
      </c>
      <c r="AJ160" t="e">
        <f>IF( EXACT(#REF!,#REF!), $N160, 0)</f>
        <v>#REF!</v>
      </c>
      <c r="AK160" t="e">
        <f>IF( EXACT(#REF!,#REF!), $N160, 0)</f>
        <v>#REF!</v>
      </c>
      <c r="AL160" t="e">
        <f>IF( EXACT(#REF!,#REF!), $N160, 0)</f>
        <v>#REF!</v>
      </c>
      <c r="AM160" t="e">
        <f>IF( EXACT(#REF!,#REF!), $N160, 0)</f>
        <v>#REF!</v>
      </c>
      <c r="AN160" t="e">
        <f>IF( EXACT(#REF!,#REF!), $N160, 0)</f>
        <v>#REF!</v>
      </c>
      <c r="AO160" t="e">
        <f>IF( EXACT(#REF!,#REF!), $N160, 0)</f>
        <v>#REF!</v>
      </c>
    </row>
    <row r="161" spans="1:41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20"/>
        <v>-2.4785365853658536</v>
      </c>
      <c r="L161">
        <f t="shared" si="21"/>
        <v>-3.1019512195121952</v>
      </c>
      <c r="M161">
        <f t="shared" si="22"/>
        <v>-1.138048780487805</v>
      </c>
      <c r="N161">
        <f t="shared" si="23"/>
        <v>-1.9040650406504067</v>
      </c>
      <c r="O161">
        <f t="shared" si="24"/>
        <v>-1.8443252032520325</v>
      </c>
      <c r="P161" t="str">
        <f>trueraw!C142</f>
        <v xml:space="preserve"> SG, SF</v>
      </c>
      <c r="Q161" t="str">
        <f>trueraw!D142</f>
        <v>IND</v>
      </c>
      <c r="R161">
        <f>VLOOKUP($A161, '[1]auction in'!$A$2:$B$218, 2, FALSE)</f>
        <v>0.66416851228085405</v>
      </c>
      <c r="AE161" t="e">
        <f>IF( EXACT(#REF!,#REF!), $N161, 0)</f>
        <v>#REF!</v>
      </c>
      <c r="AF161" t="e">
        <f>IF( EXACT(#REF!,#REF!), $N161, 0)</f>
        <v>#REF!</v>
      </c>
      <c r="AG161" t="e">
        <f>IF( EXACT(#REF!,#REF!), $N161, 0)</f>
        <v>#REF!</v>
      </c>
      <c r="AH161" t="e">
        <f>IF( EXACT(#REF!,#REF!), $N161, 0)</f>
        <v>#REF!</v>
      </c>
      <c r="AI161" t="e">
        <f>IF( EXACT(#REF!,#REF!), $N161, 0)</f>
        <v>#REF!</v>
      </c>
      <c r="AJ161" t="e">
        <f>IF( EXACT(#REF!,#REF!), $N161, 0)</f>
        <v>#REF!</v>
      </c>
      <c r="AK161" t="e">
        <f>IF( EXACT(#REF!,#REF!), $N161, 0)</f>
        <v>#REF!</v>
      </c>
      <c r="AL161" t="e">
        <f>IF( EXACT(#REF!,#REF!), $N161, 0)</f>
        <v>#REF!</v>
      </c>
      <c r="AM161" t="e">
        <f>IF( EXACT(#REF!,#REF!), $N161, 0)</f>
        <v>#REF!</v>
      </c>
      <c r="AN161" t="e">
        <f>IF( EXACT(#REF!,#REF!), $N161, 0)</f>
        <v>#REF!</v>
      </c>
      <c r="AO161" t="e">
        <f>IF( EXACT(#REF!,#REF!), $N161, 0)</f>
        <v>#REF!</v>
      </c>
    </row>
    <row r="162" spans="1:41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20"/>
        <v>-1.8797560975609757</v>
      </c>
      <c r="L162">
        <f t="shared" si="21"/>
        <v>-1.0312195121951215</v>
      </c>
      <c r="M162">
        <f t="shared" si="22"/>
        <v>-1.7819512195121949</v>
      </c>
      <c r="N162">
        <f t="shared" si="23"/>
        <v>-1.9670731707317071</v>
      </c>
      <c r="O162">
        <f t="shared" si="24"/>
        <v>-1.8569268292682928</v>
      </c>
      <c r="P162" t="str">
        <f>trueraw!C170</f>
        <v xml:space="preserve"> PF</v>
      </c>
      <c r="Q162" t="str">
        <f>trueraw!D170</f>
        <v>OKL</v>
      </c>
      <c r="R162">
        <f>VLOOKUP($A162, '[1]auction in'!$A$2:$B$218, 2, FALSE)</f>
        <v>0.18071878820163345</v>
      </c>
      <c r="AE162" t="e">
        <f>IF( EXACT(#REF!,#REF!), $N162, 0)</f>
        <v>#REF!</v>
      </c>
      <c r="AF162" t="e">
        <f>IF( EXACT(#REF!,#REF!), $N162, 0)</f>
        <v>#REF!</v>
      </c>
      <c r="AG162" t="e">
        <f>IF( EXACT(#REF!,#REF!), $N162, 0)</f>
        <v>#REF!</v>
      </c>
      <c r="AH162" t="e">
        <f>IF( EXACT(#REF!,#REF!), $N162, 0)</f>
        <v>#REF!</v>
      </c>
      <c r="AI162" t="e">
        <f>IF( EXACT(#REF!,#REF!), $N162, 0)</f>
        <v>#REF!</v>
      </c>
      <c r="AJ162" t="e">
        <f>IF( EXACT(#REF!,#REF!), $N162, 0)</f>
        <v>#REF!</v>
      </c>
      <c r="AK162" t="e">
        <f>IF( EXACT(#REF!,#REF!), $N162, 0)</f>
        <v>#REF!</v>
      </c>
      <c r="AL162" t="e">
        <f>IF( EXACT(#REF!,#REF!), $N162, 0)</f>
        <v>#REF!</v>
      </c>
      <c r="AM162" t="e">
        <f>IF( EXACT(#REF!,#REF!), $N162, 0)</f>
        <v>#REF!</v>
      </c>
      <c r="AN162" t="e">
        <f>IF( EXACT(#REF!,#REF!), $N162, 0)</f>
        <v>#REF!</v>
      </c>
      <c r="AO162" t="e">
        <f>IF( EXACT(#REF!,#REF!), $N162, 0)</f>
        <v>#REF!</v>
      </c>
    </row>
    <row r="163" spans="1:41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25">(SUM($D163:$J163) + $B163)</f>
        <v>-2.0775609756097557</v>
      </c>
      <c r="L163">
        <f t="shared" ref="L163:L179" si="26">SUM($B163:$I163)</f>
        <v>-2.9424390243902439</v>
      </c>
      <c r="M163">
        <f t="shared" ref="M163:M179" si="27">(SUM($B163:$F163) + SUM($H163:$J163))</f>
        <v>-1.3370731707317072</v>
      </c>
      <c r="N163">
        <f t="shared" ref="N163:N179" si="28">SUM($B163:$J163)</f>
        <v>-1.9913821138211381</v>
      </c>
      <c r="O163">
        <f t="shared" ref="O163:O179" si="29">SUMPRODUCT($B163:$J163, $B$1:$J$1)</f>
        <v>-1.879349593495935</v>
      </c>
      <c r="P163" t="str">
        <f>trueraw!C176</f>
        <v xml:space="preserve"> SF</v>
      </c>
      <c r="Q163" t="str">
        <f>trueraw!D176</f>
        <v>PHX</v>
      </c>
      <c r="R163">
        <f>VLOOKUP($A163, '[1]auction in'!$A$2:$B$218, 2, FALSE)</f>
        <v>0.11194210989751396</v>
      </c>
      <c r="AE163" t="e">
        <f>IF( EXACT(#REF!,#REF!), $N163, 0)</f>
        <v>#REF!</v>
      </c>
      <c r="AF163" t="e">
        <f>IF( EXACT(#REF!,#REF!), $N163, 0)</f>
        <v>#REF!</v>
      </c>
      <c r="AG163" t="e">
        <f>IF( EXACT(#REF!,#REF!), $N163, 0)</f>
        <v>#REF!</v>
      </c>
      <c r="AH163" t="e">
        <f>IF( EXACT(#REF!,#REF!), $N163, 0)</f>
        <v>#REF!</v>
      </c>
      <c r="AI163" t="e">
        <f>IF( EXACT(#REF!,#REF!), $N163, 0)</f>
        <v>#REF!</v>
      </c>
      <c r="AJ163" t="e">
        <f>IF( EXACT(#REF!,#REF!), $N163, 0)</f>
        <v>#REF!</v>
      </c>
      <c r="AK163" t="e">
        <f>IF( EXACT(#REF!,#REF!), $N163, 0)</f>
        <v>#REF!</v>
      </c>
      <c r="AL163" t="e">
        <f>IF( EXACT(#REF!,#REF!), $N163, 0)</f>
        <v>#REF!</v>
      </c>
      <c r="AM163" t="e">
        <f>IF( EXACT(#REF!,#REF!), $N163, 0)</f>
        <v>#REF!</v>
      </c>
      <c r="AN163" t="e">
        <f>IF( EXACT(#REF!,#REF!), $N163, 0)</f>
        <v>#REF!</v>
      </c>
      <c r="AO163" t="e">
        <f>IF( EXACT(#REF!,#REF!), $N163, 0)</f>
        <v>#REF!</v>
      </c>
    </row>
    <row r="164" spans="1:41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25"/>
        <v>-1.7090243902439024</v>
      </c>
      <c r="L164">
        <f t="shared" si="26"/>
        <v>-2.2860975609756098</v>
      </c>
      <c r="M164">
        <f t="shared" si="27"/>
        <v>-1.3551219512195118</v>
      </c>
      <c r="N164">
        <f t="shared" si="28"/>
        <v>-2.0609756097560976</v>
      </c>
      <c r="O164">
        <f t="shared" si="29"/>
        <v>-2.140341463414634</v>
      </c>
      <c r="P164" t="str">
        <f>trueraw!C172</f>
        <v xml:space="preserve"> SF, PF</v>
      </c>
      <c r="Q164" t="str">
        <f>trueraw!D172</f>
        <v>CHI</v>
      </c>
      <c r="R164">
        <f>VLOOKUP($A164, '[1]auction in'!$A$2:$B$218, 2, FALSE)</f>
        <v>-0.25106455315155873</v>
      </c>
      <c r="AE164" t="e">
        <f>IF( EXACT(#REF!,#REF!), $N164, 0)</f>
        <v>#REF!</v>
      </c>
      <c r="AF164" t="e">
        <f>IF( EXACT(#REF!,#REF!), $N164, 0)</f>
        <v>#REF!</v>
      </c>
      <c r="AG164" t="e">
        <f>IF( EXACT(#REF!,#REF!), $N164, 0)</f>
        <v>#REF!</v>
      </c>
      <c r="AH164" t="e">
        <f>IF( EXACT(#REF!,#REF!), $N164, 0)</f>
        <v>#REF!</v>
      </c>
      <c r="AI164" t="e">
        <f>IF( EXACT(#REF!,#REF!), $N164, 0)</f>
        <v>#REF!</v>
      </c>
      <c r="AJ164" t="e">
        <f>IF( EXACT(#REF!,#REF!), $N164, 0)</f>
        <v>#REF!</v>
      </c>
      <c r="AK164" t="e">
        <f>IF( EXACT(#REF!,#REF!), $N164, 0)</f>
        <v>#REF!</v>
      </c>
      <c r="AL164" t="e">
        <f>IF( EXACT(#REF!,#REF!), $N164, 0)</f>
        <v>#REF!</v>
      </c>
      <c r="AM164" t="e">
        <f>IF( EXACT(#REF!,#REF!), $N164, 0)</f>
        <v>#REF!</v>
      </c>
      <c r="AN164" t="e">
        <f>IF( EXACT(#REF!,#REF!), $N164, 0)</f>
        <v>#REF!</v>
      </c>
      <c r="AO164" t="e">
        <f>IF( EXACT(#REF!,#REF!), $N164, 0)</f>
        <v>#REF!</v>
      </c>
    </row>
    <row r="165" spans="1:41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25"/>
        <v>-1.9151219512195119</v>
      </c>
      <c r="L165">
        <f t="shared" si="26"/>
        <v>-2.5970731707317074</v>
      </c>
      <c r="M165">
        <f t="shared" si="27"/>
        <v>-1.9575609756097561</v>
      </c>
      <c r="N165">
        <f t="shared" si="28"/>
        <v>-2.1016260162601625</v>
      </c>
      <c r="O165">
        <f t="shared" si="29"/>
        <v>-2.0053008130081302</v>
      </c>
      <c r="P165" t="str">
        <f>trueraw!C155</f>
        <v xml:space="preserve"> SG, PG</v>
      </c>
      <c r="Q165" t="str">
        <f>trueraw!D155</f>
        <v>MIL</v>
      </c>
      <c r="R165">
        <f>VLOOKUP($A165, '[1]auction in'!$A$2:$B$218, 2, FALSE)</f>
        <v>1</v>
      </c>
      <c r="AE165" t="e">
        <f>IF( EXACT(#REF!,#REF!), $N165, 0)</f>
        <v>#REF!</v>
      </c>
      <c r="AF165" t="e">
        <f>IF( EXACT(#REF!,#REF!), $N165, 0)</f>
        <v>#REF!</v>
      </c>
      <c r="AG165" t="e">
        <f>IF( EXACT(#REF!,#REF!), $N165, 0)</f>
        <v>#REF!</v>
      </c>
      <c r="AH165" t="e">
        <f>IF( EXACT(#REF!,#REF!), $N165, 0)</f>
        <v>#REF!</v>
      </c>
      <c r="AI165" t="e">
        <f>IF( EXACT(#REF!,#REF!), $N165, 0)</f>
        <v>#REF!</v>
      </c>
      <c r="AJ165" t="e">
        <f>IF( EXACT(#REF!,#REF!), $N165, 0)</f>
        <v>#REF!</v>
      </c>
      <c r="AK165" t="e">
        <f>IF( EXACT(#REF!,#REF!), $N165, 0)</f>
        <v>#REF!</v>
      </c>
      <c r="AL165" t="e">
        <f>IF( EXACT(#REF!,#REF!), $N165, 0)</f>
        <v>#REF!</v>
      </c>
      <c r="AM165" t="e">
        <f>IF( EXACT(#REF!,#REF!), $N165, 0)</f>
        <v>#REF!</v>
      </c>
      <c r="AN165" t="e">
        <f>IF( EXACT(#REF!,#REF!), $N165, 0)</f>
        <v>#REF!</v>
      </c>
      <c r="AO165" t="e">
        <f>IF( EXACT(#REF!,#REF!), $N165, 0)</f>
        <v>#REF!</v>
      </c>
    </row>
    <row r="166" spans="1:41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25"/>
        <v>-1.4921951219512193</v>
      </c>
      <c r="L166">
        <f t="shared" si="26"/>
        <v>-2.5175609756097557</v>
      </c>
      <c r="M166">
        <f t="shared" si="27"/>
        <v>-1.5785365853658535</v>
      </c>
      <c r="N166">
        <f t="shared" si="28"/>
        <v>-2.1248780487804875</v>
      </c>
      <c r="O166">
        <f t="shared" si="29"/>
        <v>-2.1794146341463416</v>
      </c>
      <c r="P166" t="str">
        <f>trueraw!C123</f>
        <v xml:space="preserve"> SF, SG</v>
      </c>
      <c r="Q166" t="str">
        <f>trueraw!D123</f>
        <v>GSW</v>
      </c>
      <c r="R166">
        <f>VLOOKUP($A166, '[1]auction in'!$A$2:$B$218, 2, FALSE)</f>
        <v>6</v>
      </c>
      <c r="AE166" t="e">
        <f>IF( EXACT(#REF!,#REF!), $N166, 0)</f>
        <v>#REF!</v>
      </c>
      <c r="AF166" t="e">
        <f>IF( EXACT(#REF!,#REF!), $N166, 0)</f>
        <v>#REF!</v>
      </c>
      <c r="AG166" t="e">
        <f>IF( EXACT(#REF!,#REF!), $N166, 0)</f>
        <v>#REF!</v>
      </c>
      <c r="AH166" t="e">
        <f>IF( EXACT(#REF!,#REF!), $N166, 0)</f>
        <v>#REF!</v>
      </c>
      <c r="AI166" t="e">
        <f>IF( EXACT(#REF!,#REF!), $N166, 0)</f>
        <v>#REF!</v>
      </c>
      <c r="AJ166" t="e">
        <f>IF( EXACT(#REF!,#REF!), $N166, 0)</f>
        <v>#REF!</v>
      </c>
      <c r="AK166" t="e">
        <f>IF( EXACT(#REF!,#REF!), $N166, 0)</f>
        <v>#REF!</v>
      </c>
      <c r="AL166" t="e">
        <f>IF( EXACT(#REF!,#REF!), $N166, 0)</f>
        <v>#REF!</v>
      </c>
      <c r="AM166" t="e">
        <f>IF( EXACT(#REF!,#REF!), $N166, 0)</f>
        <v>#REF!</v>
      </c>
      <c r="AN166" t="e">
        <f>IF( EXACT(#REF!,#REF!), $N166, 0)</f>
        <v>#REF!</v>
      </c>
      <c r="AO166" t="e">
        <f>IF( EXACT(#REF!,#REF!), $N166, 0)</f>
        <v>#REF!</v>
      </c>
    </row>
    <row r="167" spans="1:41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25"/>
        <v>9.1707317073170813E-2</v>
      </c>
      <c r="L167">
        <f t="shared" si="26"/>
        <v>-3.2518292682926817</v>
      </c>
      <c r="M167">
        <f t="shared" si="27"/>
        <v>-1.2442682926829263</v>
      </c>
      <c r="N167">
        <f t="shared" si="28"/>
        <v>-2.1658536585365842</v>
      </c>
      <c r="O167">
        <f t="shared" si="29"/>
        <v>-2.4533658536585361</v>
      </c>
      <c r="P167" t="str">
        <f>trueraw!C171</f>
        <v xml:space="preserve"> C, PF</v>
      </c>
      <c r="Q167" t="str">
        <f>trueraw!D171</f>
        <v>BRO</v>
      </c>
      <c r="R167">
        <f>VLOOKUP($A167, '[1]auction in'!$A$2:$B$218, 2, FALSE)</f>
        <v>-0.78249020404779102</v>
      </c>
      <c r="AE167" t="e">
        <f>IF( EXACT(#REF!,#REF!), $N167, 0)</f>
        <v>#REF!</v>
      </c>
      <c r="AF167" t="e">
        <f>IF( EXACT(#REF!,#REF!), $N167, 0)</f>
        <v>#REF!</v>
      </c>
      <c r="AG167" t="e">
        <f>IF( EXACT(#REF!,#REF!), $N167, 0)</f>
        <v>#REF!</v>
      </c>
      <c r="AH167" t="e">
        <f>IF( EXACT(#REF!,#REF!), $N167, 0)</f>
        <v>#REF!</v>
      </c>
      <c r="AI167" t="e">
        <f>IF( EXACT(#REF!,#REF!), $N167, 0)</f>
        <v>#REF!</v>
      </c>
      <c r="AJ167" t="e">
        <f>IF( EXACT(#REF!,#REF!), $N167, 0)</f>
        <v>#REF!</v>
      </c>
      <c r="AK167" t="e">
        <f>IF( EXACT(#REF!,#REF!), $N167, 0)</f>
        <v>#REF!</v>
      </c>
      <c r="AL167" t="e">
        <f>IF( EXACT(#REF!,#REF!), $N167, 0)</f>
        <v>#REF!</v>
      </c>
      <c r="AM167" t="e">
        <f>IF( EXACT(#REF!,#REF!), $N167, 0)</f>
        <v>#REF!</v>
      </c>
      <c r="AN167" t="e">
        <f>IF( EXACT(#REF!,#REF!), $N167, 0)</f>
        <v>#REF!</v>
      </c>
      <c r="AO167" t="e">
        <f>IF( EXACT(#REF!,#REF!), $N167, 0)</f>
        <v>#REF!</v>
      </c>
    </row>
    <row r="168" spans="1:41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25"/>
        <v>-2.3102439024390242</v>
      </c>
      <c r="L168">
        <f t="shared" si="26"/>
        <v>-3.0214634146341459</v>
      </c>
      <c r="M168">
        <f t="shared" si="27"/>
        <v>-1.4819512195121949</v>
      </c>
      <c r="N168">
        <f t="shared" si="28"/>
        <v>-2.1845528455284549</v>
      </c>
      <c r="O168">
        <f t="shared" si="29"/>
        <v>-2.1846910569105686</v>
      </c>
      <c r="P168" t="str">
        <f>trueraw!C103</f>
        <v xml:space="preserve"> SG</v>
      </c>
      <c r="Q168" t="str">
        <f>trueraw!D103</f>
        <v>GSW</v>
      </c>
      <c r="R168">
        <f>VLOOKUP($A168, '[1]auction in'!$A$2:$B$218, 2, FALSE)</f>
        <v>1.0667499608060249</v>
      </c>
      <c r="AE168" t="e">
        <f>IF( EXACT(#REF!,#REF!), $N168, 0)</f>
        <v>#REF!</v>
      </c>
      <c r="AF168" t="e">
        <f>IF( EXACT(#REF!,#REF!), $N168, 0)</f>
        <v>#REF!</v>
      </c>
      <c r="AG168" t="e">
        <f>IF( EXACT(#REF!,#REF!), $N168, 0)</f>
        <v>#REF!</v>
      </c>
      <c r="AH168" t="e">
        <f>IF( EXACT(#REF!,#REF!), $N168, 0)</f>
        <v>#REF!</v>
      </c>
      <c r="AI168" t="e">
        <f>IF( EXACT(#REF!,#REF!), $N168, 0)</f>
        <v>#REF!</v>
      </c>
      <c r="AJ168" t="e">
        <f>IF( EXACT(#REF!,#REF!), $N168, 0)</f>
        <v>#REF!</v>
      </c>
      <c r="AK168" t="e">
        <f>IF( EXACT(#REF!,#REF!), $N168, 0)</f>
        <v>#REF!</v>
      </c>
      <c r="AL168" t="e">
        <f>IF( EXACT(#REF!,#REF!), $N168, 0)</f>
        <v>#REF!</v>
      </c>
      <c r="AM168" t="e">
        <f>IF( EXACT(#REF!,#REF!), $N168, 0)</f>
        <v>#REF!</v>
      </c>
      <c r="AN168" t="e">
        <f>IF( EXACT(#REF!,#REF!), $N168, 0)</f>
        <v>#REF!</v>
      </c>
      <c r="AO168" t="e">
        <f>IF( EXACT(#REF!,#REF!), $N168, 0)</f>
        <v>#REF!</v>
      </c>
    </row>
    <row r="169" spans="1:41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25"/>
        <v>-2.2302439024390246</v>
      </c>
      <c r="L169">
        <f t="shared" si="26"/>
        <v>-3.3824390243902442</v>
      </c>
      <c r="M169">
        <f t="shared" si="27"/>
        <v>-1.4692682926829268</v>
      </c>
      <c r="N169">
        <f t="shared" si="28"/>
        <v>-2.191056910569106</v>
      </c>
      <c r="O169">
        <f t="shared" si="29"/>
        <v>-2.1492357723577236</v>
      </c>
      <c r="P169" t="str">
        <f>trueraw!C175</f>
        <v xml:space="preserve"> SF</v>
      </c>
      <c r="Q169" t="str">
        <f>trueraw!D175</f>
        <v>LAL</v>
      </c>
      <c r="R169">
        <f>VLOOKUP($A169, '[1]auction in'!$A$2:$B$218, 2, FALSE)</f>
        <v>-0.88984892140056937</v>
      </c>
      <c r="AE169" t="e">
        <f>IF( EXACT(#REF!,#REF!), $N169, 0)</f>
        <v>#REF!</v>
      </c>
      <c r="AF169" t="e">
        <f>IF( EXACT(#REF!,#REF!), $N169, 0)</f>
        <v>#REF!</v>
      </c>
      <c r="AG169" t="e">
        <f>IF( EXACT(#REF!,#REF!), $N169, 0)</f>
        <v>#REF!</v>
      </c>
      <c r="AH169" t="e">
        <f>IF( EXACT(#REF!,#REF!), $N169, 0)</f>
        <v>#REF!</v>
      </c>
      <c r="AI169" t="e">
        <f>IF( EXACT(#REF!,#REF!), $N169, 0)</f>
        <v>#REF!</v>
      </c>
      <c r="AJ169" t="e">
        <f>IF( EXACT(#REF!,#REF!), $N169, 0)</f>
        <v>#REF!</v>
      </c>
      <c r="AK169" t="e">
        <f>IF( EXACT(#REF!,#REF!), $N169, 0)</f>
        <v>#REF!</v>
      </c>
      <c r="AL169" t="e">
        <f>IF( EXACT(#REF!,#REF!), $N169, 0)</f>
        <v>#REF!</v>
      </c>
      <c r="AM169" t="e">
        <f>IF( EXACT(#REF!,#REF!), $N169, 0)</f>
        <v>#REF!</v>
      </c>
      <c r="AN169" t="e">
        <f>IF( EXACT(#REF!,#REF!), $N169, 0)</f>
        <v>#REF!</v>
      </c>
      <c r="AO169" t="e">
        <f>IF( EXACT(#REF!,#REF!), $N169, 0)</f>
        <v>#REF!</v>
      </c>
    </row>
    <row r="170" spans="1:41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25"/>
        <v>-2.122439024390244</v>
      </c>
      <c r="L170">
        <f t="shared" si="26"/>
        <v>-2.7687804878048783</v>
      </c>
      <c r="M170">
        <f t="shared" si="27"/>
        <v>-2.1160975609756099</v>
      </c>
      <c r="N170">
        <f t="shared" si="28"/>
        <v>-2.2325203252032519</v>
      </c>
      <c r="O170">
        <f t="shared" si="29"/>
        <v>-2.3681626016260164</v>
      </c>
      <c r="P170" t="str">
        <f>trueraw!C177</f>
        <v xml:space="preserve"> PF, SF</v>
      </c>
      <c r="Q170" t="str">
        <f>trueraw!D177</f>
        <v>GSW</v>
      </c>
      <c r="R170">
        <f>VLOOKUP($A170, '[1]auction in'!$A$2:$B$218, 2, FALSE)</f>
        <v>-1.0844365966024752</v>
      </c>
      <c r="AE170" t="e">
        <f>IF( EXACT(#REF!,#REF!), $N170, 0)</f>
        <v>#REF!</v>
      </c>
      <c r="AF170" t="e">
        <f>IF( EXACT(#REF!,#REF!), $N170, 0)</f>
        <v>#REF!</v>
      </c>
      <c r="AG170" t="e">
        <f>IF( EXACT(#REF!,#REF!), $N170, 0)</f>
        <v>#REF!</v>
      </c>
      <c r="AH170" t="e">
        <f>IF( EXACT(#REF!,#REF!), $N170, 0)</f>
        <v>#REF!</v>
      </c>
      <c r="AI170" t="e">
        <f>IF( EXACT(#REF!,#REF!), $N170, 0)</f>
        <v>#REF!</v>
      </c>
      <c r="AJ170" t="e">
        <f>IF( EXACT(#REF!,#REF!), $N170, 0)</f>
        <v>#REF!</v>
      </c>
      <c r="AK170" t="e">
        <f>IF( EXACT(#REF!,#REF!), $N170, 0)</f>
        <v>#REF!</v>
      </c>
      <c r="AL170" t="e">
        <f>IF( EXACT(#REF!,#REF!), $N170, 0)</f>
        <v>#REF!</v>
      </c>
      <c r="AM170" t="e">
        <f>IF( EXACT(#REF!,#REF!), $N170, 0)</f>
        <v>#REF!</v>
      </c>
      <c r="AN170" t="e">
        <f>IF( EXACT(#REF!,#REF!), $N170, 0)</f>
        <v>#REF!</v>
      </c>
      <c r="AO170" t="e">
        <f>IF( EXACT(#REF!,#REF!), $N170, 0)</f>
        <v>#REF!</v>
      </c>
    </row>
    <row r="171" spans="1:41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25"/>
        <v>-2.1858536585365851</v>
      </c>
      <c r="L171">
        <f t="shared" si="26"/>
        <v>-3.5995121951219513</v>
      </c>
      <c r="M171">
        <f t="shared" si="27"/>
        <v>-1.1819512195121953</v>
      </c>
      <c r="N171">
        <f t="shared" si="28"/>
        <v>-2.2406504065040651</v>
      </c>
      <c r="O171">
        <f t="shared" si="29"/>
        <v>-2.2950569105691057</v>
      </c>
      <c r="P171" t="str">
        <f>trueraw!C159</f>
        <v xml:space="preserve"> PF</v>
      </c>
      <c r="Q171" t="str">
        <f>trueraw!D159</f>
        <v>IND</v>
      </c>
      <c r="R171">
        <f>VLOOKUP($A171, '[1]auction in'!$A$2:$B$218, 2, FALSE)</f>
        <v>-1.06430683709883</v>
      </c>
      <c r="AE171" t="e">
        <f>IF( EXACT(#REF!,#REF!), $N171, 0)</f>
        <v>#REF!</v>
      </c>
      <c r="AF171" t="e">
        <f>IF( EXACT(#REF!,#REF!), $N171, 0)</f>
        <v>#REF!</v>
      </c>
      <c r="AG171" t="e">
        <f>IF( EXACT(#REF!,#REF!), $N171, 0)</f>
        <v>#REF!</v>
      </c>
      <c r="AH171" t="e">
        <f>IF( EXACT(#REF!,#REF!), $N171, 0)</f>
        <v>#REF!</v>
      </c>
      <c r="AI171" t="e">
        <f>IF( EXACT(#REF!,#REF!), $N171, 0)</f>
        <v>#REF!</v>
      </c>
      <c r="AJ171" t="e">
        <f>IF( EXACT(#REF!,#REF!), $N171, 0)</f>
        <v>#REF!</v>
      </c>
      <c r="AK171" t="e">
        <f>IF( EXACT(#REF!,#REF!), $N171, 0)</f>
        <v>#REF!</v>
      </c>
      <c r="AL171" t="e">
        <f>IF( EXACT(#REF!,#REF!), $N171, 0)</f>
        <v>#REF!</v>
      </c>
      <c r="AM171" t="e">
        <f>IF( EXACT(#REF!,#REF!), $N171, 0)</f>
        <v>#REF!</v>
      </c>
      <c r="AN171" t="e">
        <f>IF( EXACT(#REF!,#REF!), $N171, 0)</f>
        <v>#REF!</v>
      </c>
      <c r="AO171" t="e">
        <f>IF( EXACT(#REF!,#REF!), $N171, 0)</f>
        <v>#REF!</v>
      </c>
    </row>
    <row r="172" spans="1:41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25"/>
        <v>-2.5925609756097558</v>
      </c>
      <c r="L172">
        <f t="shared" si="26"/>
        <v>-3.2556097560975616</v>
      </c>
      <c r="M172">
        <f t="shared" si="27"/>
        <v>-1.5051219512195122</v>
      </c>
      <c r="N172">
        <f t="shared" si="28"/>
        <v>-2.2817073170731712</v>
      </c>
      <c r="O172">
        <f t="shared" si="29"/>
        <v>-2.3705853658536586</v>
      </c>
      <c r="P172" t="str">
        <f>trueraw!C146</f>
        <v xml:space="preserve"> PF</v>
      </c>
      <c r="Q172" t="str">
        <f>trueraw!D146</f>
        <v>BRO</v>
      </c>
      <c r="R172">
        <f>VLOOKUP($A172, '[1]auction in'!$A$2:$B$218, 2, FALSE)</f>
        <v>-1.0049240465630751</v>
      </c>
      <c r="AE172" t="e">
        <f>IF( EXACT(#REF!,#REF!), $N172, 0)</f>
        <v>#REF!</v>
      </c>
      <c r="AF172" t="e">
        <f>IF( EXACT(#REF!,#REF!), $N172, 0)</f>
        <v>#REF!</v>
      </c>
      <c r="AG172" t="e">
        <f>IF( EXACT(#REF!,#REF!), $N172, 0)</f>
        <v>#REF!</v>
      </c>
      <c r="AH172" t="e">
        <f>IF( EXACT(#REF!,#REF!), $N172, 0)</f>
        <v>#REF!</v>
      </c>
      <c r="AI172" t="e">
        <f>IF( EXACT(#REF!,#REF!), $N172, 0)</f>
        <v>#REF!</v>
      </c>
      <c r="AJ172" t="e">
        <f>IF( EXACT(#REF!,#REF!), $N172, 0)</f>
        <v>#REF!</v>
      </c>
      <c r="AK172" t="e">
        <f>IF( EXACT(#REF!,#REF!), $N172, 0)</f>
        <v>#REF!</v>
      </c>
      <c r="AL172" t="e">
        <f>IF( EXACT(#REF!,#REF!), $N172, 0)</f>
        <v>#REF!</v>
      </c>
      <c r="AM172" t="e">
        <f>IF( EXACT(#REF!,#REF!), $N172, 0)</f>
        <v>#REF!</v>
      </c>
      <c r="AN172" t="e">
        <f>IF( EXACT(#REF!,#REF!), $N172, 0)</f>
        <v>#REF!</v>
      </c>
      <c r="AO172" t="e">
        <f>IF( EXACT(#REF!,#REF!), $N172, 0)</f>
        <v>#REF!</v>
      </c>
    </row>
    <row r="173" spans="1:41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25"/>
        <v>-1.8690243902439025</v>
      </c>
      <c r="L173">
        <f t="shared" si="26"/>
        <v>-2.9626829268292685</v>
      </c>
      <c r="M173">
        <f t="shared" si="27"/>
        <v>-1.6046341463414635</v>
      </c>
      <c r="N173">
        <f t="shared" si="28"/>
        <v>-2.5376422764227646</v>
      </c>
      <c r="O173">
        <f t="shared" si="29"/>
        <v>-2.6809918699186994</v>
      </c>
      <c r="P173" t="str">
        <f>trueraw!C174</f>
        <v xml:space="preserve"> PF</v>
      </c>
      <c r="Q173" t="str">
        <f>trueraw!D174</f>
        <v>SAC</v>
      </c>
      <c r="R173">
        <f>VLOOKUP($A173, '[1]auction in'!$A$2:$B$218, 2, FALSE)</f>
        <v>1</v>
      </c>
      <c r="AE173" t="e">
        <f>IF( EXACT(#REF!,#REF!), $N173, 0)</f>
        <v>#REF!</v>
      </c>
      <c r="AF173" t="e">
        <f>IF( EXACT(#REF!,#REF!), $N173, 0)</f>
        <v>#REF!</v>
      </c>
      <c r="AG173" t="e">
        <f>IF( EXACT(#REF!,#REF!), $N173, 0)</f>
        <v>#REF!</v>
      </c>
      <c r="AH173" t="e">
        <f>IF( EXACT(#REF!,#REF!), $N173, 0)</f>
        <v>#REF!</v>
      </c>
      <c r="AI173" t="e">
        <f>IF( EXACT(#REF!,#REF!), $N173, 0)</f>
        <v>#REF!</v>
      </c>
      <c r="AJ173" t="e">
        <f>IF( EXACT(#REF!,#REF!), $N173, 0)</f>
        <v>#REF!</v>
      </c>
      <c r="AK173" t="e">
        <f>IF( EXACT(#REF!,#REF!), $N173, 0)</f>
        <v>#REF!</v>
      </c>
      <c r="AL173" t="e">
        <f>IF( EXACT(#REF!,#REF!), $N173, 0)</f>
        <v>#REF!</v>
      </c>
      <c r="AM173" t="e">
        <f>IF( EXACT(#REF!,#REF!), $N173, 0)</f>
        <v>#REF!</v>
      </c>
      <c r="AN173" t="e">
        <f>IF( EXACT(#REF!,#REF!), $N173, 0)</f>
        <v>#REF!</v>
      </c>
      <c r="AO173" t="e">
        <f>IF( EXACT(#REF!,#REF!), $N173, 0)</f>
        <v>#REF!</v>
      </c>
    </row>
    <row r="174" spans="1:41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25"/>
        <v>-2.6687804878048782</v>
      </c>
      <c r="L174">
        <f t="shared" si="26"/>
        <v>-3.6946341463414636</v>
      </c>
      <c r="M174">
        <f t="shared" si="27"/>
        <v>-1.6648780487804882</v>
      </c>
      <c r="N174">
        <f t="shared" si="28"/>
        <v>-2.6723577235772362</v>
      </c>
      <c r="O174">
        <f t="shared" si="29"/>
        <v>-2.9155447154471537</v>
      </c>
      <c r="P174" t="str">
        <f>trueraw!C178</f>
        <v xml:space="preserve"> C</v>
      </c>
      <c r="Q174" t="str">
        <f>trueraw!D178</f>
        <v>BOS</v>
      </c>
      <c r="R174">
        <f>VLOOKUP($A174, '[1]auction in'!$A$2:$B$218, 2, FALSE)</f>
        <v>-3.281264350433637</v>
      </c>
      <c r="AE174" t="e">
        <f>IF( EXACT(#REF!,#REF!), $N174, 0)</f>
        <v>#REF!</v>
      </c>
      <c r="AF174" t="e">
        <f>IF( EXACT(#REF!,#REF!), $N174, 0)</f>
        <v>#REF!</v>
      </c>
      <c r="AG174" t="e">
        <f>IF( EXACT(#REF!,#REF!), $N174, 0)</f>
        <v>#REF!</v>
      </c>
      <c r="AH174" t="e">
        <f>IF( EXACT(#REF!,#REF!), $N174, 0)</f>
        <v>#REF!</v>
      </c>
      <c r="AI174" t="e">
        <f>IF( EXACT(#REF!,#REF!), $N174, 0)</f>
        <v>#REF!</v>
      </c>
      <c r="AJ174" t="e">
        <f>IF( EXACT(#REF!,#REF!), $N174, 0)</f>
        <v>#REF!</v>
      </c>
      <c r="AK174" t="e">
        <f>IF( EXACT(#REF!,#REF!), $N174, 0)</f>
        <v>#REF!</v>
      </c>
      <c r="AL174" t="e">
        <f>IF( EXACT(#REF!,#REF!), $N174, 0)</f>
        <v>#REF!</v>
      </c>
      <c r="AM174" t="e">
        <f>IF( EXACT(#REF!,#REF!), $N174, 0)</f>
        <v>#REF!</v>
      </c>
      <c r="AN174" t="e">
        <f>IF( EXACT(#REF!,#REF!), $N174, 0)</f>
        <v>#REF!</v>
      </c>
      <c r="AO174" t="e">
        <f>IF( EXACT(#REF!,#REF!), $N174, 0)</f>
        <v>#REF!</v>
      </c>
    </row>
    <row r="175" spans="1:41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25"/>
        <v>-2.5814634146341455</v>
      </c>
      <c r="L175">
        <f t="shared" si="26"/>
        <v>-4.0778048780487808</v>
      </c>
      <c r="M175">
        <f t="shared" si="27"/>
        <v>-2.2331707317073173</v>
      </c>
      <c r="N175">
        <f t="shared" si="28"/>
        <v>-3.0983739837398376</v>
      </c>
      <c r="O175">
        <f t="shared" si="29"/>
        <v>-3.3996260162601635</v>
      </c>
      <c r="P175" t="str">
        <f>trueraw!C121</f>
        <v xml:space="preserve"> C</v>
      </c>
      <c r="Q175" t="str">
        <f>trueraw!D121</f>
        <v>WAS</v>
      </c>
      <c r="R175">
        <f>VLOOKUP($A175, '[1]auction in'!$A$2:$B$218, 2, FALSE)</f>
        <v>1</v>
      </c>
      <c r="AE175" t="e">
        <f>IF( EXACT(#REF!,#REF!), $N175, 0)</f>
        <v>#REF!</v>
      </c>
      <c r="AF175" t="e">
        <f>IF( EXACT(#REF!,#REF!), $N175, 0)</f>
        <v>#REF!</v>
      </c>
      <c r="AG175" t="e">
        <f>IF( EXACT(#REF!,#REF!), $N175, 0)</f>
        <v>#REF!</v>
      </c>
      <c r="AH175" t="e">
        <f>IF( EXACT(#REF!,#REF!), $N175, 0)</f>
        <v>#REF!</v>
      </c>
      <c r="AI175" t="e">
        <f>IF( EXACT(#REF!,#REF!), $N175, 0)</f>
        <v>#REF!</v>
      </c>
      <c r="AJ175" t="e">
        <f>IF( EXACT(#REF!,#REF!), $N175, 0)</f>
        <v>#REF!</v>
      </c>
      <c r="AK175" t="e">
        <f>IF( EXACT(#REF!,#REF!), $N175, 0)</f>
        <v>#REF!</v>
      </c>
      <c r="AL175" t="e">
        <f>IF( EXACT(#REF!,#REF!), $N175, 0)</f>
        <v>#REF!</v>
      </c>
      <c r="AM175" t="e">
        <f>IF( EXACT(#REF!,#REF!), $N175, 0)</f>
        <v>#REF!</v>
      </c>
      <c r="AN175" t="e">
        <f>IF( EXACT(#REF!,#REF!), $N175, 0)</f>
        <v>#REF!</v>
      </c>
      <c r="AO175" t="e">
        <f>IF( EXACT(#REF!,#REF!), $N175, 0)</f>
        <v>#REF!</v>
      </c>
    </row>
    <row r="176" spans="1:41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25"/>
        <v>-3.3907317073170735</v>
      </c>
      <c r="L176">
        <f t="shared" si="26"/>
        <v>-4.2068292682926822</v>
      </c>
      <c r="M176">
        <f t="shared" si="27"/>
        <v>-2.4112195121951214</v>
      </c>
      <c r="N176">
        <f t="shared" si="28"/>
        <v>-3.2902439024390238</v>
      </c>
      <c r="O176">
        <f t="shared" si="29"/>
        <v>-3.462048780487804</v>
      </c>
      <c r="P176" t="str">
        <f>trueraw!C144</f>
        <v xml:space="preserve"> SF</v>
      </c>
      <c r="Q176" t="str">
        <f>trueraw!D144</f>
        <v>IND</v>
      </c>
      <c r="R176">
        <f>VLOOKUP($A176, '[1]auction in'!$A$2:$B$218, 2, FALSE)</f>
        <v>1</v>
      </c>
      <c r="AE176" t="e">
        <f>IF( EXACT(#REF!,#REF!), $N176, 0)</f>
        <v>#REF!</v>
      </c>
      <c r="AF176" t="e">
        <f>IF( EXACT(#REF!,#REF!), $N176, 0)</f>
        <v>#REF!</v>
      </c>
      <c r="AG176" t="e">
        <f>IF( EXACT(#REF!,#REF!), $N176, 0)</f>
        <v>#REF!</v>
      </c>
      <c r="AH176" t="e">
        <f>IF( EXACT(#REF!,#REF!), $N176, 0)</f>
        <v>#REF!</v>
      </c>
      <c r="AI176" t="e">
        <f>IF( EXACT(#REF!,#REF!), $N176, 0)</f>
        <v>#REF!</v>
      </c>
      <c r="AJ176" t="e">
        <f>IF( EXACT(#REF!,#REF!), $N176, 0)</f>
        <v>#REF!</v>
      </c>
      <c r="AK176" t="e">
        <f>IF( EXACT(#REF!,#REF!), $N176, 0)</f>
        <v>#REF!</v>
      </c>
      <c r="AL176" t="e">
        <f>IF( EXACT(#REF!,#REF!), $N176, 0)</f>
        <v>#REF!</v>
      </c>
      <c r="AM176" t="e">
        <f>IF( EXACT(#REF!,#REF!), $N176, 0)</f>
        <v>#REF!</v>
      </c>
      <c r="AN176" t="e">
        <f>IF( EXACT(#REF!,#REF!), $N176, 0)</f>
        <v>#REF!</v>
      </c>
      <c r="AO176" t="e">
        <f>IF( EXACT(#REF!,#REF!), $N176, 0)</f>
        <v>#REF!</v>
      </c>
    </row>
    <row r="177" spans="1:41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25"/>
        <v>-3.7663414634146339</v>
      </c>
      <c r="L177">
        <f t="shared" si="26"/>
        <v>-4.364756097560976</v>
      </c>
      <c r="M177">
        <f t="shared" si="27"/>
        <v>-3.5362195121951219</v>
      </c>
      <c r="N177">
        <f t="shared" si="28"/>
        <v>-3.8806910569105697</v>
      </c>
      <c r="O177">
        <f t="shared" si="29"/>
        <v>-3.7984308943089435</v>
      </c>
      <c r="P177" t="str">
        <f>trueraw!C162</f>
        <v xml:space="preserve"> SG</v>
      </c>
      <c r="Q177" t="str">
        <f>trueraw!D162</f>
        <v>MIA</v>
      </c>
      <c r="R177">
        <f>VLOOKUP($A177, '[1]auction in'!$A$2:$B$218, 2, FALSE)</f>
        <v>-8.7657850751976767</v>
      </c>
      <c r="AE177" t="e">
        <f>IF( EXACT(#REF!,#REF!), $N177, 0)</f>
        <v>#REF!</v>
      </c>
      <c r="AF177" t="e">
        <f>IF( EXACT(#REF!,#REF!), $N177, 0)</f>
        <v>#REF!</v>
      </c>
      <c r="AG177" t="e">
        <f>IF( EXACT(#REF!,#REF!), $N177, 0)</f>
        <v>#REF!</v>
      </c>
      <c r="AH177" t="e">
        <f>IF( EXACT(#REF!,#REF!), $N177, 0)</f>
        <v>#REF!</v>
      </c>
      <c r="AI177" t="e">
        <f>IF( EXACT(#REF!,#REF!), $N177, 0)</f>
        <v>#REF!</v>
      </c>
      <c r="AJ177" t="e">
        <f>IF( EXACT(#REF!,#REF!), $N177, 0)</f>
        <v>#REF!</v>
      </c>
      <c r="AK177" t="e">
        <f>IF( EXACT(#REF!,#REF!), $N177, 0)</f>
        <v>#REF!</v>
      </c>
      <c r="AL177" t="e">
        <f>IF( EXACT(#REF!,#REF!), $N177, 0)</f>
        <v>#REF!</v>
      </c>
      <c r="AM177" t="e">
        <f>IF( EXACT(#REF!,#REF!), $N177, 0)</f>
        <v>#REF!</v>
      </c>
      <c r="AN177" t="e">
        <f>IF( EXACT(#REF!,#REF!), $N177, 0)</f>
        <v>#REF!</v>
      </c>
      <c r="AO177" t="e">
        <f>IF( EXACT(#REF!,#REF!), $N177, 0)</f>
        <v>#REF!</v>
      </c>
    </row>
    <row r="178" spans="1:41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25"/>
        <v>-4.4837804878048768</v>
      </c>
      <c r="L178">
        <f t="shared" si="26"/>
        <v>-5.1598780487804881</v>
      </c>
      <c r="M178">
        <f t="shared" si="27"/>
        <v>-3.6419512195121952</v>
      </c>
      <c r="N178">
        <f t="shared" si="28"/>
        <v>-4.2576829268292684</v>
      </c>
      <c r="O178">
        <f t="shared" si="29"/>
        <v>-4.2756341463414635</v>
      </c>
      <c r="P178" t="str">
        <f>trueraw!C84</f>
        <v xml:space="preserve"> PG, SG</v>
      </c>
      <c r="Q178" t="str">
        <f>trueraw!D84</f>
        <v>DEN</v>
      </c>
      <c r="R178">
        <f>VLOOKUP($A178, '[1]auction in'!$A$2:$B$218, 2, FALSE)</f>
        <v>-5.315208800281134</v>
      </c>
      <c r="AE178" t="e">
        <f>IF( EXACT(#REF!,#REF!), $N178, 0)</f>
        <v>#REF!</v>
      </c>
      <c r="AF178" t="e">
        <f>IF( EXACT(#REF!,#REF!), $N178, 0)</f>
        <v>#REF!</v>
      </c>
      <c r="AG178" t="e">
        <f>IF( EXACT(#REF!,#REF!), $N178, 0)</f>
        <v>#REF!</v>
      </c>
      <c r="AH178" t="e">
        <f>IF( EXACT(#REF!,#REF!), $N178, 0)</f>
        <v>#REF!</v>
      </c>
      <c r="AI178" t="e">
        <f>IF( EXACT(#REF!,#REF!), $N178, 0)</f>
        <v>#REF!</v>
      </c>
      <c r="AJ178" t="e">
        <f>IF( EXACT(#REF!,#REF!), $N178, 0)</f>
        <v>#REF!</v>
      </c>
      <c r="AK178" t="e">
        <f>IF( EXACT(#REF!,#REF!), $N178, 0)</f>
        <v>#REF!</v>
      </c>
      <c r="AL178" t="e">
        <f>IF( EXACT(#REF!,#REF!), $N178, 0)</f>
        <v>#REF!</v>
      </c>
      <c r="AM178" t="e">
        <f>IF( EXACT(#REF!,#REF!), $N178, 0)</f>
        <v>#REF!</v>
      </c>
      <c r="AN178" t="e">
        <f>IF( EXACT(#REF!,#REF!), $N178, 0)</f>
        <v>#REF!</v>
      </c>
      <c r="AO178" t="e">
        <f>IF( EXACT(#REF!,#REF!), $N178, 0)</f>
        <v>#REF!</v>
      </c>
    </row>
    <row r="179" spans="1:41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25"/>
        <v>-5.1297560975609757</v>
      </c>
      <c r="L179">
        <f t="shared" si="26"/>
        <v>-6.0824390243902426</v>
      </c>
      <c r="M179">
        <f t="shared" si="27"/>
        <v>-4.2295121951219503</v>
      </c>
      <c r="N179">
        <f t="shared" si="28"/>
        <v>-5.017073170731706</v>
      </c>
      <c r="O179">
        <f t="shared" si="29"/>
        <v>-5.0405853658536577</v>
      </c>
      <c r="P179" t="str">
        <f>trueraw!C73</f>
        <v xml:space="preserve"> SF, PF</v>
      </c>
      <c r="Q179" t="str">
        <f>trueraw!D73</f>
        <v>LAC</v>
      </c>
      <c r="R179">
        <f>VLOOKUP($A179, '[1]auction in'!$A$2:$B$218, 2, FALSE)</f>
        <v>-6.3383038270539096</v>
      </c>
      <c r="AE179" t="e">
        <f>IF( EXACT(#REF!,#REF!), $N179, 0)</f>
        <v>#REF!</v>
      </c>
      <c r="AF179" t="e">
        <f>IF( EXACT(#REF!,#REF!), $N179, 0)</f>
        <v>#REF!</v>
      </c>
      <c r="AG179" t="e">
        <f>IF( EXACT(#REF!,#REF!), $N179, 0)</f>
        <v>#REF!</v>
      </c>
      <c r="AH179" t="e">
        <f>IF( EXACT(#REF!,#REF!), $N179, 0)</f>
        <v>#REF!</v>
      </c>
      <c r="AI179" t="e">
        <f>IF( EXACT(#REF!,#REF!), $N179, 0)</f>
        <v>#REF!</v>
      </c>
      <c r="AJ179" t="e">
        <f>IF( EXACT(#REF!,#REF!), $N179, 0)</f>
        <v>#REF!</v>
      </c>
      <c r="AK179" t="e">
        <f>IF( EXACT(#REF!,#REF!), $N179, 0)</f>
        <v>#REF!</v>
      </c>
      <c r="AL179" t="e">
        <f>IF( EXACT(#REF!,#REF!), $N179, 0)</f>
        <v>#REF!</v>
      </c>
      <c r="AM179" t="e">
        <f>IF( EXACT(#REF!,#REF!), $N179, 0)</f>
        <v>#REF!</v>
      </c>
      <c r="AN179" t="e">
        <f>IF( EXACT(#REF!,#REF!), $N179, 0)</f>
        <v>#REF!</v>
      </c>
      <c r="AO179" t="e">
        <f>IF( EXACT(#REF!,#REF!), $N179, 0)</f>
        <v>#REF!</v>
      </c>
    </row>
    <row r="180" spans="1:41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30">(SUM($D180:$J180) + $B180)</f>
        <v>0</v>
      </c>
      <c r="L180">
        <f t="shared" ref="L180:L195" si="31">SUM($B180:$I180)</f>
        <v>0</v>
      </c>
      <c r="M180">
        <f t="shared" ref="M180:M195" si="32">(SUM($B180:$F180) + SUM($H180:$J180))</f>
        <v>0</v>
      </c>
      <c r="N180">
        <f t="shared" ref="N180:N195" si="33">SUM($B180:$J180)</f>
        <v>0</v>
      </c>
      <c r="O180">
        <f t="shared" ref="O180:O195" si="34">SUMPRODUCT($B180:$J180, $B$1:$J$1)</f>
        <v>0</v>
      </c>
      <c r="P180">
        <f>trueraw!C179</f>
        <v>0</v>
      </c>
      <c r="Q180">
        <f>trueraw!D179</f>
        <v>0</v>
      </c>
      <c r="R180">
        <f>VLOOKUP($A180, '[1]auction in'!$A$2:$B$218, 2, FALSE)</f>
        <v>1</v>
      </c>
      <c r="AE180" t="e">
        <f>IF( EXACT(#REF!,#REF!), $N180, 0)</f>
        <v>#REF!</v>
      </c>
      <c r="AF180" t="e">
        <f>IF( EXACT(#REF!,#REF!), $N180, 0)</f>
        <v>#REF!</v>
      </c>
      <c r="AG180" t="e">
        <f>IF( EXACT(#REF!,#REF!), $N180, 0)</f>
        <v>#REF!</v>
      </c>
      <c r="AH180" t="e">
        <f>IF( EXACT(#REF!,#REF!), $N180, 0)</f>
        <v>#REF!</v>
      </c>
      <c r="AI180" t="e">
        <f>IF( EXACT(#REF!,#REF!), $N180, 0)</f>
        <v>#REF!</v>
      </c>
      <c r="AJ180" t="e">
        <f>IF( EXACT(#REF!,#REF!), $N180, 0)</f>
        <v>#REF!</v>
      </c>
      <c r="AK180" t="e">
        <f>IF( EXACT(#REF!,#REF!), $N180, 0)</f>
        <v>#REF!</v>
      </c>
      <c r="AL180" t="e">
        <f>IF( EXACT(#REF!,#REF!), $N180, 0)</f>
        <v>#REF!</v>
      </c>
      <c r="AM180" t="e">
        <f>IF( EXACT(#REF!,#REF!), $N180, 0)</f>
        <v>#REF!</v>
      </c>
      <c r="AN180" t="e">
        <f>IF( EXACT(#REF!,#REF!), $N180, 0)</f>
        <v>#REF!</v>
      </c>
      <c r="AO180" t="e">
        <f>IF( EXACT(#REF!,#REF!), $N180, 0)</f>
        <v>#REF!</v>
      </c>
    </row>
    <row r="181" spans="1:41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30"/>
        <v>0</v>
      </c>
      <c r="L181">
        <f t="shared" si="31"/>
        <v>0</v>
      </c>
      <c r="M181">
        <f t="shared" si="32"/>
        <v>0</v>
      </c>
      <c r="N181">
        <f t="shared" si="33"/>
        <v>0</v>
      </c>
      <c r="O181">
        <f t="shared" si="34"/>
        <v>0</v>
      </c>
      <c r="P181">
        <f>trueraw!C180</f>
        <v>0</v>
      </c>
      <c r="Q181">
        <f>trueraw!D180</f>
        <v>0</v>
      </c>
      <c r="R181">
        <f>VLOOKUP($A181, '[1]auction in'!$A$2:$B$218, 2, FALSE)</f>
        <v>1</v>
      </c>
      <c r="AE181" t="e">
        <f>IF( EXACT(#REF!,#REF!), $N181, 0)</f>
        <v>#REF!</v>
      </c>
      <c r="AF181" t="e">
        <f>IF( EXACT(#REF!,#REF!), $N181, 0)</f>
        <v>#REF!</v>
      </c>
      <c r="AG181" t="e">
        <f>IF( EXACT(#REF!,#REF!), $N181, 0)</f>
        <v>#REF!</v>
      </c>
      <c r="AH181" t="e">
        <f>IF( EXACT(#REF!,#REF!), $N181, 0)</f>
        <v>#REF!</v>
      </c>
      <c r="AI181" t="e">
        <f>IF( EXACT(#REF!,#REF!), $N181, 0)</f>
        <v>#REF!</v>
      </c>
      <c r="AJ181" t="e">
        <f>IF( EXACT(#REF!,#REF!), $N181, 0)</f>
        <v>#REF!</v>
      </c>
      <c r="AK181" t="e">
        <f>IF( EXACT(#REF!,#REF!), $N181, 0)</f>
        <v>#REF!</v>
      </c>
      <c r="AL181" t="e">
        <f>IF( EXACT(#REF!,#REF!), $N181, 0)</f>
        <v>#REF!</v>
      </c>
      <c r="AM181" t="e">
        <f>IF( EXACT(#REF!,#REF!), $N181, 0)</f>
        <v>#REF!</v>
      </c>
      <c r="AN181" t="e">
        <f>IF( EXACT(#REF!,#REF!), $N181, 0)</f>
        <v>#REF!</v>
      </c>
      <c r="AO181" t="e">
        <f>IF( EXACT(#REF!,#REF!), $N181, 0)</f>
        <v>#REF!</v>
      </c>
    </row>
    <row r="182" spans="1:41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30"/>
        <v>0</v>
      </c>
      <c r="L182">
        <f t="shared" si="31"/>
        <v>0</v>
      </c>
      <c r="M182">
        <f t="shared" si="32"/>
        <v>0</v>
      </c>
      <c r="N182">
        <f t="shared" si="33"/>
        <v>0</v>
      </c>
      <c r="O182">
        <f t="shared" si="34"/>
        <v>0</v>
      </c>
      <c r="P182">
        <f>trueraw!C181</f>
        <v>0</v>
      </c>
      <c r="Q182">
        <f>trueraw!D181</f>
        <v>0</v>
      </c>
      <c r="R182">
        <f>VLOOKUP($A182, '[1]auction in'!$A$2:$B$218, 2, FALSE)</f>
        <v>1</v>
      </c>
      <c r="AE182" t="e">
        <f>IF( EXACT(#REF!,#REF!), $N182, 0)</f>
        <v>#REF!</v>
      </c>
      <c r="AF182" t="e">
        <f>IF( EXACT(#REF!,#REF!), $N182, 0)</f>
        <v>#REF!</v>
      </c>
      <c r="AG182" t="e">
        <f>IF( EXACT(#REF!,#REF!), $N182, 0)</f>
        <v>#REF!</v>
      </c>
      <c r="AH182" t="e">
        <f>IF( EXACT(#REF!,#REF!), $N182, 0)</f>
        <v>#REF!</v>
      </c>
      <c r="AI182" t="e">
        <f>IF( EXACT(#REF!,#REF!), $N182, 0)</f>
        <v>#REF!</v>
      </c>
      <c r="AJ182" t="e">
        <f>IF( EXACT(#REF!,#REF!), $N182, 0)</f>
        <v>#REF!</v>
      </c>
      <c r="AK182" t="e">
        <f>IF( EXACT(#REF!,#REF!), $N182, 0)</f>
        <v>#REF!</v>
      </c>
      <c r="AL182" t="e">
        <f>IF( EXACT(#REF!,#REF!), $N182, 0)</f>
        <v>#REF!</v>
      </c>
      <c r="AM182" t="e">
        <f>IF( EXACT(#REF!,#REF!), $N182, 0)</f>
        <v>#REF!</v>
      </c>
      <c r="AN182" t="e">
        <f>IF( EXACT(#REF!,#REF!), $N182, 0)</f>
        <v>#REF!</v>
      </c>
      <c r="AO182" t="e">
        <f>IF( EXACT(#REF!,#REF!), $N182, 0)</f>
        <v>#REF!</v>
      </c>
    </row>
    <row r="183" spans="1:41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30"/>
        <v>0</v>
      </c>
      <c r="L183">
        <f t="shared" si="31"/>
        <v>0</v>
      </c>
      <c r="M183">
        <f t="shared" si="32"/>
        <v>0</v>
      </c>
      <c r="N183">
        <f t="shared" si="33"/>
        <v>0</v>
      </c>
      <c r="O183">
        <f t="shared" si="34"/>
        <v>0</v>
      </c>
      <c r="P183">
        <f>trueraw!C182</f>
        <v>0</v>
      </c>
      <c r="Q183">
        <f>trueraw!D182</f>
        <v>0</v>
      </c>
      <c r="R183">
        <f>VLOOKUP($A183, '[1]auction in'!$A$2:$B$218, 2, FALSE)</f>
        <v>1</v>
      </c>
      <c r="AE183" t="e">
        <f>IF( EXACT(#REF!,#REF!), $N183, 0)</f>
        <v>#REF!</v>
      </c>
      <c r="AF183" t="e">
        <f>IF( EXACT(#REF!,#REF!), $N183, 0)</f>
        <v>#REF!</v>
      </c>
      <c r="AG183" t="e">
        <f>IF( EXACT(#REF!,#REF!), $N183, 0)</f>
        <v>#REF!</v>
      </c>
      <c r="AH183" t="e">
        <f>IF( EXACT(#REF!,#REF!), $N183, 0)</f>
        <v>#REF!</v>
      </c>
      <c r="AI183" t="e">
        <f>IF( EXACT(#REF!,#REF!), $N183, 0)</f>
        <v>#REF!</v>
      </c>
      <c r="AJ183" t="e">
        <f>IF( EXACT(#REF!,#REF!), $N183, 0)</f>
        <v>#REF!</v>
      </c>
      <c r="AK183" t="e">
        <f>IF( EXACT(#REF!,#REF!), $N183, 0)</f>
        <v>#REF!</v>
      </c>
      <c r="AL183" t="e">
        <f>IF( EXACT(#REF!,#REF!), $N183, 0)</f>
        <v>#REF!</v>
      </c>
      <c r="AM183" t="e">
        <f>IF( EXACT(#REF!,#REF!), $N183, 0)</f>
        <v>#REF!</v>
      </c>
      <c r="AN183" t="e">
        <f>IF( EXACT(#REF!,#REF!), $N183, 0)</f>
        <v>#REF!</v>
      </c>
      <c r="AO183" t="e">
        <f>IF( EXACT(#REF!,#REF!), $N183, 0)</f>
        <v>#REF!</v>
      </c>
    </row>
    <row r="184" spans="1:41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30"/>
        <v>0</v>
      </c>
      <c r="L184">
        <f t="shared" si="31"/>
        <v>0</v>
      </c>
      <c r="M184">
        <f t="shared" si="32"/>
        <v>0</v>
      </c>
      <c r="N184">
        <f t="shared" si="33"/>
        <v>0</v>
      </c>
      <c r="O184">
        <f t="shared" si="34"/>
        <v>0</v>
      </c>
      <c r="P184">
        <f>trueraw!C183</f>
        <v>0</v>
      </c>
      <c r="Q184">
        <f>trueraw!D183</f>
        <v>0</v>
      </c>
      <c r="R184">
        <f>VLOOKUP($A184, '[1]auction in'!$A$2:$B$218, 2, FALSE)</f>
        <v>1</v>
      </c>
      <c r="AE184" t="e">
        <f>IF( EXACT(#REF!,#REF!), $N184, 0)</f>
        <v>#REF!</v>
      </c>
      <c r="AF184" t="e">
        <f>IF( EXACT(#REF!,#REF!), $N184, 0)</f>
        <v>#REF!</v>
      </c>
      <c r="AG184" t="e">
        <f>IF( EXACT(#REF!,#REF!), $N184, 0)</f>
        <v>#REF!</v>
      </c>
      <c r="AH184" t="e">
        <f>IF( EXACT(#REF!,#REF!), $N184, 0)</f>
        <v>#REF!</v>
      </c>
      <c r="AI184" t="e">
        <f>IF( EXACT(#REF!,#REF!), $N184, 0)</f>
        <v>#REF!</v>
      </c>
      <c r="AJ184" t="e">
        <f>IF( EXACT(#REF!,#REF!), $N184, 0)</f>
        <v>#REF!</v>
      </c>
      <c r="AK184" t="e">
        <f>IF( EXACT(#REF!,#REF!), $N184, 0)</f>
        <v>#REF!</v>
      </c>
      <c r="AL184" t="e">
        <f>IF( EXACT(#REF!,#REF!), $N184, 0)</f>
        <v>#REF!</v>
      </c>
      <c r="AM184" t="e">
        <f>IF( EXACT(#REF!,#REF!), $N184, 0)</f>
        <v>#REF!</v>
      </c>
      <c r="AN184" t="e">
        <f>IF( EXACT(#REF!,#REF!), $N184, 0)</f>
        <v>#REF!</v>
      </c>
      <c r="AO184" t="e">
        <f>IF( EXACT(#REF!,#REF!), $N184, 0)</f>
        <v>#REF!</v>
      </c>
    </row>
    <row r="185" spans="1:41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30"/>
        <v>0</v>
      </c>
      <c r="L185">
        <f t="shared" si="31"/>
        <v>0</v>
      </c>
      <c r="M185">
        <f t="shared" si="32"/>
        <v>0</v>
      </c>
      <c r="N185">
        <f t="shared" si="33"/>
        <v>0</v>
      </c>
      <c r="O185">
        <f t="shared" si="34"/>
        <v>0</v>
      </c>
      <c r="P185">
        <f>trueraw!C184</f>
        <v>0</v>
      </c>
      <c r="Q185">
        <f>trueraw!D184</f>
        <v>0</v>
      </c>
      <c r="R185">
        <f>VLOOKUP($A185, '[1]auction in'!$A$2:$B$218, 2, FALSE)</f>
        <v>1</v>
      </c>
      <c r="AE185" t="e">
        <f>IF( EXACT(#REF!,#REF!), $N185, 0)</f>
        <v>#REF!</v>
      </c>
      <c r="AF185" t="e">
        <f>IF( EXACT(#REF!,#REF!), $N185, 0)</f>
        <v>#REF!</v>
      </c>
      <c r="AG185" t="e">
        <f>IF( EXACT(#REF!,#REF!), $N185, 0)</f>
        <v>#REF!</v>
      </c>
      <c r="AH185" t="e">
        <f>IF( EXACT(#REF!,#REF!), $N185, 0)</f>
        <v>#REF!</v>
      </c>
      <c r="AI185" t="e">
        <f>IF( EXACT(#REF!,#REF!), $N185, 0)</f>
        <v>#REF!</v>
      </c>
      <c r="AJ185" t="e">
        <f>IF( EXACT(#REF!,#REF!), $N185, 0)</f>
        <v>#REF!</v>
      </c>
      <c r="AK185" t="e">
        <f>IF( EXACT(#REF!,#REF!), $N185, 0)</f>
        <v>#REF!</v>
      </c>
      <c r="AL185" t="e">
        <f>IF( EXACT(#REF!,#REF!), $N185, 0)</f>
        <v>#REF!</v>
      </c>
      <c r="AM185" t="e">
        <f>IF( EXACT(#REF!,#REF!), $N185, 0)</f>
        <v>#REF!</v>
      </c>
      <c r="AN185" t="e">
        <f>IF( EXACT(#REF!,#REF!), $N185, 0)</f>
        <v>#REF!</v>
      </c>
      <c r="AO185" t="e">
        <f>IF( EXACT(#REF!,#REF!), $N185, 0)</f>
        <v>#REF!</v>
      </c>
    </row>
    <row r="186" spans="1:41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30"/>
        <v>0</v>
      </c>
      <c r="L186">
        <f t="shared" si="31"/>
        <v>0</v>
      </c>
      <c r="M186">
        <f t="shared" si="32"/>
        <v>0</v>
      </c>
      <c r="N186">
        <f t="shared" si="33"/>
        <v>0</v>
      </c>
      <c r="O186">
        <f t="shared" si="34"/>
        <v>0</v>
      </c>
      <c r="P186">
        <f>trueraw!C185</f>
        <v>0</v>
      </c>
      <c r="Q186">
        <f>trueraw!D185</f>
        <v>0</v>
      </c>
      <c r="R186">
        <f>VLOOKUP($A186, '[1]auction in'!$A$2:$B$218, 2, FALSE)</f>
        <v>1</v>
      </c>
      <c r="AE186" t="e">
        <f>IF( EXACT(#REF!,#REF!), $N186, 0)</f>
        <v>#REF!</v>
      </c>
      <c r="AF186" t="e">
        <f>IF( EXACT(#REF!,#REF!), $N186, 0)</f>
        <v>#REF!</v>
      </c>
      <c r="AG186" t="e">
        <f>IF( EXACT(#REF!,#REF!), $N186, 0)</f>
        <v>#REF!</v>
      </c>
      <c r="AH186" t="e">
        <f>IF( EXACT(#REF!,#REF!), $N186, 0)</f>
        <v>#REF!</v>
      </c>
      <c r="AI186" t="e">
        <f>IF( EXACT(#REF!,#REF!), $N186, 0)</f>
        <v>#REF!</v>
      </c>
      <c r="AJ186" t="e">
        <f>IF( EXACT(#REF!,#REF!), $N186, 0)</f>
        <v>#REF!</v>
      </c>
      <c r="AK186" t="e">
        <f>IF( EXACT(#REF!,#REF!), $N186, 0)</f>
        <v>#REF!</v>
      </c>
      <c r="AL186" t="e">
        <f>IF( EXACT(#REF!,#REF!), $N186, 0)</f>
        <v>#REF!</v>
      </c>
      <c r="AM186" t="e">
        <f>IF( EXACT(#REF!,#REF!), $N186, 0)</f>
        <v>#REF!</v>
      </c>
      <c r="AN186" t="e">
        <f>IF( EXACT(#REF!,#REF!), $N186, 0)</f>
        <v>#REF!</v>
      </c>
      <c r="AO186" t="e">
        <f>IF( EXACT(#REF!,#REF!), $N186, 0)</f>
        <v>#REF!</v>
      </c>
    </row>
    <row r="187" spans="1:41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30"/>
        <v>0</v>
      </c>
      <c r="L187">
        <f t="shared" si="31"/>
        <v>0</v>
      </c>
      <c r="M187">
        <f t="shared" si="32"/>
        <v>0</v>
      </c>
      <c r="N187">
        <f t="shared" si="33"/>
        <v>0</v>
      </c>
      <c r="O187">
        <f t="shared" si="34"/>
        <v>0</v>
      </c>
      <c r="P187">
        <f>trueraw!C186</f>
        <v>0</v>
      </c>
      <c r="Q187">
        <f>trueraw!D186</f>
        <v>0</v>
      </c>
      <c r="R187">
        <f>VLOOKUP($A187, '[1]auction in'!$A$2:$B$218, 2, FALSE)</f>
        <v>1</v>
      </c>
      <c r="AE187" t="e">
        <f>IF( EXACT(#REF!,#REF!), $N187, 0)</f>
        <v>#REF!</v>
      </c>
      <c r="AF187" t="e">
        <f>IF( EXACT(#REF!,#REF!), $N187, 0)</f>
        <v>#REF!</v>
      </c>
      <c r="AG187" t="e">
        <f>IF( EXACT(#REF!,#REF!), $N187, 0)</f>
        <v>#REF!</v>
      </c>
      <c r="AH187" t="e">
        <f>IF( EXACT(#REF!,#REF!), $N187, 0)</f>
        <v>#REF!</v>
      </c>
      <c r="AI187" t="e">
        <f>IF( EXACT(#REF!,#REF!), $N187, 0)</f>
        <v>#REF!</v>
      </c>
      <c r="AJ187" t="e">
        <f>IF( EXACT(#REF!,#REF!), $N187, 0)</f>
        <v>#REF!</v>
      </c>
      <c r="AK187" t="e">
        <f>IF( EXACT(#REF!,#REF!), $N187, 0)</f>
        <v>#REF!</v>
      </c>
      <c r="AL187" t="e">
        <f>IF( EXACT(#REF!,#REF!), $N187, 0)</f>
        <v>#REF!</v>
      </c>
      <c r="AM187" t="e">
        <f>IF( EXACT(#REF!,#REF!), $N187, 0)</f>
        <v>#REF!</v>
      </c>
      <c r="AN187" t="e">
        <f>IF( EXACT(#REF!,#REF!), $N187, 0)</f>
        <v>#REF!</v>
      </c>
      <c r="AO187" t="e">
        <f>IF( EXACT(#REF!,#REF!), $N187, 0)</f>
        <v>#REF!</v>
      </c>
    </row>
    <row r="188" spans="1:41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30"/>
        <v>0</v>
      </c>
      <c r="L188">
        <f t="shared" si="31"/>
        <v>0</v>
      </c>
      <c r="M188">
        <f t="shared" si="32"/>
        <v>0</v>
      </c>
      <c r="N188">
        <f t="shared" si="33"/>
        <v>0</v>
      </c>
      <c r="O188">
        <f t="shared" si="34"/>
        <v>0</v>
      </c>
      <c r="P188">
        <f>trueraw!C187</f>
        <v>0</v>
      </c>
      <c r="Q188">
        <f>trueraw!D187</f>
        <v>0</v>
      </c>
      <c r="R188">
        <f>VLOOKUP($A188, '[1]auction in'!$A$2:$B$218, 2, FALSE)</f>
        <v>1</v>
      </c>
      <c r="AE188" t="e">
        <f>IF( EXACT(#REF!,#REF!), $N188, 0)</f>
        <v>#REF!</v>
      </c>
      <c r="AF188" t="e">
        <f>IF( EXACT(#REF!,#REF!), $N188, 0)</f>
        <v>#REF!</v>
      </c>
      <c r="AG188" t="e">
        <f>IF( EXACT(#REF!,#REF!), $N188, 0)</f>
        <v>#REF!</v>
      </c>
      <c r="AH188" t="e">
        <f>IF( EXACT(#REF!,#REF!), $N188, 0)</f>
        <v>#REF!</v>
      </c>
      <c r="AI188" t="e">
        <f>IF( EXACT(#REF!,#REF!), $N188, 0)</f>
        <v>#REF!</v>
      </c>
      <c r="AJ188" t="e">
        <f>IF( EXACT(#REF!,#REF!), $N188, 0)</f>
        <v>#REF!</v>
      </c>
      <c r="AK188" t="e">
        <f>IF( EXACT(#REF!,#REF!), $N188, 0)</f>
        <v>#REF!</v>
      </c>
      <c r="AL188" t="e">
        <f>IF( EXACT(#REF!,#REF!), $N188, 0)</f>
        <v>#REF!</v>
      </c>
      <c r="AM188" t="e">
        <f>IF( EXACT(#REF!,#REF!), $N188, 0)</f>
        <v>#REF!</v>
      </c>
      <c r="AN188" t="e">
        <f>IF( EXACT(#REF!,#REF!), $N188, 0)</f>
        <v>#REF!</v>
      </c>
      <c r="AO188" t="e">
        <f>IF( EXACT(#REF!,#REF!), $N188, 0)</f>
        <v>#REF!</v>
      </c>
    </row>
    <row r="189" spans="1:41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30"/>
        <v>0</v>
      </c>
      <c r="L189">
        <f t="shared" si="31"/>
        <v>0</v>
      </c>
      <c r="M189">
        <f t="shared" si="32"/>
        <v>0</v>
      </c>
      <c r="N189">
        <f t="shared" si="33"/>
        <v>0</v>
      </c>
      <c r="O189">
        <f t="shared" si="34"/>
        <v>0</v>
      </c>
      <c r="P189">
        <f>trueraw!C188</f>
        <v>0</v>
      </c>
      <c r="Q189">
        <f>trueraw!D188</f>
        <v>0</v>
      </c>
      <c r="R189">
        <f>VLOOKUP($A189, '[1]auction in'!$A$2:$B$218, 2, FALSE)</f>
        <v>1</v>
      </c>
      <c r="AE189" t="e">
        <f>IF( EXACT(#REF!,#REF!), $N189, 0)</f>
        <v>#REF!</v>
      </c>
      <c r="AF189" t="e">
        <f>IF( EXACT(#REF!,#REF!), $N189, 0)</f>
        <v>#REF!</v>
      </c>
      <c r="AG189" t="e">
        <f>IF( EXACT(#REF!,#REF!), $N189, 0)</f>
        <v>#REF!</v>
      </c>
      <c r="AH189" t="e">
        <f>IF( EXACT(#REF!,#REF!), $N189, 0)</f>
        <v>#REF!</v>
      </c>
      <c r="AI189" t="e">
        <f>IF( EXACT(#REF!,#REF!), $N189, 0)</f>
        <v>#REF!</v>
      </c>
      <c r="AJ189" t="e">
        <f>IF( EXACT(#REF!,#REF!), $N189, 0)</f>
        <v>#REF!</v>
      </c>
      <c r="AK189" t="e">
        <f>IF( EXACT(#REF!,#REF!), $N189, 0)</f>
        <v>#REF!</v>
      </c>
      <c r="AL189" t="e">
        <f>IF( EXACT(#REF!,#REF!), $N189, 0)</f>
        <v>#REF!</v>
      </c>
      <c r="AM189" t="e">
        <f>IF( EXACT(#REF!,#REF!), $N189, 0)</f>
        <v>#REF!</v>
      </c>
      <c r="AN189" t="e">
        <f>IF( EXACT(#REF!,#REF!), $N189, 0)</f>
        <v>#REF!</v>
      </c>
      <c r="AO189" t="e">
        <f>IF( EXACT(#REF!,#REF!), $N189, 0)</f>
        <v>#REF!</v>
      </c>
    </row>
    <row r="190" spans="1:41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30"/>
        <v>0</v>
      </c>
      <c r="L190">
        <f t="shared" si="31"/>
        <v>0</v>
      </c>
      <c r="M190">
        <f t="shared" si="32"/>
        <v>0</v>
      </c>
      <c r="N190">
        <f t="shared" si="33"/>
        <v>0</v>
      </c>
      <c r="O190">
        <f t="shared" si="34"/>
        <v>0</v>
      </c>
      <c r="P190">
        <f>trueraw!C189</f>
        <v>0</v>
      </c>
      <c r="Q190">
        <f>trueraw!D189</f>
        <v>0</v>
      </c>
      <c r="R190">
        <f>VLOOKUP($A190, '[1]auction in'!$A$2:$B$218, 2, FALSE)</f>
        <v>1</v>
      </c>
      <c r="AE190" t="e">
        <f>IF( EXACT(#REF!,#REF!), $N190, 0)</f>
        <v>#REF!</v>
      </c>
      <c r="AF190" t="e">
        <f>IF( EXACT(#REF!,#REF!), $N190, 0)</f>
        <v>#REF!</v>
      </c>
      <c r="AG190" t="e">
        <f>IF( EXACT(#REF!,#REF!), $N190, 0)</f>
        <v>#REF!</v>
      </c>
      <c r="AH190" t="e">
        <f>IF( EXACT(#REF!,#REF!), $N190, 0)</f>
        <v>#REF!</v>
      </c>
      <c r="AI190" t="e">
        <f>IF( EXACT(#REF!,#REF!), $N190, 0)</f>
        <v>#REF!</v>
      </c>
      <c r="AJ190" t="e">
        <f>IF( EXACT(#REF!,#REF!), $N190, 0)</f>
        <v>#REF!</v>
      </c>
      <c r="AK190" t="e">
        <f>IF( EXACT(#REF!,#REF!), $N190, 0)</f>
        <v>#REF!</v>
      </c>
      <c r="AL190" t="e">
        <f>IF( EXACT(#REF!,#REF!), $N190, 0)</f>
        <v>#REF!</v>
      </c>
      <c r="AM190" t="e">
        <f>IF( EXACT(#REF!,#REF!), $N190, 0)</f>
        <v>#REF!</v>
      </c>
      <c r="AN190" t="e">
        <f>IF( EXACT(#REF!,#REF!), $N190, 0)</f>
        <v>#REF!</v>
      </c>
      <c r="AO190" t="e">
        <f>IF( EXACT(#REF!,#REF!), $N190, 0)</f>
        <v>#REF!</v>
      </c>
    </row>
    <row r="191" spans="1:41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30"/>
        <v>0</v>
      </c>
      <c r="L191">
        <f t="shared" si="31"/>
        <v>0</v>
      </c>
      <c r="M191">
        <f t="shared" si="32"/>
        <v>0</v>
      </c>
      <c r="N191">
        <f t="shared" si="33"/>
        <v>0</v>
      </c>
      <c r="O191">
        <f t="shared" si="34"/>
        <v>0</v>
      </c>
      <c r="P191">
        <f>trueraw!C190</f>
        <v>0</v>
      </c>
      <c r="Q191">
        <f>trueraw!D190</f>
        <v>0</v>
      </c>
      <c r="R191">
        <f>VLOOKUP($A191, '[1]auction in'!$A$2:$B$218, 2, FALSE)</f>
        <v>1</v>
      </c>
      <c r="AE191" t="e">
        <f>IF( EXACT(#REF!,#REF!), $N191, 0)</f>
        <v>#REF!</v>
      </c>
      <c r="AF191" t="e">
        <f>IF( EXACT(#REF!,#REF!), $N191, 0)</f>
        <v>#REF!</v>
      </c>
      <c r="AG191" t="e">
        <f>IF( EXACT(#REF!,#REF!), $N191, 0)</f>
        <v>#REF!</v>
      </c>
      <c r="AH191" t="e">
        <f>IF( EXACT(#REF!,#REF!), $N191, 0)</f>
        <v>#REF!</v>
      </c>
      <c r="AI191" t="e">
        <f>IF( EXACT(#REF!,#REF!), $N191, 0)</f>
        <v>#REF!</v>
      </c>
      <c r="AJ191" t="e">
        <f>IF( EXACT(#REF!,#REF!), $N191, 0)</f>
        <v>#REF!</v>
      </c>
      <c r="AK191" t="e">
        <f>IF( EXACT(#REF!,#REF!), $N191, 0)</f>
        <v>#REF!</v>
      </c>
      <c r="AL191" t="e">
        <f>IF( EXACT(#REF!,#REF!), $N191, 0)</f>
        <v>#REF!</v>
      </c>
      <c r="AM191" t="e">
        <f>IF( EXACT(#REF!,#REF!), $N191, 0)</f>
        <v>#REF!</v>
      </c>
      <c r="AN191" t="e">
        <f>IF( EXACT(#REF!,#REF!), $N191, 0)</f>
        <v>#REF!</v>
      </c>
      <c r="AO191" t="e">
        <f>IF( EXACT(#REF!,#REF!), $N191, 0)</f>
        <v>#REF!</v>
      </c>
    </row>
    <row r="192" spans="1:41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30"/>
        <v>0</v>
      </c>
      <c r="L192">
        <f t="shared" si="31"/>
        <v>0</v>
      </c>
      <c r="M192">
        <f t="shared" si="32"/>
        <v>0</v>
      </c>
      <c r="N192">
        <f t="shared" si="33"/>
        <v>0</v>
      </c>
      <c r="O192">
        <f t="shared" si="34"/>
        <v>0</v>
      </c>
      <c r="P192">
        <f>trueraw!C191</f>
        <v>0</v>
      </c>
      <c r="Q192">
        <f>trueraw!D191</f>
        <v>0</v>
      </c>
      <c r="R192">
        <f>VLOOKUP($A192, '[1]auction in'!$A$2:$B$218, 2, FALSE)</f>
        <v>1</v>
      </c>
      <c r="AE192" t="e">
        <f>IF( EXACT(#REF!,#REF!), $N192, 0)</f>
        <v>#REF!</v>
      </c>
      <c r="AF192" t="e">
        <f>IF( EXACT(#REF!,#REF!), $N192, 0)</f>
        <v>#REF!</v>
      </c>
      <c r="AG192" t="e">
        <f>IF( EXACT(#REF!,#REF!), $N192, 0)</f>
        <v>#REF!</v>
      </c>
      <c r="AH192" t="e">
        <f>IF( EXACT(#REF!,#REF!), $N192, 0)</f>
        <v>#REF!</v>
      </c>
      <c r="AI192" t="e">
        <f>IF( EXACT(#REF!,#REF!), $N192, 0)</f>
        <v>#REF!</v>
      </c>
      <c r="AJ192" t="e">
        <f>IF( EXACT(#REF!,#REF!), $N192, 0)</f>
        <v>#REF!</v>
      </c>
      <c r="AK192" t="e">
        <f>IF( EXACT(#REF!,#REF!), $N192, 0)</f>
        <v>#REF!</v>
      </c>
      <c r="AL192" t="e">
        <f>IF( EXACT(#REF!,#REF!), $N192, 0)</f>
        <v>#REF!</v>
      </c>
      <c r="AM192" t="e">
        <f>IF( EXACT(#REF!,#REF!), $N192, 0)</f>
        <v>#REF!</v>
      </c>
      <c r="AN192" t="e">
        <f>IF( EXACT(#REF!,#REF!), $N192, 0)</f>
        <v>#REF!</v>
      </c>
      <c r="AO192" t="e">
        <f>IF( EXACT(#REF!,#REF!), $N192, 0)</f>
        <v>#REF!</v>
      </c>
    </row>
    <row r="193" spans="1:41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30"/>
        <v>0</v>
      </c>
      <c r="L193">
        <f t="shared" si="31"/>
        <v>0</v>
      </c>
      <c r="M193">
        <f t="shared" si="32"/>
        <v>0</v>
      </c>
      <c r="N193">
        <f t="shared" si="33"/>
        <v>0</v>
      </c>
      <c r="O193">
        <f t="shared" si="34"/>
        <v>0</v>
      </c>
      <c r="P193">
        <f>trueraw!C192</f>
        <v>0</v>
      </c>
      <c r="Q193">
        <f>trueraw!D192</f>
        <v>0</v>
      </c>
      <c r="R193">
        <f>VLOOKUP($A193, '[1]auction in'!$A$2:$B$218, 2, FALSE)</f>
        <v>1</v>
      </c>
      <c r="AE193" t="e">
        <f>IF( EXACT(#REF!,#REF!), $N193, 0)</f>
        <v>#REF!</v>
      </c>
      <c r="AF193" t="e">
        <f>IF( EXACT(#REF!,#REF!), $N193, 0)</f>
        <v>#REF!</v>
      </c>
      <c r="AG193" t="e">
        <f>IF( EXACT(#REF!,#REF!), $N193, 0)</f>
        <v>#REF!</v>
      </c>
      <c r="AH193" t="e">
        <f>IF( EXACT(#REF!,#REF!), $N193, 0)</f>
        <v>#REF!</v>
      </c>
      <c r="AI193" t="e">
        <f>IF( EXACT(#REF!,#REF!), $N193, 0)</f>
        <v>#REF!</v>
      </c>
      <c r="AJ193" t="e">
        <f>IF( EXACT(#REF!,#REF!), $N193, 0)</f>
        <v>#REF!</v>
      </c>
      <c r="AK193" t="e">
        <f>IF( EXACT(#REF!,#REF!), $N193, 0)</f>
        <v>#REF!</v>
      </c>
      <c r="AL193" t="e">
        <f>IF( EXACT(#REF!,#REF!), $N193, 0)</f>
        <v>#REF!</v>
      </c>
      <c r="AM193" t="e">
        <f>IF( EXACT(#REF!,#REF!), $N193, 0)</f>
        <v>#REF!</v>
      </c>
      <c r="AN193" t="e">
        <f>IF( EXACT(#REF!,#REF!), $N193, 0)</f>
        <v>#REF!</v>
      </c>
      <c r="AO193" t="e">
        <f>IF( EXACT(#REF!,#REF!), $N193, 0)</f>
        <v>#REF!</v>
      </c>
    </row>
    <row r="194" spans="1:41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30"/>
        <v>0</v>
      </c>
      <c r="L194">
        <f t="shared" si="31"/>
        <v>0</v>
      </c>
      <c r="M194">
        <f t="shared" si="32"/>
        <v>0</v>
      </c>
      <c r="N194">
        <f t="shared" si="33"/>
        <v>0</v>
      </c>
      <c r="O194">
        <f t="shared" si="34"/>
        <v>0</v>
      </c>
      <c r="P194">
        <f>trueraw!C193</f>
        <v>0</v>
      </c>
      <c r="Q194">
        <f>trueraw!D193</f>
        <v>0</v>
      </c>
      <c r="R194">
        <f>VLOOKUP($A194, '[1]auction in'!$A$2:$B$218, 2, FALSE)</f>
        <v>1</v>
      </c>
      <c r="AE194" t="e">
        <f>IF( EXACT(#REF!,#REF!), $N194, 0)</f>
        <v>#REF!</v>
      </c>
      <c r="AF194" t="e">
        <f>IF( EXACT(#REF!,#REF!), $N194, 0)</f>
        <v>#REF!</v>
      </c>
      <c r="AG194" t="e">
        <f>IF( EXACT(#REF!,#REF!), $N194, 0)</f>
        <v>#REF!</v>
      </c>
      <c r="AH194" t="e">
        <f>IF( EXACT(#REF!,#REF!), $N194, 0)</f>
        <v>#REF!</v>
      </c>
      <c r="AI194" t="e">
        <f>IF( EXACT(#REF!,#REF!), $N194, 0)</f>
        <v>#REF!</v>
      </c>
      <c r="AJ194" t="e">
        <f>IF( EXACT(#REF!,#REF!), $N194, 0)</f>
        <v>#REF!</v>
      </c>
      <c r="AK194" t="e">
        <f>IF( EXACT(#REF!,#REF!), $N194, 0)</f>
        <v>#REF!</v>
      </c>
      <c r="AL194" t="e">
        <f>IF( EXACT(#REF!,#REF!), $N194, 0)</f>
        <v>#REF!</v>
      </c>
      <c r="AM194" t="e">
        <f>IF( EXACT(#REF!,#REF!), $N194, 0)</f>
        <v>#REF!</v>
      </c>
      <c r="AN194" t="e">
        <f>IF( EXACT(#REF!,#REF!), $N194, 0)</f>
        <v>#REF!</v>
      </c>
      <c r="AO194" t="e">
        <f>IF( EXACT(#REF!,#REF!), $N194, 0)</f>
        <v>#REF!</v>
      </c>
    </row>
    <row r="195" spans="1:41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30"/>
        <v>0</v>
      </c>
      <c r="L195">
        <f t="shared" si="31"/>
        <v>0</v>
      </c>
      <c r="M195">
        <f t="shared" si="32"/>
        <v>0</v>
      </c>
      <c r="N195">
        <f t="shared" si="33"/>
        <v>0</v>
      </c>
      <c r="O195">
        <f t="shared" si="34"/>
        <v>0</v>
      </c>
      <c r="P195">
        <f>trueraw!C194</f>
        <v>0</v>
      </c>
      <c r="Q195">
        <f>trueraw!D194</f>
        <v>0</v>
      </c>
      <c r="R195">
        <f>VLOOKUP($A195, '[1]auction in'!$A$2:$B$218, 2, FALSE)</f>
        <v>1</v>
      </c>
      <c r="AE195" t="e">
        <f>IF( EXACT(#REF!,#REF!), $N195, 0)</f>
        <v>#REF!</v>
      </c>
      <c r="AF195" t="e">
        <f>IF( EXACT(#REF!,#REF!), $N195, 0)</f>
        <v>#REF!</v>
      </c>
      <c r="AG195" t="e">
        <f>IF( EXACT(#REF!,#REF!), $N195, 0)</f>
        <v>#REF!</v>
      </c>
      <c r="AH195" t="e">
        <f>IF( EXACT(#REF!,#REF!), $N195, 0)</f>
        <v>#REF!</v>
      </c>
      <c r="AI195" t="e">
        <f>IF( EXACT(#REF!,#REF!), $N195, 0)</f>
        <v>#REF!</v>
      </c>
      <c r="AJ195" t="e">
        <f>IF( EXACT(#REF!,#REF!), $N195, 0)</f>
        <v>#REF!</v>
      </c>
      <c r="AK195" t="e">
        <f>IF( EXACT(#REF!,#REF!), $N195, 0)</f>
        <v>#REF!</v>
      </c>
      <c r="AL195" t="e">
        <f>IF( EXACT(#REF!,#REF!), $N195, 0)</f>
        <v>#REF!</v>
      </c>
      <c r="AM195" t="e">
        <f>IF( EXACT(#REF!,#REF!), $N195, 0)</f>
        <v>#REF!</v>
      </c>
      <c r="AN195" t="e">
        <f>IF( EXACT(#REF!,#REF!), $N195, 0)</f>
        <v>#REF!</v>
      </c>
      <c r="AO195" t="e">
        <f>IF( EXACT(#REF!,#REF!), $N195, 0)</f>
        <v>#REF!</v>
      </c>
    </row>
    <row r="196" spans="1:41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35">(SUM($D196:$J196) + $B196)</f>
        <v>0</v>
      </c>
      <c r="L196">
        <f t="shared" ref="L196:L219" si="36">SUM($B196:$I196)</f>
        <v>0</v>
      </c>
      <c r="M196">
        <f t="shared" ref="M196:M219" si="37">(SUM($B196:$F196) + SUM($H196:$J196))</f>
        <v>0</v>
      </c>
      <c r="N196">
        <f t="shared" ref="N196:N219" si="38">SUM($B196:$J196)</f>
        <v>0</v>
      </c>
      <c r="O196">
        <f t="shared" ref="O196:O219" si="39">SUMPRODUCT($B196:$J196, $B$1:$J$1)</f>
        <v>0</v>
      </c>
      <c r="P196">
        <f>trueraw!C195</f>
        <v>0</v>
      </c>
      <c r="Q196">
        <f>trueraw!D195</f>
        <v>0</v>
      </c>
      <c r="R196">
        <f>VLOOKUP($A196, '[1]auction in'!$A$2:$B$218, 2, FALSE)</f>
        <v>1</v>
      </c>
      <c r="AE196" t="e">
        <f>IF( EXACT(#REF!,#REF!), $N196, 0)</f>
        <v>#REF!</v>
      </c>
      <c r="AF196" t="e">
        <f>IF( EXACT(#REF!,#REF!), $N196, 0)</f>
        <v>#REF!</v>
      </c>
      <c r="AG196" t="e">
        <f>IF( EXACT(#REF!,#REF!), $N196, 0)</f>
        <v>#REF!</v>
      </c>
      <c r="AH196" t="e">
        <f>IF( EXACT(#REF!,#REF!), $N196, 0)</f>
        <v>#REF!</v>
      </c>
      <c r="AI196" t="e">
        <f>IF( EXACT(#REF!,#REF!), $N196, 0)</f>
        <v>#REF!</v>
      </c>
      <c r="AJ196" t="e">
        <f>IF( EXACT(#REF!,#REF!), $N196, 0)</f>
        <v>#REF!</v>
      </c>
      <c r="AK196" t="e">
        <f>IF( EXACT(#REF!,#REF!), $N196, 0)</f>
        <v>#REF!</v>
      </c>
      <c r="AL196" t="e">
        <f>IF( EXACT(#REF!,#REF!), $N196, 0)</f>
        <v>#REF!</v>
      </c>
      <c r="AM196" t="e">
        <f>IF( EXACT(#REF!,#REF!), $N196, 0)</f>
        <v>#REF!</v>
      </c>
      <c r="AN196" t="e">
        <f>IF( EXACT(#REF!,#REF!), $N196, 0)</f>
        <v>#REF!</v>
      </c>
      <c r="AO196" t="e">
        <f>IF( EXACT(#REF!,#REF!), $N196, 0)</f>
        <v>#REF!</v>
      </c>
    </row>
    <row r="197" spans="1:41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35"/>
        <v>0</v>
      </c>
      <c r="L197">
        <f t="shared" si="36"/>
        <v>0</v>
      </c>
      <c r="M197">
        <f t="shared" si="37"/>
        <v>0</v>
      </c>
      <c r="N197">
        <f t="shared" si="38"/>
        <v>0</v>
      </c>
      <c r="O197">
        <f t="shared" si="39"/>
        <v>0</v>
      </c>
      <c r="P197">
        <f>trueraw!C196</f>
        <v>0</v>
      </c>
      <c r="Q197">
        <f>trueraw!D196</f>
        <v>0</v>
      </c>
      <c r="R197">
        <f>VLOOKUP($A197, '[1]auction in'!$A$2:$B$218, 2, FALSE)</f>
        <v>1</v>
      </c>
      <c r="AE197" t="e">
        <f>IF( EXACT(#REF!,#REF!), $N197, 0)</f>
        <v>#REF!</v>
      </c>
      <c r="AF197" t="e">
        <f>IF( EXACT(#REF!,#REF!), $N197, 0)</f>
        <v>#REF!</v>
      </c>
      <c r="AG197" t="e">
        <f>IF( EXACT(#REF!,#REF!), $N197, 0)</f>
        <v>#REF!</v>
      </c>
      <c r="AH197" t="e">
        <f>IF( EXACT(#REF!,#REF!), $N197, 0)</f>
        <v>#REF!</v>
      </c>
      <c r="AI197" t="e">
        <f>IF( EXACT(#REF!,#REF!), $N197, 0)</f>
        <v>#REF!</v>
      </c>
      <c r="AJ197" t="e">
        <f>IF( EXACT(#REF!,#REF!), $N197, 0)</f>
        <v>#REF!</v>
      </c>
      <c r="AK197" t="e">
        <f>IF( EXACT(#REF!,#REF!), $N197, 0)</f>
        <v>#REF!</v>
      </c>
      <c r="AL197" t="e">
        <f>IF( EXACT(#REF!,#REF!), $N197, 0)</f>
        <v>#REF!</v>
      </c>
      <c r="AM197" t="e">
        <f>IF( EXACT(#REF!,#REF!), $N197, 0)</f>
        <v>#REF!</v>
      </c>
      <c r="AN197" t="e">
        <f>IF( EXACT(#REF!,#REF!), $N197, 0)</f>
        <v>#REF!</v>
      </c>
      <c r="AO197" t="e">
        <f>IF( EXACT(#REF!,#REF!), $N197, 0)</f>
        <v>#REF!</v>
      </c>
    </row>
    <row r="198" spans="1:41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35"/>
        <v>0</v>
      </c>
      <c r="L198">
        <f t="shared" si="36"/>
        <v>0</v>
      </c>
      <c r="M198">
        <f t="shared" si="37"/>
        <v>0</v>
      </c>
      <c r="N198">
        <f t="shared" si="38"/>
        <v>0</v>
      </c>
      <c r="O198">
        <f t="shared" si="39"/>
        <v>0</v>
      </c>
      <c r="P198">
        <f>trueraw!C197</f>
        <v>0</v>
      </c>
      <c r="Q198">
        <f>trueraw!D197</f>
        <v>0</v>
      </c>
      <c r="R198">
        <f>VLOOKUP($A198, '[1]auction in'!$A$2:$B$218, 2, FALSE)</f>
        <v>1</v>
      </c>
      <c r="AE198" t="e">
        <f>IF( EXACT(#REF!,#REF!), $N198, 0)</f>
        <v>#REF!</v>
      </c>
      <c r="AF198" t="e">
        <f>IF( EXACT(#REF!,#REF!), $N198, 0)</f>
        <v>#REF!</v>
      </c>
      <c r="AG198" t="e">
        <f>IF( EXACT(#REF!,#REF!), $N198, 0)</f>
        <v>#REF!</v>
      </c>
      <c r="AH198" t="e">
        <f>IF( EXACT(#REF!,#REF!), $N198, 0)</f>
        <v>#REF!</v>
      </c>
      <c r="AI198" t="e">
        <f>IF( EXACT(#REF!,#REF!), $N198, 0)</f>
        <v>#REF!</v>
      </c>
      <c r="AJ198" t="e">
        <f>IF( EXACT(#REF!,#REF!), $N198, 0)</f>
        <v>#REF!</v>
      </c>
      <c r="AK198" t="e">
        <f>IF( EXACT(#REF!,#REF!), $N198, 0)</f>
        <v>#REF!</v>
      </c>
      <c r="AL198" t="e">
        <f>IF( EXACT(#REF!,#REF!), $N198, 0)</f>
        <v>#REF!</v>
      </c>
      <c r="AM198" t="e">
        <f>IF( EXACT(#REF!,#REF!), $N198, 0)</f>
        <v>#REF!</v>
      </c>
      <c r="AN198" t="e">
        <f>IF( EXACT(#REF!,#REF!), $N198, 0)</f>
        <v>#REF!</v>
      </c>
      <c r="AO198" t="e">
        <f>IF( EXACT(#REF!,#REF!), $N198, 0)</f>
        <v>#REF!</v>
      </c>
    </row>
    <row r="199" spans="1:41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35"/>
        <v>0</v>
      </c>
      <c r="L199">
        <f t="shared" si="36"/>
        <v>0</v>
      </c>
      <c r="M199">
        <f t="shared" si="37"/>
        <v>0</v>
      </c>
      <c r="N199">
        <f t="shared" si="38"/>
        <v>0</v>
      </c>
      <c r="O199">
        <f t="shared" si="39"/>
        <v>0</v>
      </c>
      <c r="P199">
        <f>trueraw!C198</f>
        <v>0</v>
      </c>
      <c r="Q199">
        <f>trueraw!D198</f>
        <v>0</v>
      </c>
      <c r="R199">
        <f>VLOOKUP($A199, '[1]auction in'!$A$2:$B$218, 2, FALSE)</f>
        <v>1</v>
      </c>
      <c r="AE199" t="e">
        <f>IF( EXACT(#REF!,#REF!), $N199, 0)</f>
        <v>#REF!</v>
      </c>
      <c r="AF199" t="e">
        <f>IF( EXACT(#REF!,#REF!), $N199, 0)</f>
        <v>#REF!</v>
      </c>
      <c r="AG199" t="e">
        <f>IF( EXACT(#REF!,#REF!), $N199, 0)</f>
        <v>#REF!</v>
      </c>
      <c r="AH199" t="e">
        <f>IF( EXACT(#REF!,#REF!), $N199, 0)</f>
        <v>#REF!</v>
      </c>
      <c r="AI199" t="e">
        <f>IF( EXACT(#REF!,#REF!), $N199, 0)</f>
        <v>#REF!</v>
      </c>
      <c r="AJ199" t="e">
        <f>IF( EXACT(#REF!,#REF!), $N199, 0)</f>
        <v>#REF!</v>
      </c>
      <c r="AK199" t="e">
        <f>IF( EXACT(#REF!,#REF!), $N199, 0)</f>
        <v>#REF!</v>
      </c>
      <c r="AL199" t="e">
        <f>IF( EXACT(#REF!,#REF!), $N199, 0)</f>
        <v>#REF!</v>
      </c>
      <c r="AM199" t="e">
        <f>IF( EXACT(#REF!,#REF!), $N199, 0)</f>
        <v>#REF!</v>
      </c>
      <c r="AN199" t="e">
        <f>IF( EXACT(#REF!,#REF!), $N199, 0)</f>
        <v>#REF!</v>
      </c>
      <c r="AO199" t="e">
        <f>IF( EXACT(#REF!,#REF!), $N199, 0)</f>
        <v>#REF!</v>
      </c>
    </row>
    <row r="200" spans="1:41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35"/>
        <v>0</v>
      </c>
      <c r="L200">
        <f t="shared" si="36"/>
        <v>0</v>
      </c>
      <c r="M200">
        <f t="shared" si="37"/>
        <v>0</v>
      </c>
      <c r="N200">
        <f t="shared" si="38"/>
        <v>0</v>
      </c>
      <c r="O200">
        <f t="shared" si="39"/>
        <v>0</v>
      </c>
      <c r="P200">
        <f>trueraw!C199</f>
        <v>0</v>
      </c>
      <c r="Q200">
        <f>trueraw!D199</f>
        <v>0</v>
      </c>
      <c r="R200">
        <f>VLOOKUP($A200, '[1]auction in'!$A$2:$B$218, 2, FALSE)</f>
        <v>1</v>
      </c>
      <c r="AE200" t="e">
        <f>IF( EXACT(#REF!,#REF!), $N200, 0)</f>
        <v>#REF!</v>
      </c>
      <c r="AF200" t="e">
        <f>IF( EXACT(#REF!,#REF!), $N200, 0)</f>
        <v>#REF!</v>
      </c>
      <c r="AG200" t="e">
        <f>IF( EXACT(#REF!,#REF!), $N200, 0)</f>
        <v>#REF!</v>
      </c>
      <c r="AH200" t="e">
        <f>IF( EXACT(#REF!,#REF!), $N200, 0)</f>
        <v>#REF!</v>
      </c>
      <c r="AI200" t="e">
        <f>IF( EXACT(#REF!,#REF!), $N200, 0)</f>
        <v>#REF!</v>
      </c>
      <c r="AJ200" t="e">
        <f>IF( EXACT(#REF!,#REF!), $N200, 0)</f>
        <v>#REF!</v>
      </c>
      <c r="AK200" t="e">
        <f>IF( EXACT(#REF!,#REF!), $N200, 0)</f>
        <v>#REF!</v>
      </c>
      <c r="AL200" t="e">
        <f>IF( EXACT(#REF!,#REF!), $N200, 0)</f>
        <v>#REF!</v>
      </c>
      <c r="AM200" t="e">
        <f>IF( EXACT(#REF!,#REF!), $N200, 0)</f>
        <v>#REF!</v>
      </c>
      <c r="AN200" t="e">
        <f>IF( EXACT(#REF!,#REF!), $N200, 0)</f>
        <v>#REF!</v>
      </c>
      <c r="AO200" t="e">
        <f>IF( EXACT(#REF!,#REF!), $N200, 0)</f>
        <v>#REF!</v>
      </c>
    </row>
    <row r="201" spans="1:41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35"/>
        <v>0</v>
      </c>
      <c r="L201">
        <f t="shared" si="36"/>
        <v>0</v>
      </c>
      <c r="M201">
        <f t="shared" si="37"/>
        <v>0</v>
      </c>
      <c r="N201">
        <f t="shared" si="38"/>
        <v>0</v>
      </c>
      <c r="O201">
        <f t="shared" si="39"/>
        <v>0</v>
      </c>
      <c r="P201">
        <f>trueraw!C200</f>
        <v>0</v>
      </c>
      <c r="Q201">
        <f>trueraw!D200</f>
        <v>0</v>
      </c>
      <c r="R201">
        <f>VLOOKUP($A201, '[1]auction in'!$A$2:$B$218, 2, FALSE)</f>
        <v>1</v>
      </c>
      <c r="AE201" t="e">
        <f>IF( EXACT(#REF!,#REF!), $N201, 0)</f>
        <v>#REF!</v>
      </c>
      <c r="AF201" t="e">
        <f>IF( EXACT(#REF!,#REF!), $N201, 0)</f>
        <v>#REF!</v>
      </c>
      <c r="AG201" t="e">
        <f>IF( EXACT(#REF!,#REF!), $N201, 0)</f>
        <v>#REF!</v>
      </c>
      <c r="AH201" t="e">
        <f>IF( EXACT(#REF!,#REF!), $N201, 0)</f>
        <v>#REF!</v>
      </c>
      <c r="AI201" t="e">
        <f>IF( EXACT(#REF!,#REF!), $N201, 0)</f>
        <v>#REF!</v>
      </c>
      <c r="AJ201" t="e">
        <f>IF( EXACT(#REF!,#REF!), $N201, 0)</f>
        <v>#REF!</v>
      </c>
      <c r="AK201" t="e">
        <f>IF( EXACT(#REF!,#REF!), $N201, 0)</f>
        <v>#REF!</v>
      </c>
      <c r="AL201" t="e">
        <f>IF( EXACT(#REF!,#REF!), $N201, 0)</f>
        <v>#REF!</v>
      </c>
      <c r="AM201" t="e">
        <f>IF( EXACT(#REF!,#REF!), $N201, 0)</f>
        <v>#REF!</v>
      </c>
      <c r="AN201" t="e">
        <f>IF( EXACT(#REF!,#REF!), $N201, 0)</f>
        <v>#REF!</v>
      </c>
      <c r="AO201" t="e">
        <f>IF( EXACT(#REF!,#REF!), $N201, 0)</f>
        <v>#REF!</v>
      </c>
    </row>
    <row r="202" spans="1:41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35"/>
        <v>0</v>
      </c>
      <c r="L202">
        <f t="shared" si="36"/>
        <v>0</v>
      </c>
      <c r="M202">
        <f t="shared" si="37"/>
        <v>0</v>
      </c>
      <c r="N202">
        <f t="shared" si="38"/>
        <v>0</v>
      </c>
      <c r="O202">
        <f t="shared" si="39"/>
        <v>0</v>
      </c>
      <c r="P202">
        <f>trueraw!C201</f>
        <v>0</v>
      </c>
      <c r="Q202">
        <f>trueraw!D201</f>
        <v>0</v>
      </c>
      <c r="R202">
        <f>VLOOKUP($A202, '[1]auction in'!$A$2:$B$218, 2, FALSE)</f>
        <v>1</v>
      </c>
      <c r="AE202" t="e">
        <f>IF( EXACT(#REF!,#REF!), $N202, 0)</f>
        <v>#REF!</v>
      </c>
      <c r="AF202" t="e">
        <f>IF( EXACT(#REF!,#REF!), $N202, 0)</f>
        <v>#REF!</v>
      </c>
      <c r="AG202" t="e">
        <f>IF( EXACT(#REF!,#REF!), $N202, 0)</f>
        <v>#REF!</v>
      </c>
      <c r="AH202" t="e">
        <f>IF( EXACT(#REF!,#REF!), $N202, 0)</f>
        <v>#REF!</v>
      </c>
      <c r="AI202" t="e">
        <f>IF( EXACT(#REF!,#REF!), $N202, 0)</f>
        <v>#REF!</v>
      </c>
      <c r="AJ202" t="e">
        <f>IF( EXACT(#REF!,#REF!), $N202, 0)</f>
        <v>#REF!</v>
      </c>
      <c r="AK202" t="e">
        <f>IF( EXACT(#REF!,#REF!), $N202, 0)</f>
        <v>#REF!</v>
      </c>
      <c r="AL202" t="e">
        <f>IF( EXACT(#REF!,#REF!), $N202, 0)</f>
        <v>#REF!</v>
      </c>
      <c r="AM202" t="e">
        <f>IF( EXACT(#REF!,#REF!), $N202, 0)</f>
        <v>#REF!</v>
      </c>
      <c r="AN202" t="e">
        <f>IF( EXACT(#REF!,#REF!), $N202, 0)</f>
        <v>#REF!</v>
      </c>
      <c r="AO202" t="e">
        <f>IF( EXACT(#REF!,#REF!), $N202, 0)</f>
        <v>#REF!</v>
      </c>
    </row>
    <row r="203" spans="1:41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35"/>
        <v>0</v>
      </c>
      <c r="L203">
        <f t="shared" si="36"/>
        <v>0</v>
      </c>
      <c r="M203">
        <f t="shared" si="37"/>
        <v>0</v>
      </c>
      <c r="N203">
        <f t="shared" si="38"/>
        <v>0</v>
      </c>
      <c r="O203">
        <f t="shared" si="39"/>
        <v>0</v>
      </c>
      <c r="P203">
        <f>trueraw!C202</f>
        <v>0</v>
      </c>
      <c r="Q203">
        <f>trueraw!D202</f>
        <v>0</v>
      </c>
      <c r="R203">
        <f>VLOOKUP($A203, '[1]auction in'!$A$2:$B$218, 2, FALSE)</f>
        <v>1</v>
      </c>
    </row>
    <row r="204" spans="1:41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35"/>
        <v>0</v>
      </c>
      <c r="L204">
        <f t="shared" si="36"/>
        <v>0</v>
      </c>
      <c r="M204">
        <f t="shared" si="37"/>
        <v>0</v>
      </c>
      <c r="N204">
        <f t="shared" si="38"/>
        <v>0</v>
      </c>
      <c r="O204">
        <f t="shared" si="39"/>
        <v>0</v>
      </c>
      <c r="P204">
        <f>trueraw!C203</f>
        <v>0</v>
      </c>
      <c r="Q204">
        <f>trueraw!D203</f>
        <v>0</v>
      </c>
      <c r="R204">
        <f>VLOOKUP($A204, '[1]auction in'!$A$2:$B$218, 2, FALSE)</f>
        <v>1</v>
      </c>
    </row>
    <row r="205" spans="1:41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35"/>
        <v>0</v>
      </c>
      <c r="L205">
        <f t="shared" si="36"/>
        <v>0</v>
      </c>
      <c r="M205">
        <f t="shared" si="37"/>
        <v>0</v>
      </c>
      <c r="N205">
        <f t="shared" si="38"/>
        <v>0</v>
      </c>
      <c r="O205">
        <f t="shared" si="39"/>
        <v>0</v>
      </c>
      <c r="P205">
        <f>trueraw!C204</f>
        <v>0</v>
      </c>
      <c r="Q205">
        <f>trueraw!D204</f>
        <v>0</v>
      </c>
      <c r="R205">
        <f>VLOOKUP($A205, '[1]auction in'!$A$2:$B$218, 2, FALSE)</f>
        <v>1</v>
      </c>
    </row>
    <row r="206" spans="1:41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35"/>
        <v>0</v>
      </c>
      <c r="L206">
        <f t="shared" si="36"/>
        <v>0</v>
      </c>
      <c r="M206">
        <f t="shared" si="37"/>
        <v>0</v>
      </c>
      <c r="N206">
        <f t="shared" si="38"/>
        <v>0</v>
      </c>
      <c r="O206">
        <f t="shared" si="39"/>
        <v>0</v>
      </c>
      <c r="P206">
        <f>trueraw!C205</f>
        <v>0</v>
      </c>
      <c r="Q206">
        <f>trueraw!D205</f>
        <v>0</v>
      </c>
      <c r="R206">
        <f>VLOOKUP($A206, '[1]auction in'!$A$2:$B$218, 2, FALSE)</f>
        <v>1</v>
      </c>
    </row>
    <row r="207" spans="1:41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35"/>
        <v>0</v>
      </c>
      <c r="L207">
        <f t="shared" si="36"/>
        <v>0</v>
      </c>
      <c r="M207">
        <f t="shared" si="37"/>
        <v>0</v>
      </c>
      <c r="N207">
        <f t="shared" si="38"/>
        <v>0</v>
      </c>
      <c r="O207">
        <f t="shared" si="39"/>
        <v>0</v>
      </c>
      <c r="P207">
        <f>trueraw!C206</f>
        <v>0</v>
      </c>
      <c r="Q207">
        <f>trueraw!D206</f>
        <v>0</v>
      </c>
      <c r="R207">
        <f>VLOOKUP($A207, '[1]auction in'!$A$2:$B$218, 2, FALSE)</f>
        <v>1</v>
      </c>
    </row>
    <row r="208" spans="1:41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35"/>
        <v>0</v>
      </c>
      <c r="L208">
        <f t="shared" si="36"/>
        <v>0</v>
      </c>
      <c r="M208">
        <f t="shared" si="37"/>
        <v>0</v>
      </c>
      <c r="N208">
        <f t="shared" si="38"/>
        <v>0</v>
      </c>
      <c r="O208">
        <f t="shared" si="39"/>
        <v>0</v>
      </c>
      <c r="P208">
        <f>trueraw!C207</f>
        <v>0</v>
      </c>
      <c r="Q208">
        <f>trueraw!D207</f>
        <v>0</v>
      </c>
      <c r="R208">
        <f>VLOOKUP($A208, '[1]auction in'!$A$2:$B$218, 2, FALSE)</f>
        <v>1</v>
      </c>
    </row>
    <row r="209" spans="1:18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35"/>
        <v>0</v>
      </c>
      <c r="L209">
        <f t="shared" si="36"/>
        <v>0</v>
      </c>
      <c r="M209">
        <f t="shared" si="37"/>
        <v>0</v>
      </c>
      <c r="N209">
        <f t="shared" si="38"/>
        <v>0</v>
      </c>
      <c r="O209">
        <f t="shared" si="39"/>
        <v>0</v>
      </c>
      <c r="P209">
        <f>trueraw!C208</f>
        <v>0</v>
      </c>
      <c r="Q209">
        <f>trueraw!D208</f>
        <v>0</v>
      </c>
      <c r="R209">
        <f>VLOOKUP($A209, '[1]auction in'!$A$2:$B$218, 2, FALSE)</f>
        <v>1</v>
      </c>
    </row>
    <row r="210" spans="1:18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35"/>
        <v>0</v>
      </c>
      <c r="L210">
        <f t="shared" si="36"/>
        <v>0</v>
      </c>
      <c r="M210">
        <f t="shared" si="37"/>
        <v>0</v>
      </c>
      <c r="N210">
        <f t="shared" si="38"/>
        <v>0</v>
      </c>
      <c r="O210">
        <f t="shared" si="39"/>
        <v>0</v>
      </c>
      <c r="P210">
        <f>trueraw!C209</f>
        <v>0</v>
      </c>
      <c r="Q210">
        <f>trueraw!D209</f>
        <v>0</v>
      </c>
      <c r="R210">
        <f>VLOOKUP($A210, '[1]auction in'!$A$2:$B$218, 2, FALSE)</f>
        <v>1</v>
      </c>
    </row>
    <row r="211" spans="1:18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35"/>
        <v>0</v>
      </c>
      <c r="L211">
        <f t="shared" si="36"/>
        <v>0</v>
      </c>
      <c r="M211">
        <f t="shared" si="37"/>
        <v>0</v>
      </c>
      <c r="N211">
        <f t="shared" si="38"/>
        <v>0</v>
      </c>
      <c r="O211">
        <f t="shared" si="39"/>
        <v>0</v>
      </c>
      <c r="P211">
        <f>trueraw!C210</f>
        <v>0</v>
      </c>
      <c r="Q211">
        <f>trueraw!D210</f>
        <v>0</v>
      </c>
      <c r="R211">
        <f>VLOOKUP($A211, '[1]auction in'!$A$2:$B$218, 2, FALSE)</f>
        <v>1</v>
      </c>
    </row>
    <row r="212" spans="1:18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35"/>
        <v>0</v>
      </c>
      <c r="L212">
        <f t="shared" si="36"/>
        <v>0</v>
      </c>
      <c r="M212">
        <f t="shared" si="37"/>
        <v>0</v>
      </c>
      <c r="N212">
        <f t="shared" si="38"/>
        <v>0</v>
      </c>
      <c r="O212">
        <f t="shared" si="39"/>
        <v>0</v>
      </c>
      <c r="P212">
        <f>trueraw!C211</f>
        <v>0</v>
      </c>
      <c r="Q212">
        <f>trueraw!D211</f>
        <v>0</v>
      </c>
      <c r="R212">
        <f>VLOOKUP($A212, '[1]auction in'!$A$2:$B$218, 2, FALSE)</f>
        <v>1</v>
      </c>
    </row>
    <row r="213" spans="1:18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35"/>
        <v>0</v>
      </c>
      <c r="L213">
        <f t="shared" si="36"/>
        <v>0</v>
      </c>
      <c r="M213">
        <f t="shared" si="37"/>
        <v>0</v>
      </c>
      <c r="N213">
        <f t="shared" si="38"/>
        <v>0</v>
      </c>
      <c r="O213">
        <f t="shared" si="39"/>
        <v>0</v>
      </c>
      <c r="P213">
        <f>trueraw!C212</f>
        <v>0</v>
      </c>
      <c r="Q213">
        <f>trueraw!D212</f>
        <v>0</v>
      </c>
      <c r="R213">
        <f>VLOOKUP($A213, '[1]auction in'!$A$2:$B$218, 2, FALSE)</f>
        <v>1</v>
      </c>
    </row>
    <row r="214" spans="1:18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35"/>
        <v>0</v>
      </c>
      <c r="L214">
        <f t="shared" si="36"/>
        <v>0</v>
      </c>
      <c r="M214">
        <f t="shared" si="37"/>
        <v>0</v>
      </c>
      <c r="N214">
        <f t="shared" si="38"/>
        <v>0</v>
      </c>
      <c r="O214">
        <f t="shared" si="39"/>
        <v>0</v>
      </c>
      <c r="P214">
        <f>trueraw!C213</f>
        <v>0</v>
      </c>
      <c r="Q214">
        <f>trueraw!D213</f>
        <v>0</v>
      </c>
      <c r="R214">
        <f>VLOOKUP($A214, '[1]auction in'!$A$2:$B$218, 2, FALSE)</f>
        <v>1</v>
      </c>
    </row>
    <row r="215" spans="1:18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35"/>
        <v>0</v>
      </c>
      <c r="L215">
        <f t="shared" si="36"/>
        <v>0</v>
      </c>
      <c r="M215">
        <f t="shared" si="37"/>
        <v>0</v>
      </c>
      <c r="N215">
        <f t="shared" si="38"/>
        <v>0</v>
      </c>
      <c r="O215">
        <f t="shared" si="39"/>
        <v>0</v>
      </c>
      <c r="P215">
        <f>trueraw!C214</f>
        <v>0</v>
      </c>
      <c r="Q215">
        <f>trueraw!D214</f>
        <v>0</v>
      </c>
      <c r="R215">
        <f>VLOOKUP($A215, '[1]auction in'!$A$2:$B$218, 2, FALSE)</f>
        <v>1</v>
      </c>
    </row>
    <row r="216" spans="1:18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35"/>
        <v>0</v>
      </c>
      <c r="L216">
        <f t="shared" si="36"/>
        <v>0</v>
      </c>
      <c r="M216">
        <f t="shared" si="37"/>
        <v>0</v>
      </c>
      <c r="N216">
        <f t="shared" si="38"/>
        <v>0</v>
      </c>
      <c r="O216">
        <f t="shared" si="39"/>
        <v>0</v>
      </c>
      <c r="P216">
        <f>trueraw!C215</f>
        <v>0</v>
      </c>
      <c r="Q216">
        <f>trueraw!D215</f>
        <v>0</v>
      </c>
      <c r="R216">
        <f>VLOOKUP($A216, '[1]auction in'!$A$2:$B$218, 2, FALSE)</f>
        <v>1</v>
      </c>
    </row>
    <row r="217" spans="1:18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35"/>
        <v>0</v>
      </c>
      <c r="L217">
        <f t="shared" si="36"/>
        <v>0</v>
      </c>
      <c r="M217">
        <f t="shared" si="37"/>
        <v>0</v>
      </c>
      <c r="N217">
        <f t="shared" si="38"/>
        <v>0</v>
      </c>
      <c r="O217">
        <f t="shared" si="39"/>
        <v>0</v>
      </c>
      <c r="P217">
        <f>trueraw!C216</f>
        <v>0</v>
      </c>
      <c r="Q217">
        <f>trueraw!D216</f>
        <v>0</v>
      </c>
      <c r="R217">
        <f>VLOOKUP($A217, '[1]auction in'!$A$2:$B$218, 2, FALSE)</f>
        <v>1</v>
      </c>
    </row>
    <row r="218" spans="1:18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35"/>
        <v>0</v>
      </c>
      <c r="L218">
        <f t="shared" si="36"/>
        <v>0</v>
      </c>
      <c r="M218">
        <f t="shared" si="37"/>
        <v>0</v>
      </c>
      <c r="N218">
        <f t="shared" si="38"/>
        <v>0</v>
      </c>
      <c r="O218">
        <f t="shared" si="39"/>
        <v>0</v>
      </c>
      <c r="P218">
        <f>trueraw!C217</f>
        <v>0</v>
      </c>
      <c r="Q218">
        <f>trueraw!D217</f>
        <v>0</v>
      </c>
      <c r="R218">
        <f>VLOOKUP($A218, '[1]auction in'!$A$2:$B$218, 2, FALSE)</f>
        <v>1</v>
      </c>
    </row>
    <row r="219" spans="1:18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35"/>
        <v>0</v>
      </c>
      <c r="L219">
        <f t="shared" si="36"/>
        <v>0</v>
      </c>
      <c r="M219">
        <f t="shared" si="37"/>
        <v>0</v>
      </c>
      <c r="N219">
        <f t="shared" si="38"/>
        <v>0</v>
      </c>
      <c r="O219">
        <f t="shared" si="39"/>
        <v>0</v>
      </c>
      <c r="P219">
        <f>trueraw!C218</f>
        <v>0</v>
      </c>
      <c r="Q219">
        <f>trueraw!D218</f>
        <v>0</v>
      </c>
      <c r="R219">
        <f>VLOOKUP($A219, '[1]auction in'!$A$2:$B$218, 2, FALSE)</f>
        <v>1</v>
      </c>
    </row>
  </sheetData>
  <sortState xmlns:xlrd2="http://schemas.microsoft.com/office/spreadsheetml/2017/richdata2" ref="A3:S179">
    <sortCondition descending="1" ref="N3:N179"/>
  </sortState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223:AC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Y240">
    <cfRule type="colorScale" priority="19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11.397032520325201</v>
      </c>
      <c r="C15">
        <f>raw!O4</f>
        <v>8.2597073170731719</v>
      </c>
      <c r="D15">
        <f>raw!O5</f>
        <v>8.3005528455284576</v>
      </c>
      <c r="E15">
        <f>raw!O6</f>
        <v>7.8598048780487799</v>
      </c>
      <c r="F15">
        <f>raw!O7</f>
        <v>6.5393821138211399</v>
      </c>
      <c r="G15">
        <f>raw!O8</f>
        <v>6.1898861788617889</v>
      </c>
      <c r="H15">
        <f>raw!O9</f>
        <v>6.3620487804878065</v>
      </c>
      <c r="I15">
        <f>raw!O10</f>
        <v>6.294048780487806</v>
      </c>
      <c r="J15">
        <f>raw!O11</f>
        <v>4.3676910569105685</v>
      </c>
      <c r="K15">
        <f>raw!O12</f>
        <v>5.0228617886178855</v>
      </c>
      <c r="L15">
        <f>raw!O13</f>
        <v>4.858731707317073</v>
      </c>
      <c r="M15">
        <f>raw!O14</f>
        <v>4.6179674796747969</v>
      </c>
      <c r="N15">
        <f>raw!O15</f>
        <v>4.0690731707317074</v>
      </c>
      <c r="O15">
        <f>raw!O16</f>
        <v>4.7811219512195118</v>
      </c>
      <c r="P15">
        <f>raw!O17</f>
        <v>3.7187317073170734</v>
      </c>
      <c r="Q15">
        <f>raw!O18</f>
        <v>4.216065040650407</v>
      </c>
      <c r="R15">
        <f>raw!O19</f>
        <v>4.1025447154471539</v>
      </c>
      <c r="S15">
        <f>raw!O20</f>
        <v>3.6014308943089426</v>
      </c>
      <c r="T15">
        <f>raw!O21</f>
        <v>3.9651869918699183</v>
      </c>
      <c r="U15">
        <f>raw!O22</f>
        <v>3.6359186991869921</v>
      </c>
      <c r="V15">
        <f>raw!O23</f>
        <v>3.4721951219512199</v>
      </c>
      <c r="W15">
        <f>raw!O24</f>
        <v>4.2098211382113835</v>
      </c>
      <c r="X15">
        <f>raw!O25</f>
        <v>3.9157723577235775</v>
      </c>
      <c r="Y15">
        <f>raw!O26</f>
        <v>3.7542113821138212</v>
      </c>
      <c r="Z15">
        <f>raw!O27</f>
        <v>3.7365284552845526</v>
      </c>
      <c r="AA15">
        <f>raw!O28</f>
        <v>3.4451382113821136</v>
      </c>
      <c r="AB15">
        <f>raw!O29</f>
        <v>3.5518536585365852</v>
      </c>
      <c r="AC15">
        <f>raw!O30</f>
        <v>3.3037317073170733</v>
      </c>
      <c r="AD15">
        <f>raw!O31</f>
        <v>3.3907154471544718</v>
      </c>
      <c r="AE15">
        <f>raw!O32</f>
        <v>3.2281626016260163</v>
      </c>
      <c r="AF15">
        <f>raw!O33</f>
        <v>2.8767723577235778</v>
      </c>
      <c r="AG15">
        <f>raw!O34</f>
        <v>2.9604552845528467</v>
      </c>
      <c r="AH15">
        <f>raw!O35</f>
        <v>2.9560000000000004</v>
      </c>
      <c r="AI15">
        <f>raw!O36</f>
        <v>2.2211382113821143</v>
      </c>
      <c r="AJ15">
        <f>raw!O37</f>
        <v>3.1710731707317077</v>
      </c>
      <c r="AK15">
        <f>raw!O38</f>
        <v>3.0713658536585364</v>
      </c>
      <c r="AL15">
        <f>raw!O39</f>
        <v>3.0763577235772357</v>
      </c>
      <c r="AM15">
        <f>raw!O40</f>
        <v>2.6927642276422765</v>
      </c>
      <c r="AN15">
        <f>raw!O41</f>
        <v>2.9462845528455293</v>
      </c>
      <c r="AO15">
        <f>raw!O42</f>
        <v>2.5645691056910573</v>
      </c>
      <c r="AP15">
        <f>raw!O43</f>
        <v>2.7620162601626026</v>
      </c>
      <c r="AQ15">
        <f>raw!O44</f>
        <v>2.8849430894308945</v>
      </c>
      <c r="AR15">
        <f>raw!O45</f>
        <v>2.896983739837399</v>
      </c>
      <c r="AS15">
        <f>raw!O46</f>
        <v>2.7356747967479675</v>
      </c>
      <c r="AT15">
        <f>raw!O47</f>
        <v>3.0201626016260166</v>
      </c>
      <c r="AU15">
        <f>raw!O48</f>
        <v>2.2458861788617881</v>
      </c>
      <c r="AV15">
        <f>raw!O49</f>
        <v>2.7162276422764227</v>
      </c>
      <c r="AW15">
        <f>raw!O50</f>
        <v>2.5411219512195125</v>
      </c>
      <c r="AX15">
        <f>raw!O51</f>
        <v>2.2969756097560969</v>
      </c>
      <c r="AY15">
        <f>raw!O52</f>
        <v>2.5345040650406503</v>
      </c>
      <c r="AZ15">
        <f>raw!O53</f>
        <v>2.4068943089430896</v>
      </c>
      <c r="BA15">
        <f>raw!O54</f>
        <v>2.3956747967479672</v>
      </c>
      <c r="BB15">
        <f>raw!O55</f>
        <v>2.2080000000000002</v>
      </c>
      <c r="BC15">
        <f>raw!O56</f>
        <v>1.5989024390243904</v>
      </c>
      <c r="BD15">
        <f>raw!O57</f>
        <v>1.7682357723577233</v>
      </c>
      <c r="BE15">
        <f>raw!O58</f>
        <v>2.1535609756097562</v>
      </c>
      <c r="BF15">
        <f>raw!O59</f>
        <v>1.8577886178861784</v>
      </c>
      <c r="BG15">
        <f>raw!O60</f>
        <v>1.7566178861788617</v>
      </c>
      <c r="BH15">
        <f>raw!O61</f>
        <v>1.5816097560975608</v>
      </c>
      <c r="BI15">
        <f>raw!O62</f>
        <v>1.8568861788617879</v>
      </c>
      <c r="BJ15">
        <f>raw!O63</f>
        <v>1.4976260162601627</v>
      </c>
      <c r="BK15">
        <f>raw!O64</f>
        <v>1.6675934959349594</v>
      </c>
      <c r="BL15">
        <f>raw!O65</f>
        <v>1.6587642276422758</v>
      </c>
      <c r="BM15">
        <f>raw!O66</f>
        <v>1.4956341463414633</v>
      </c>
      <c r="BN15">
        <f>raw!O67</f>
        <v>1.5432845528455288</v>
      </c>
      <c r="BO15">
        <f>raw!O68</f>
        <v>1.4499430894308944</v>
      </c>
      <c r="BP15">
        <f>raw!O69</f>
        <v>1.3036016260162602</v>
      </c>
      <c r="BQ15">
        <f>raw!O70</f>
        <v>1.6030081300813008</v>
      </c>
      <c r="BR15">
        <f>raw!O71</f>
        <v>1.0066178861788617</v>
      </c>
      <c r="BS15">
        <f>raw!O72</f>
        <v>1.1866341463414636</v>
      </c>
      <c r="BT15">
        <f>raw!O73</f>
        <v>1.4519674796747968</v>
      </c>
      <c r="BU15">
        <f>raw!O74</f>
        <v>0.85720325203252079</v>
      </c>
      <c r="BV15">
        <f>raw!O75</f>
        <v>1.3569105691056911</v>
      </c>
      <c r="BW15">
        <f>raw!O76</f>
        <v>1.0611544715447156</v>
      </c>
      <c r="BX15">
        <f>raw!O77</f>
        <v>0.95238211382113813</v>
      </c>
      <c r="BY15">
        <f>raw!O78</f>
        <v>1.1699512195121953</v>
      </c>
      <c r="BZ15">
        <f>raw!O79</f>
        <v>1.1328780487804875</v>
      </c>
      <c r="CA15">
        <f>raw!O80</f>
        <v>0.69601626016260154</v>
      </c>
      <c r="CB15">
        <f>raw!O81</f>
        <v>0.58419512195121936</v>
      </c>
      <c r="CC15">
        <f>raw!O82</f>
        <v>1.0371707317073173</v>
      </c>
      <c r="CD15">
        <f>raw!O83</f>
        <v>0.55380487804878076</v>
      </c>
      <c r="CE15">
        <f>raw!O84</f>
        <v>0.63769105691056893</v>
      </c>
      <c r="CF15">
        <f>raw!O85</f>
        <v>0.56640650406504034</v>
      </c>
      <c r="CG15">
        <f>raw!O86</f>
        <v>0.683731707317073</v>
      </c>
      <c r="CH15">
        <f>raw!O87</f>
        <v>0.42478048780487854</v>
      </c>
      <c r="CI15">
        <f>raw!O88</f>
        <v>0.76503252032520308</v>
      </c>
      <c r="CJ15">
        <f>raw!O89</f>
        <v>0.58621138211382151</v>
      </c>
      <c r="CK15">
        <f>raw!O90</f>
        <v>0.55553658536585393</v>
      </c>
      <c r="CL15">
        <f>raw!O91</f>
        <v>0.36429268292682937</v>
      </c>
      <c r="CM15">
        <f>raw!O92</f>
        <v>0.62494308943089449</v>
      </c>
      <c r="CN15">
        <f>raw!O93</f>
        <v>0.51795121951219525</v>
      </c>
      <c r="CO15">
        <f>raw!O94</f>
        <v>0.50600000000000067</v>
      </c>
      <c r="CP15">
        <f>raw!O95</f>
        <v>0.608439024390244</v>
      </c>
      <c r="CQ15">
        <f>raw!O96</f>
        <v>0.37169105691056936</v>
      </c>
      <c r="CR15">
        <f>raw!O97</f>
        <v>0.40241463414634149</v>
      </c>
      <c r="CS15">
        <f>raw!O98</f>
        <v>0.52000813008130076</v>
      </c>
      <c r="CT15">
        <f>raw!O99</f>
        <v>-0.16163414634146334</v>
      </c>
      <c r="CU15">
        <f>raw!O100</f>
        <v>0.12078048780487816</v>
      </c>
      <c r="CV15">
        <f>raw!O101</f>
        <v>7.2341463414634377E-2</v>
      </c>
      <c r="CW15">
        <f>raw!O102</f>
        <v>0.11359349593495982</v>
      </c>
      <c r="CX15">
        <f>raw!O103</f>
        <v>0.18037398373983737</v>
      </c>
      <c r="CY15">
        <f>raw!O104</f>
        <v>-0.10165853658536578</v>
      </c>
      <c r="CZ15">
        <f>raw!O105</f>
        <v>-5.4260162601625681E-2</v>
      </c>
      <c r="DA15">
        <f>raw!O106</f>
        <v>0.23632520325203304</v>
      </c>
      <c r="DB15">
        <f>raw!O107</f>
        <v>-9.9382113821138263E-2</v>
      </c>
      <c r="DC15">
        <f>raw!O108</f>
        <v>-3.5544715447154318E-2</v>
      </c>
      <c r="DD15">
        <f>raw!O109</f>
        <v>-1.8016260162601716E-2</v>
      </c>
      <c r="DE15">
        <f>raw!O110</f>
        <v>-3.2601626016259933E-2</v>
      </c>
      <c r="DF15">
        <f>raw!O111</f>
        <v>-0.63613008130081328</v>
      </c>
      <c r="DG15">
        <f>raw!O112</f>
        <v>-0.35073170731707298</v>
      </c>
      <c r="DH15">
        <f>raw!O113</f>
        <v>-0.13936585365853649</v>
      </c>
      <c r="DI15">
        <f>raw!O114</f>
        <v>-0.2373333333333334</v>
      </c>
      <c r="DJ15">
        <f>raw!O115</f>
        <v>-0.38960162601626047</v>
      </c>
      <c r="DK15">
        <f>raw!O116</f>
        <v>-0.87216260162601622</v>
      </c>
      <c r="DL15">
        <f>raw!O117</f>
        <v>-0.55040650406504077</v>
      </c>
      <c r="DM15">
        <f>raw!O118</f>
        <v>-0.47570731707317049</v>
      </c>
      <c r="DN15">
        <f>raw!O119</f>
        <v>-0.88045528455284461</v>
      </c>
      <c r="DO15">
        <f>raw!O120</f>
        <v>-0.61508943089430901</v>
      </c>
      <c r="DP15">
        <f>raw!O121</f>
        <v>-0.69668292682926825</v>
      </c>
      <c r="DQ15">
        <f>raw!O122</f>
        <v>-0.44772357723577239</v>
      </c>
      <c r="DR15">
        <f>raw!O123</f>
        <v>-0.72688617886178875</v>
      </c>
      <c r="DS15">
        <f>raw!O124</f>
        <v>-0.88375609756097551</v>
      </c>
      <c r="DT15">
        <f>raw!O125</f>
        <v>-0.7177398373983741</v>
      </c>
      <c r="DU15">
        <f>raw!O126</f>
        <v>-0.65839024390243872</v>
      </c>
      <c r="DV15">
        <f>raw!O127</f>
        <v>-0.7584634146341459</v>
      </c>
      <c r="DW15">
        <f>raw!O128</f>
        <v>-0.52009756097560955</v>
      </c>
      <c r="DX15">
        <f>raw!O129</f>
        <v>-0.84036585365853622</v>
      </c>
      <c r="DY15">
        <f>raw!O130</f>
        <v>-1.4111869918699185</v>
      </c>
      <c r="DZ15">
        <f>raw!O131</f>
        <v>-1.0463089430894303</v>
      </c>
      <c r="EA15">
        <f>raw!O132</f>
        <v>-0.8982276422764226</v>
      </c>
      <c r="EB15">
        <f>raw!O133</f>
        <v>-1.1869024390243903</v>
      </c>
      <c r="EC15">
        <f>raw!O134</f>
        <v>-0.89193495934959333</v>
      </c>
      <c r="ED15">
        <f>raw!O135</f>
        <v>-0.97200813008130083</v>
      </c>
      <c r="EE15">
        <f>raw!O136</f>
        <v>-0.90435772357723576</v>
      </c>
      <c r="EF15">
        <f>raw!O137</f>
        <v>-1.226081300813008</v>
      </c>
      <c r="EG15">
        <f>raw!O138</f>
        <v>-1.0926991869918696</v>
      </c>
      <c r="EH15">
        <f>raw!O139</f>
        <v>-1.2186260162601625</v>
      </c>
      <c r="EI15">
        <f>raw!O140</f>
        <v>-1.2446016260162605</v>
      </c>
      <c r="EJ15">
        <f>raw!O141</f>
        <v>-1.0954634146341462</v>
      </c>
      <c r="EK15">
        <f>raw!O142</f>
        <v>-1.3050406504065042</v>
      </c>
      <c r="EL15">
        <f>raw!O143</f>
        <v>-1.3839999999999999</v>
      </c>
      <c r="EM15">
        <f>raw!O144</f>
        <v>-1.6554634146341463</v>
      </c>
      <c r="EN15">
        <f>raw!O145</f>
        <v>-1.261723577235772</v>
      </c>
      <c r="EO15">
        <f>raw!O146</f>
        <v>-1.2506666666666666</v>
      </c>
      <c r="EP15">
        <f>raw!O147</f>
        <v>-1.1972357723577238</v>
      </c>
      <c r="EQ15">
        <f>raw!O148</f>
        <v>-1.6452195121951216</v>
      </c>
      <c r="ER15">
        <f>raw!O149</f>
        <v>-1.3034471544715447</v>
      </c>
      <c r="ES15">
        <f>raw!O150</f>
        <v>-1.5919999999999994</v>
      </c>
      <c r="ET15">
        <f>raw!O151</f>
        <v>-1.5461138211382113</v>
      </c>
      <c r="EU15">
        <f>raw!O152</f>
        <v>-1.507821138211382</v>
      </c>
      <c r="EV15">
        <f>raw!O153</f>
        <v>-1.5667479674796747</v>
      </c>
      <c r="EW15">
        <f>raw!O154</f>
        <v>-1.9269268292682928</v>
      </c>
      <c r="EX15">
        <f>raw!O155</f>
        <v>-1.6006341463414633</v>
      </c>
      <c r="EY15">
        <f>raw!O156</f>
        <v>-1.6042439024390243</v>
      </c>
      <c r="EZ15">
        <f>raw!O157</f>
        <v>-1.7506829268292681</v>
      </c>
      <c r="FA15">
        <f>raw!O158</f>
        <v>-1.7237560975609751</v>
      </c>
      <c r="FB15">
        <f>raw!O159</f>
        <v>-1.8791219512195123</v>
      </c>
      <c r="FC15">
        <f>raw!O160</f>
        <v>-1.8961951219512194</v>
      </c>
      <c r="FD15">
        <f>raw!O161</f>
        <v>-1.8443252032520325</v>
      </c>
      <c r="FE15">
        <f>raw!O162</f>
        <v>-1.8569268292682928</v>
      </c>
      <c r="FF15">
        <f>raw!O163</f>
        <v>-1.879349593495935</v>
      </c>
      <c r="FG15">
        <f>raw!O164</f>
        <v>-2.140341463414634</v>
      </c>
      <c r="FH15">
        <f>raw!O165</f>
        <v>-2.0053008130081302</v>
      </c>
      <c r="FI15">
        <f>raw!O166</f>
        <v>-2.1794146341463416</v>
      </c>
      <c r="FJ15">
        <f>raw!O167</f>
        <v>-2.4533658536585361</v>
      </c>
      <c r="FK15">
        <f>raw!O168</f>
        <v>-2.1846910569105686</v>
      </c>
      <c r="FL15">
        <f>raw!O169</f>
        <v>-2.1492357723577236</v>
      </c>
      <c r="FM15">
        <f>raw!O170</f>
        <v>-2.3681626016260164</v>
      </c>
      <c r="FN15">
        <f>raw!O171</f>
        <v>-2.2950569105691057</v>
      </c>
      <c r="FO15">
        <f>raw!O172</f>
        <v>-2.3705853658536586</v>
      </c>
      <c r="FP15">
        <f>raw!O173</f>
        <v>-2.6809918699186994</v>
      </c>
      <c r="FQ15">
        <f>raw!O174</f>
        <v>-2.9155447154471537</v>
      </c>
      <c r="FR15">
        <f>raw!O175</f>
        <v>-3.3996260162601635</v>
      </c>
      <c r="FS15">
        <f>raw!O176</f>
        <v>-3.462048780487804</v>
      </c>
      <c r="FT15">
        <f>raw!O177</f>
        <v>-3.7984308943089435</v>
      </c>
      <c r="FU15">
        <f>raw!O178</f>
        <v>-4.2756341463414635</v>
      </c>
      <c r="FV15">
        <f>raw!O179</f>
        <v>-5.0405853658536577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e">
        <f>raw!#REF!</f>
        <v>#REF!</v>
      </c>
      <c r="B16" t="e">
        <f>raw!#REF!</f>
        <v>#REF!</v>
      </c>
      <c r="C16" t="e">
        <f>raw!#REF!</f>
        <v>#REF!</v>
      </c>
      <c r="D16" t="e">
        <f>raw!#REF!</f>
        <v>#REF!</v>
      </c>
      <c r="E16" t="e">
        <f>raw!#REF!</f>
        <v>#REF!</v>
      </c>
      <c r="F16" t="e">
        <f>raw!#REF!</f>
        <v>#REF!</v>
      </c>
      <c r="G16" t="e">
        <f>raw!#REF!</f>
        <v>#REF!</v>
      </c>
      <c r="H16" t="e">
        <f>raw!#REF!</f>
        <v>#REF!</v>
      </c>
      <c r="I16" t="e">
        <f>raw!#REF!</f>
        <v>#REF!</v>
      </c>
      <c r="J16" t="e">
        <f>raw!#REF!</f>
        <v>#REF!</v>
      </c>
      <c r="K16" t="e">
        <f>raw!#REF!</f>
        <v>#REF!</v>
      </c>
      <c r="L16" t="e">
        <f>raw!#REF!</f>
        <v>#REF!</v>
      </c>
      <c r="M16" t="e">
        <f>raw!#REF!</f>
        <v>#REF!</v>
      </c>
      <c r="N16" t="e">
        <f>raw!#REF!</f>
        <v>#REF!</v>
      </c>
      <c r="O16" t="e">
        <f>raw!#REF!</f>
        <v>#REF!</v>
      </c>
      <c r="P16" t="e">
        <f>raw!#REF!</f>
        <v>#REF!</v>
      </c>
      <c r="Q16" t="e">
        <f>raw!#REF!</f>
        <v>#REF!</v>
      </c>
      <c r="R16" t="e">
        <f>raw!#REF!</f>
        <v>#REF!</v>
      </c>
      <c r="S16" t="e">
        <f>raw!#REF!</f>
        <v>#REF!</v>
      </c>
      <c r="T16" t="e">
        <f>raw!#REF!</f>
        <v>#REF!</v>
      </c>
      <c r="U16" t="e">
        <f>raw!#REF!</f>
        <v>#REF!</v>
      </c>
      <c r="V16" t="e">
        <f>raw!#REF!</f>
        <v>#REF!</v>
      </c>
      <c r="W16" t="e">
        <f>raw!#REF!</f>
        <v>#REF!</v>
      </c>
      <c r="X16" t="e">
        <f>raw!#REF!</f>
        <v>#REF!</v>
      </c>
      <c r="Y16" t="e">
        <f>raw!#REF!</f>
        <v>#REF!</v>
      </c>
      <c r="Z16" t="e">
        <f>raw!#REF!</f>
        <v>#REF!</v>
      </c>
      <c r="AA16" t="e">
        <f>raw!#REF!</f>
        <v>#REF!</v>
      </c>
      <c r="AB16" t="e">
        <f>raw!#REF!</f>
        <v>#REF!</v>
      </c>
      <c r="AC16" t="e">
        <f>raw!#REF!</f>
        <v>#REF!</v>
      </c>
      <c r="AD16" t="e">
        <f>raw!#REF!</f>
        <v>#REF!</v>
      </c>
      <c r="AE16" t="e">
        <f>raw!#REF!</f>
        <v>#REF!</v>
      </c>
      <c r="AF16" t="e">
        <f>raw!#REF!</f>
        <v>#REF!</v>
      </c>
      <c r="AG16" t="e">
        <f>raw!#REF!</f>
        <v>#REF!</v>
      </c>
      <c r="AH16" t="e">
        <f>raw!#REF!</f>
        <v>#REF!</v>
      </c>
      <c r="AI16" t="e">
        <f>raw!#REF!</f>
        <v>#REF!</v>
      </c>
      <c r="AJ16" t="e">
        <f>raw!#REF!</f>
        <v>#REF!</v>
      </c>
      <c r="AK16" t="e">
        <f>raw!#REF!</f>
        <v>#REF!</v>
      </c>
      <c r="AL16" t="e">
        <f>raw!#REF!</f>
        <v>#REF!</v>
      </c>
      <c r="AM16" t="e">
        <f>raw!#REF!</f>
        <v>#REF!</v>
      </c>
      <c r="AN16" t="e">
        <f>raw!#REF!</f>
        <v>#REF!</v>
      </c>
      <c r="AO16" t="e">
        <f>raw!#REF!</f>
        <v>#REF!</v>
      </c>
      <c r="AP16" t="e">
        <f>raw!#REF!</f>
        <v>#REF!</v>
      </c>
      <c r="AQ16" t="e">
        <f>raw!#REF!</f>
        <v>#REF!</v>
      </c>
      <c r="AR16" t="e">
        <f>raw!#REF!</f>
        <v>#REF!</v>
      </c>
      <c r="AS16" t="e">
        <f>raw!#REF!</f>
        <v>#REF!</v>
      </c>
      <c r="AT16" t="e">
        <f>raw!#REF!</f>
        <v>#REF!</v>
      </c>
      <c r="AU16" t="e">
        <f>raw!#REF!</f>
        <v>#REF!</v>
      </c>
      <c r="AV16" t="e">
        <f>raw!#REF!</f>
        <v>#REF!</v>
      </c>
      <c r="AW16" t="e">
        <f>raw!#REF!</f>
        <v>#REF!</v>
      </c>
      <c r="AX16" t="e">
        <f>raw!#REF!</f>
        <v>#REF!</v>
      </c>
      <c r="AY16" t="e">
        <f>raw!#REF!</f>
        <v>#REF!</v>
      </c>
      <c r="AZ16" t="e">
        <f>raw!#REF!</f>
        <v>#REF!</v>
      </c>
      <c r="BA16" t="e">
        <f>raw!#REF!</f>
        <v>#REF!</v>
      </c>
      <c r="BB16" t="e">
        <f>raw!#REF!</f>
        <v>#REF!</v>
      </c>
      <c r="BC16" t="e">
        <f>raw!#REF!</f>
        <v>#REF!</v>
      </c>
      <c r="BD16" t="e">
        <f>raw!#REF!</f>
        <v>#REF!</v>
      </c>
      <c r="BE16" t="e">
        <f>raw!#REF!</f>
        <v>#REF!</v>
      </c>
      <c r="BF16" t="e">
        <f>raw!#REF!</f>
        <v>#REF!</v>
      </c>
      <c r="BG16" t="e">
        <f>raw!#REF!</f>
        <v>#REF!</v>
      </c>
      <c r="BH16" t="e">
        <f>raw!#REF!</f>
        <v>#REF!</v>
      </c>
      <c r="BI16" t="e">
        <f>raw!#REF!</f>
        <v>#REF!</v>
      </c>
      <c r="BJ16" t="e">
        <f>raw!#REF!</f>
        <v>#REF!</v>
      </c>
      <c r="BK16" t="e">
        <f>raw!#REF!</f>
        <v>#REF!</v>
      </c>
      <c r="BL16" t="e">
        <f>raw!#REF!</f>
        <v>#REF!</v>
      </c>
      <c r="BM16" t="e">
        <f>raw!#REF!</f>
        <v>#REF!</v>
      </c>
      <c r="BN16" t="e">
        <f>raw!#REF!</f>
        <v>#REF!</v>
      </c>
      <c r="BO16" t="e">
        <f>raw!#REF!</f>
        <v>#REF!</v>
      </c>
      <c r="BP16" t="e">
        <f>raw!#REF!</f>
        <v>#REF!</v>
      </c>
      <c r="BQ16" t="e">
        <f>raw!#REF!</f>
        <v>#REF!</v>
      </c>
      <c r="BR16" t="e">
        <f>raw!#REF!</f>
        <v>#REF!</v>
      </c>
      <c r="BS16" t="e">
        <f>raw!#REF!</f>
        <v>#REF!</v>
      </c>
      <c r="BT16" t="e">
        <f>raw!#REF!</f>
        <v>#REF!</v>
      </c>
      <c r="BU16" t="e">
        <f>raw!#REF!</f>
        <v>#REF!</v>
      </c>
      <c r="BV16" t="e">
        <f>raw!#REF!</f>
        <v>#REF!</v>
      </c>
      <c r="BW16" t="e">
        <f>raw!#REF!</f>
        <v>#REF!</v>
      </c>
      <c r="BX16" t="e">
        <f>raw!#REF!</f>
        <v>#REF!</v>
      </c>
      <c r="BY16" t="e">
        <f>raw!#REF!</f>
        <v>#REF!</v>
      </c>
      <c r="BZ16" t="e">
        <f>raw!#REF!</f>
        <v>#REF!</v>
      </c>
      <c r="CA16" t="e">
        <f>raw!#REF!</f>
        <v>#REF!</v>
      </c>
      <c r="CB16" t="e">
        <f>raw!#REF!</f>
        <v>#REF!</v>
      </c>
      <c r="CC16" t="e">
        <f>raw!#REF!</f>
        <v>#REF!</v>
      </c>
      <c r="CD16" t="e">
        <f>raw!#REF!</f>
        <v>#REF!</v>
      </c>
      <c r="CE16" t="e">
        <f>raw!#REF!</f>
        <v>#REF!</v>
      </c>
      <c r="CF16" t="e">
        <f>raw!#REF!</f>
        <v>#REF!</v>
      </c>
      <c r="CG16" t="e">
        <f>raw!#REF!</f>
        <v>#REF!</v>
      </c>
      <c r="CH16" t="e">
        <f>raw!#REF!</f>
        <v>#REF!</v>
      </c>
      <c r="CI16" t="e">
        <f>raw!#REF!</f>
        <v>#REF!</v>
      </c>
      <c r="CJ16" t="e">
        <f>raw!#REF!</f>
        <v>#REF!</v>
      </c>
      <c r="CK16" t="e">
        <f>raw!#REF!</f>
        <v>#REF!</v>
      </c>
      <c r="CL16" t="e">
        <f>raw!#REF!</f>
        <v>#REF!</v>
      </c>
      <c r="CM16" t="e">
        <f>raw!#REF!</f>
        <v>#REF!</v>
      </c>
      <c r="CN16" t="e">
        <f>raw!#REF!</f>
        <v>#REF!</v>
      </c>
      <c r="CO16" t="e">
        <f>raw!#REF!</f>
        <v>#REF!</v>
      </c>
      <c r="CP16" t="e">
        <f>raw!#REF!</f>
        <v>#REF!</v>
      </c>
      <c r="CQ16" t="e">
        <f>raw!#REF!</f>
        <v>#REF!</v>
      </c>
      <c r="CR16" t="e">
        <f>raw!#REF!</f>
        <v>#REF!</v>
      </c>
      <c r="CS16" t="e">
        <f>raw!#REF!</f>
        <v>#REF!</v>
      </c>
      <c r="CT16" t="e">
        <f>raw!#REF!</f>
        <v>#REF!</v>
      </c>
      <c r="CU16" t="e">
        <f>raw!#REF!</f>
        <v>#REF!</v>
      </c>
      <c r="CV16" t="e">
        <f>raw!#REF!</f>
        <v>#REF!</v>
      </c>
      <c r="CW16" t="e">
        <f>raw!#REF!</f>
        <v>#REF!</v>
      </c>
      <c r="CX16" t="e">
        <f>raw!#REF!</f>
        <v>#REF!</v>
      </c>
      <c r="CY16" t="e">
        <f>raw!#REF!</f>
        <v>#REF!</v>
      </c>
      <c r="CZ16" t="e">
        <f>raw!#REF!</f>
        <v>#REF!</v>
      </c>
      <c r="DA16" t="e">
        <f>raw!#REF!</f>
        <v>#REF!</v>
      </c>
      <c r="DB16" t="e">
        <f>raw!#REF!</f>
        <v>#REF!</v>
      </c>
      <c r="DC16" t="e">
        <f>raw!#REF!</f>
        <v>#REF!</v>
      </c>
      <c r="DD16" t="e">
        <f>raw!#REF!</f>
        <v>#REF!</v>
      </c>
      <c r="DE16" t="e">
        <f>raw!#REF!</f>
        <v>#REF!</v>
      </c>
      <c r="DF16" t="e">
        <f>raw!#REF!</f>
        <v>#REF!</v>
      </c>
      <c r="DG16" t="e">
        <f>raw!#REF!</f>
        <v>#REF!</v>
      </c>
      <c r="DH16" t="e">
        <f>raw!#REF!</f>
        <v>#REF!</v>
      </c>
      <c r="DI16" t="e">
        <f>raw!#REF!</f>
        <v>#REF!</v>
      </c>
      <c r="DJ16" t="e">
        <f>raw!#REF!</f>
        <v>#REF!</v>
      </c>
      <c r="DK16" t="e">
        <f>raw!#REF!</f>
        <v>#REF!</v>
      </c>
      <c r="DL16" t="e">
        <f>raw!#REF!</f>
        <v>#REF!</v>
      </c>
      <c r="DM16" t="e">
        <f>raw!#REF!</f>
        <v>#REF!</v>
      </c>
      <c r="DN16" t="e">
        <f>raw!#REF!</f>
        <v>#REF!</v>
      </c>
      <c r="DO16" t="e">
        <f>raw!#REF!</f>
        <v>#REF!</v>
      </c>
      <c r="DP16" t="e">
        <f>raw!#REF!</f>
        <v>#REF!</v>
      </c>
      <c r="DQ16" t="e">
        <f>raw!#REF!</f>
        <v>#REF!</v>
      </c>
      <c r="DR16" t="e">
        <f>raw!#REF!</f>
        <v>#REF!</v>
      </c>
      <c r="DS16" t="e">
        <f>raw!#REF!</f>
        <v>#REF!</v>
      </c>
      <c r="DT16" t="e">
        <f>raw!#REF!</f>
        <v>#REF!</v>
      </c>
      <c r="DU16" t="e">
        <f>raw!#REF!</f>
        <v>#REF!</v>
      </c>
      <c r="DV16" t="e">
        <f>raw!#REF!</f>
        <v>#REF!</v>
      </c>
      <c r="DW16" t="e">
        <f>raw!#REF!</f>
        <v>#REF!</v>
      </c>
      <c r="DX16" t="e">
        <f>raw!#REF!</f>
        <v>#REF!</v>
      </c>
      <c r="DY16" t="e">
        <f>raw!#REF!</f>
        <v>#REF!</v>
      </c>
      <c r="DZ16" t="e">
        <f>raw!#REF!</f>
        <v>#REF!</v>
      </c>
      <c r="EA16" t="e">
        <f>raw!#REF!</f>
        <v>#REF!</v>
      </c>
      <c r="EB16" t="e">
        <f>raw!#REF!</f>
        <v>#REF!</v>
      </c>
      <c r="EC16" t="e">
        <f>raw!#REF!</f>
        <v>#REF!</v>
      </c>
      <c r="ED16" t="e">
        <f>raw!#REF!</f>
        <v>#REF!</v>
      </c>
      <c r="EE16" t="e">
        <f>raw!#REF!</f>
        <v>#REF!</v>
      </c>
      <c r="EF16" t="e">
        <f>raw!#REF!</f>
        <v>#REF!</v>
      </c>
      <c r="EG16" t="e">
        <f>raw!#REF!</f>
        <v>#REF!</v>
      </c>
      <c r="EH16" t="e">
        <f>raw!#REF!</f>
        <v>#REF!</v>
      </c>
      <c r="EI16" t="e">
        <f>raw!#REF!</f>
        <v>#REF!</v>
      </c>
      <c r="EJ16" t="e">
        <f>raw!#REF!</f>
        <v>#REF!</v>
      </c>
      <c r="EK16" t="e">
        <f>raw!#REF!</f>
        <v>#REF!</v>
      </c>
      <c r="EL16" t="e">
        <f>raw!#REF!</f>
        <v>#REF!</v>
      </c>
      <c r="EM16" t="e">
        <f>raw!#REF!</f>
        <v>#REF!</v>
      </c>
      <c r="EN16" t="e">
        <f>raw!#REF!</f>
        <v>#REF!</v>
      </c>
      <c r="EO16" t="e">
        <f>raw!#REF!</f>
        <v>#REF!</v>
      </c>
      <c r="EP16" t="e">
        <f>raw!#REF!</f>
        <v>#REF!</v>
      </c>
      <c r="EQ16" t="e">
        <f>raw!#REF!</f>
        <v>#REF!</v>
      </c>
      <c r="ER16" t="e">
        <f>raw!#REF!</f>
        <v>#REF!</v>
      </c>
      <c r="ES16" t="e">
        <f>raw!#REF!</f>
        <v>#REF!</v>
      </c>
      <c r="ET16" t="e">
        <f>raw!#REF!</f>
        <v>#REF!</v>
      </c>
      <c r="EU16" t="e">
        <f>raw!#REF!</f>
        <v>#REF!</v>
      </c>
      <c r="EV16" t="e">
        <f>raw!#REF!</f>
        <v>#REF!</v>
      </c>
      <c r="EW16" t="e">
        <f>raw!#REF!</f>
        <v>#REF!</v>
      </c>
      <c r="EX16" t="e">
        <f>raw!#REF!</f>
        <v>#REF!</v>
      </c>
      <c r="EY16" t="e">
        <f>raw!#REF!</f>
        <v>#REF!</v>
      </c>
      <c r="EZ16" t="e">
        <f>raw!#REF!</f>
        <v>#REF!</v>
      </c>
      <c r="FA16" t="e">
        <f>raw!#REF!</f>
        <v>#REF!</v>
      </c>
      <c r="FB16" t="e">
        <f>raw!#REF!</f>
        <v>#REF!</v>
      </c>
      <c r="FC16" t="e">
        <f>raw!#REF!</f>
        <v>#REF!</v>
      </c>
      <c r="FD16" t="e">
        <f>raw!#REF!</f>
        <v>#REF!</v>
      </c>
      <c r="FE16" t="e">
        <f>raw!#REF!</f>
        <v>#REF!</v>
      </c>
      <c r="FF16" t="e">
        <f>raw!#REF!</f>
        <v>#REF!</v>
      </c>
      <c r="FG16" t="e">
        <f>raw!#REF!</f>
        <v>#REF!</v>
      </c>
      <c r="FH16" t="e">
        <f>raw!#REF!</f>
        <v>#REF!</v>
      </c>
      <c r="FI16" t="e">
        <f>raw!#REF!</f>
        <v>#REF!</v>
      </c>
      <c r="FJ16" t="e">
        <f>raw!#REF!</f>
        <v>#REF!</v>
      </c>
      <c r="FK16" t="e">
        <f>raw!#REF!</f>
        <v>#REF!</v>
      </c>
      <c r="FL16" t="e">
        <f>raw!#REF!</f>
        <v>#REF!</v>
      </c>
      <c r="FM16" t="e">
        <f>raw!#REF!</f>
        <v>#REF!</v>
      </c>
      <c r="FN16" t="e">
        <f>raw!#REF!</f>
        <v>#REF!</v>
      </c>
      <c r="FO16" t="e">
        <f>raw!#REF!</f>
        <v>#REF!</v>
      </c>
      <c r="FP16" t="e">
        <f>raw!#REF!</f>
        <v>#REF!</v>
      </c>
      <c r="FQ16" t="e">
        <f>raw!#REF!</f>
        <v>#REF!</v>
      </c>
      <c r="FR16" t="e">
        <f>raw!#REF!</f>
        <v>#REF!</v>
      </c>
      <c r="FS16" t="e">
        <f>raw!#REF!</f>
        <v>#REF!</v>
      </c>
      <c r="FT16" t="e">
        <f>raw!#REF!</f>
        <v>#REF!</v>
      </c>
      <c r="FU16" t="e">
        <f>raw!#REF!</f>
        <v>#REF!</v>
      </c>
      <c r="FV16" t="e">
        <f>raw!#REF!</f>
        <v>#REF!</v>
      </c>
      <c r="FW16" t="e">
        <f>raw!#REF!</f>
        <v>#REF!</v>
      </c>
      <c r="FX16" t="e">
        <f>raw!#REF!</f>
        <v>#REF!</v>
      </c>
      <c r="FY16" t="e">
        <f>raw!#REF!</f>
        <v>#REF!</v>
      </c>
      <c r="FZ16" t="e">
        <f>raw!#REF!</f>
        <v>#REF!</v>
      </c>
      <c r="GA16" t="e">
        <f>raw!#REF!</f>
        <v>#REF!</v>
      </c>
      <c r="GB16" t="e">
        <f>raw!#REF!</f>
        <v>#REF!</v>
      </c>
      <c r="GC16" t="e">
        <f>raw!#REF!</f>
        <v>#REF!</v>
      </c>
      <c r="GD16" t="e">
        <f>raw!#REF!</f>
        <v>#REF!</v>
      </c>
      <c r="GE16" t="e">
        <f>raw!#REF!</f>
        <v>#REF!</v>
      </c>
      <c r="GF16" t="e">
        <f>raw!#REF!</f>
        <v>#REF!</v>
      </c>
      <c r="GG16" t="e">
        <f>raw!#REF!</f>
        <v>#REF!</v>
      </c>
      <c r="GH16" t="e">
        <f>raw!#REF!</f>
        <v>#REF!</v>
      </c>
      <c r="GI16" t="e">
        <f>raw!#REF!</f>
        <v>#REF!</v>
      </c>
      <c r="GJ16" t="e">
        <f>raw!#REF!</f>
        <v>#REF!</v>
      </c>
      <c r="GK16" t="e">
        <f>raw!#REF!</f>
        <v>#REF!</v>
      </c>
      <c r="GL16" t="e">
        <f>raw!#REF!</f>
        <v>#REF!</v>
      </c>
      <c r="GM16" t="e">
        <f>raw!#REF!</f>
        <v>#REF!</v>
      </c>
      <c r="GN16" t="e">
        <f>raw!#REF!</f>
        <v>#REF!</v>
      </c>
      <c r="GO16" t="e">
        <f>raw!#REF!</f>
        <v>#REF!</v>
      </c>
      <c r="GP16" t="e">
        <f>raw!#REF!</f>
        <v>#REF!</v>
      </c>
      <c r="GQ16" t="e">
        <f>raw!#REF!</f>
        <v>#REF!</v>
      </c>
      <c r="GR16" t="e">
        <f>raw!#REF!</f>
        <v>#REF!</v>
      </c>
      <c r="GS16" t="e">
        <f>raw!#REF!</f>
        <v>#REF!</v>
      </c>
      <c r="GT16" t="e">
        <f>raw!#REF!</f>
        <v>#REF!</v>
      </c>
      <c r="GU16" t="e">
        <f>raw!#REF!</f>
        <v>#REF!</v>
      </c>
      <c r="GV16" t="e">
        <f>raw!#REF!</f>
        <v>#REF!</v>
      </c>
      <c r="GW16" t="e">
        <f>raw!#REF!</f>
        <v>#REF!</v>
      </c>
      <c r="GX16" t="e">
        <f>raw!#REF!</f>
        <v>#REF!</v>
      </c>
      <c r="GY16" t="e">
        <f>raw!#REF!</f>
        <v>#REF!</v>
      </c>
      <c r="GZ16" t="e">
        <f>raw!#REF!</f>
        <v>#REF!</v>
      </c>
      <c r="HA16" t="e">
        <f>raw!#REF!</f>
        <v>#REF!</v>
      </c>
      <c r="HB16" t="e">
        <f>raw!#REF!</f>
        <v>#REF!</v>
      </c>
      <c r="HC16" t="e">
        <f>raw!#REF!</f>
        <v>#REF!</v>
      </c>
      <c r="HD16" t="e">
        <f>raw!#REF!</f>
        <v>#REF!</v>
      </c>
      <c r="HE16" t="e">
        <f>raw!#REF!</f>
        <v>#REF!</v>
      </c>
      <c r="HF16" t="e">
        <f>raw!#REF!</f>
        <v>#REF!</v>
      </c>
      <c r="HG16" t="e">
        <f>raw!#REF!</f>
        <v>#REF!</v>
      </c>
      <c r="HH16" t="e">
        <f>raw!#REF!</f>
        <v>#REF!</v>
      </c>
      <c r="HI16" t="e">
        <f>raw!#REF!</f>
        <v>#REF!</v>
      </c>
      <c r="HJ16" t="e">
        <f>raw!#REF!</f>
        <v>#REF!</v>
      </c>
      <c r="HK16" t="e">
        <f>raw!#REF!</f>
        <v>#REF!</v>
      </c>
      <c r="HL16" t="e">
        <f>raw!#REF!</f>
        <v>#REF!</v>
      </c>
      <c r="HM16" t="e">
        <f>raw!#REF!</f>
        <v>#REF!</v>
      </c>
      <c r="HN16" t="e">
        <f>raw!#REF!</f>
        <v>#REF!</v>
      </c>
      <c r="HO16" t="e">
        <f>raw!#REF!</f>
        <v>#REF!</v>
      </c>
      <c r="HP16" t="e">
        <f>raw!#REF!</f>
        <v>#REF!</v>
      </c>
      <c r="HQ16" t="e">
        <f>raw!#REF!</f>
        <v>#REF!</v>
      </c>
      <c r="HR16" t="e">
        <f>raw!#REF!</f>
        <v>#REF!</v>
      </c>
      <c r="HS16" t="e">
        <f>raw!#REF!</f>
        <v>#REF!</v>
      </c>
      <c r="HT16" t="e">
        <f>raw!#REF!</f>
        <v>#REF!</v>
      </c>
      <c r="HU16" t="e">
        <f>raw!#REF!</f>
        <v>#REF!</v>
      </c>
      <c r="HV16" t="e">
        <f>raw!#REF!</f>
        <v>#REF!</v>
      </c>
      <c r="HW16" t="e">
        <f>raw!#REF!</f>
        <v>#REF!</v>
      </c>
      <c r="HX16" t="e">
        <f>raw!#REF!</f>
        <v>#REF!</v>
      </c>
      <c r="HY16" t="e">
        <f>raw!#REF!</f>
        <v>#REF!</v>
      </c>
      <c r="HZ16" t="e">
        <f>raw!#REF!</f>
        <v>#REF!</v>
      </c>
      <c r="IA16" t="e">
        <f>raw!#REF!</f>
        <v>#REF!</v>
      </c>
      <c r="IB16" t="e">
        <f>raw!#REF!</f>
        <v>#REF!</v>
      </c>
      <c r="IC16" t="e">
        <f>raw!#REF!</f>
        <v>#REF!</v>
      </c>
      <c r="ID16" t="e">
        <f>raw!#REF!</f>
        <v>#REF!</v>
      </c>
      <c r="IE16" t="e">
        <f>raw!#REF!</f>
        <v>#REF!</v>
      </c>
      <c r="IF16" t="e">
        <f>raw!#REF!</f>
        <v>#REF!</v>
      </c>
      <c r="IG16" t="e">
        <f>raw!#REF!</f>
        <v>#REF!</v>
      </c>
      <c r="IH16" t="e">
        <f>raw!#REF!</f>
        <v>#REF!</v>
      </c>
    </row>
    <row r="17" spans="1:242" x14ac:dyDescent="0.3">
      <c r="A17" t="e">
        <f>raw!#REF!</f>
        <v>#REF!</v>
      </c>
      <c r="B17" t="e">
        <f>raw!#REF!</f>
        <v>#REF!</v>
      </c>
      <c r="C17" t="e">
        <f>raw!#REF!</f>
        <v>#REF!</v>
      </c>
      <c r="D17" t="e">
        <f>raw!#REF!</f>
        <v>#REF!</v>
      </c>
      <c r="E17" t="e">
        <f>raw!#REF!</f>
        <v>#REF!</v>
      </c>
      <c r="F17" t="e">
        <f>raw!#REF!</f>
        <v>#REF!</v>
      </c>
      <c r="G17" t="e">
        <f>raw!#REF!</f>
        <v>#REF!</v>
      </c>
      <c r="H17" t="e">
        <f>raw!#REF!</f>
        <v>#REF!</v>
      </c>
      <c r="I17" t="e">
        <f>raw!#REF!</f>
        <v>#REF!</v>
      </c>
      <c r="J17" t="e">
        <f>raw!#REF!</f>
        <v>#REF!</v>
      </c>
      <c r="K17" t="e">
        <f>raw!#REF!</f>
        <v>#REF!</v>
      </c>
      <c r="L17" t="e">
        <f>raw!#REF!</f>
        <v>#REF!</v>
      </c>
      <c r="M17" t="e">
        <f>raw!#REF!</f>
        <v>#REF!</v>
      </c>
      <c r="N17" t="e">
        <f>raw!#REF!</f>
        <v>#REF!</v>
      </c>
      <c r="O17" t="e">
        <f>raw!#REF!</f>
        <v>#REF!</v>
      </c>
      <c r="P17" t="e">
        <f>raw!#REF!</f>
        <v>#REF!</v>
      </c>
      <c r="Q17" t="e">
        <f>raw!#REF!</f>
        <v>#REF!</v>
      </c>
      <c r="R17" t="e">
        <f>raw!#REF!</f>
        <v>#REF!</v>
      </c>
      <c r="S17" t="e">
        <f>raw!#REF!</f>
        <v>#REF!</v>
      </c>
      <c r="T17" t="e">
        <f>raw!#REF!</f>
        <v>#REF!</v>
      </c>
      <c r="U17" t="e">
        <f>raw!#REF!</f>
        <v>#REF!</v>
      </c>
      <c r="V17" t="e">
        <f>raw!#REF!</f>
        <v>#REF!</v>
      </c>
      <c r="W17" t="e">
        <f>raw!#REF!</f>
        <v>#REF!</v>
      </c>
      <c r="X17" t="e">
        <f>raw!#REF!</f>
        <v>#REF!</v>
      </c>
      <c r="Y17" t="e">
        <f>raw!#REF!</f>
        <v>#REF!</v>
      </c>
      <c r="Z17" t="e">
        <f>raw!#REF!</f>
        <v>#REF!</v>
      </c>
      <c r="AA17" t="e">
        <f>raw!#REF!</f>
        <v>#REF!</v>
      </c>
      <c r="AB17" t="e">
        <f>raw!#REF!</f>
        <v>#REF!</v>
      </c>
      <c r="AC17" t="e">
        <f>raw!#REF!</f>
        <v>#REF!</v>
      </c>
      <c r="AD17" t="e">
        <f>raw!#REF!</f>
        <v>#REF!</v>
      </c>
      <c r="AE17" t="e">
        <f>raw!#REF!</f>
        <v>#REF!</v>
      </c>
      <c r="AF17" t="e">
        <f>raw!#REF!</f>
        <v>#REF!</v>
      </c>
      <c r="AG17" t="e">
        <f>raw!#REF!</f>
        <v>#REF!</v>
      </c>
      <c r="AH17" t="e">
        <f>raw!#REF!</f>
        <v>#REF!</v>
      </c>
      <c r="AI17" t="e">
        <f>raw!#REF!</f>
        <v>#REF!</v>
      </c>
      <c r="AJ17" t="e">
        <f>raw!#REF!</f>
        <v>#REF!</v>
      </c>
      <c r="AK17" t="e">
        <f>raw!#REF!</f>
        <v>#REF!</v>
      </c>
      <c r="AL17" t="e">
        <f>raw!#REF!</f>
        <v>#REF!</v>
      </c>
      <c r="AM17" t="e">
        <f>raw!#REF!</f>
        <v>#REF!</v>
      </c>
      <c r="AN17" t="e">
        <f>raw!#REF!</f>
        <v>#REF!</v>
      </c>
      <c r="AO17" t="e">
        <f>raw!#REF!</f>
        <v>#REF!</v>
      </c>
      <c r="AP17" t="e">
        <f>raw!#REF!</f>
        <v>#REF!</v>
      </c>
      <c r="AQ17" t="e">
        <f>raw!#REF!</f>
        <v>#REF!</v>
      </c>
      <c r="AR17" t="e">
        <f>raw!#REF!</f>
        <v>#REF!</v>
      </c>
      <c r="AS17" t="e">
        <f>raw!#REF!</f>
        <v>#REF!</v>
      </c>
      <c r="AT17" t="e">
        <f>raw!#REF!</f>
        <v>#REF!</v>
      </c>
      <c r="AU17" t="e">
        <f>raw!#REF!</f>
        <v>#REF!</v>
      </c>
      <c r="AV17" t="e">
        <f>raw!#REF!</f>
        <v>#REF!</v>
      </c>
      <c r="AW17" t="e">
        <f>raw!#REF!</f>
        <v>#REF!</v>
      </c>
      <c r="AX17" t="e">
        <f>raw!#REF!</f>
        <v>#REF!</v>
      </c>
      <c r="AY17" t="e">
        <f>raw!#REF!</f>
        <v>#REF!</v>
      </c>
      <c r="AZ17" t="e">
        <f>raw!#REF!</f>
        <v>#REF!</v>
      </c>
      <c r="BA17" t="e">
        <f>raw!#REF!</f>
        <v>#REF!</v>
      </c>
      <c r="BB17" t="e">
        <f>raw!#REF!</f>
        <v>#REF!</v>
      </c>
      <c r="BC17" t="e">
        <f>raw!#REF!</f>
        <v>#REF!</v>
      </c>
      <c r="BD17" t="e">
        <f>raw!#REF!</f>
        <v>#REF!</v>
      </c>
      <c r="BE17" t="e">
        <f>raw!#REF!</f>
        <v>#REF!</v>
      </c>
      <c r="BF17" t="e">
        <f>raw!#REF!</f>
        <v>#REF!</v>
      </c>
      <c r="BG17" t="e">
        <f>raw!#REF!</f>
        <v>#REF!</v>
      </c>
      <c r="BH17" t="e">
        <f>raw!#REF!</f>
        <v>#REF!</v>
      </c>
      <c r="BI17" t="e">
        <f>raw!#REF!</f>
        <v>#REF!</v>
      </c>
      <c r="BJ17" t="e">
        <f>raw!#REF!</f>
        <v>#REF!</v>
      </c>
      <c r="BK17" t="e">
        <f>raw!#REF!</f>
        <v>#REF!</v>
      </c>
      <c r="BL17" t="e">
        <f>raw!#REF!</f>
        <v>#REF!</v>
      </c>
      <c r="BM17" t="e">
        <f>raw!#REF!</f>
        <v>#REF!</v>
      </c>
      <c r="BN17" t="e">
        <f>raw!#REF!</f>
        <v>#REF!</v>
      </c>
      <c r="BO17" t="e">
        <f>raw!#REF!</f>
        <v>#REF!</v>
      </c>
      <c r="BP17" t="e">
        <f>raw!#REF!</f>
        <v>#REF!</v>
      </c>
      <c r="BQ17" t="e">
        <f>raw!#REF!</f>
        <v>#REF!</v>
      </c>
      <c r="BR17" t="e">
        <f>raw!#REF!</f>
        <v>#REF!</v>
      </c>
      <c r="BS17" t="e">
        <f>raw!#REF!</f>
        <v>#REF!</v>
      </c>
      <c r="BT17" t="e">
        <f>raw!#REF!</f>
        <v>#REF!</v>
      </c>
      <c r="BU17" t="e">
        <f>raw!#REF!</f>
        <v>#REF!</v>
      </c>
      <c r="BV17" t="e">
        <f>raw!#REF!</f>
        <v>#REF!</v>
      </c>
      <c r="BW17" t="e">
        <f>raw!#REF!</f>
        <v>#REF!</v>
      </c>
      <c r="BX17" t="e">
        <f>raw!#REF!</f>
        <v>#REF!</v>
      </c>
      <c r="BY17" t="e">
        <f>raw!#REF!</f>
        <v>#REF!</v>
      </c>
      <c r="BZ17" t="e">
        <f>raw!#REF!</f>
        <v>#REF!</v>
      </c>
      <c r="CA17" t="e">
        <f>raw!#REF!</f>
        <v>#REF!</v>
      </c>
      <c r="CB17" t="e">
        <f>raw!#REF!</f>
        <v>#REF!</v>
      </c>
      <c r="CC17" t="e">
        <f>raw!#REF!</f>
        <v>#REF!</v>
      </c>
      <c r="CD17" t="e">
        <f>raw!#REF!</f>
        <v>#REF!</v>
      </c>
      <c r="CE17" t="e">
        <f>raw!#REF!</f>
        <v>#REF!</v>
      </c>
      <c r="CF17" t="e">
        <f>raw!#REF!</f>
        <v>#REF!</v>
      </c>
      <c r="CG17" t="e">
        <f>raw!#REF!</f>
        <v>#REF!</v>
      </c>
      <c r="CH17" t="e">
        <f>raw!#REF!</f>
        <v>#REF!</v>
      </c>
      <c r="CI17" t="e">
        <f>raw!#REF!</f>
        <v>#REF!</v>
      </c>
      <c r="CJ17" t="e">
        <f>raw!#REF!</f>
        <v>#REF!</v>
      </c>
      <c r="CK17" t="e">
        <f>raw!#REF!</f>
        <v>#REF!</v>
      </c>
      <c r="CL17" t="e">
        <f>raw!#REF!</f>
        <v>#REF!</v>
      </c>
      <c r="CM17" t="e">
        <f>raw!#REF!</f>
        <v>#REF!</v>
      </c>
      <c r="CN17" t="e">
        <f>raw!#REF!</f>
        <v>#REF!</v>
      </c>
      <c r="CO17" t="e">
        <f>raw!#REF!</f>
        <v>#REF!</v>
      </c>
      <c r="CP17" t="e">
        <f>raw!#REF!</f>
        <v>#REF!</v>
      </c>
      <c r="CQ17" t="e">
        <f>raw!#REF!</f>
        <v>#REF!</v>
      </c>
      <c r="CR17" t="e">
        <f>raw!#REF!</f>
        <v>#REF!</v>
      </c>
      <c r="CS17" t="e">
        <f>raw!#REF!</f>
        <v>#REF!</v>
      </c>
      <c r="CT17" t="e">
        <f>raw!#REF!</f>
        <v>#REF!</v>
      </c>
      <c r="CU17" t="e">
        <f>raw!#REF!</f>
        <v>#REF!</v>
      </c>
      <c r="CV17" t="e">
        <f>raw!#REF!</f>
        <v>#REF!</v>
      </c>
      <c r="CW17" t="e">
        <f>raw!#REF!</f>
        <v>#REF!</v>
      </c>
      <c r="CX17" t="e">
        <f>raw!#REF!</f>
        <v>#REF!</v>
      </c>
      <c r="CY17" t="e">
        <f>raw!#REF!</f>
        <v>#REF!</v>
      </c>
      <c r="CZ17" t="e">
        <f>raw!#REF!</f>
        <v>#REF!</v>
      </c>
      <c r="DA17" t="e">
        <f>raw!#REF!</f>
        <v>#REF!</v>
      </c>
      <c r="DB17" t="e">
        <f>raw!#REF!</f>
        <v>#REF!</v>
      </c>
      <c r="DC17" t="e">
        <f>raw!#REF!</f>
        <v>#REF!</v>
      </c>
      <c r="DD17" t="e">
        <f>raw!#REF!</f>
        <v>#REF!</v>
      </c>
      <c r="DE17" t="e">
        <f>raw!#REF!</f>
        <v>#REF!</v>
      </c>
      <c r="DF17" t="e">
        <f>raw!#REF!</f>
        <v>#REF!</v>
      </c>
      <c r="DG17" t="e">
        <f>raw!#REF!</f>
        <v>#REF!</v>
      </c>
      <c r="DH17" t="e">
        <f>raw!#REF!</f>
        <v>#REF!</v>
      </c>
      <c r="DI17" t="e">
        <f>raw!#REF!</f>
        <v>#REF!</v>
      </c>
      <c r="DJ17" t="e">
        <f>raw!#REF!</f>
        <v>#REF!</v>
      </c>
      <c r="DK17" t="e">
        <f>raw!#REF!</f>
        <v>#REF!</v>
      </c>
      <c r="DL17" t="e">
        <f>raw!#REF!</f>
        <v>#REF!</v>
      </c>
      <c r="DM17" t="e">
        <f>raw!#REF!</f>
        <v>#REF!</v>
      </c>
      <c r="DN17" t="e">
        <f>raw!#REF!</f>
        <v>#REF!</v>
      </c>
      <c r="DO17" t="e">
        <f>raw!#REF!</f>
        <v>#REF!</v>
      </c>
      <c r="DP17" t="e">
        <f>raw!#REF!</f>
        <v>#REF!</v>
      </c>
      <c r="DQ17" t="e">
        <f>raw!#REF!</f>
        <v>#REF!</v>
      </c>
      <c r="DR17" t="e">
        <f>raw!#REF!</f>
        <v>#REF!</v>
      </c>
      <c r="DS17" t="e">
        <f>raw!#REF!</f>
        <v>#REF!</v>
      </c>
      <c r="DT17" t="e">
        <f>raw!#REF!</f>
        <v>#REF!</v>
      </c>
      <c r="DU17" t="e">
        <f>raw!#REF!</f>
        <v>#REF!</v>
      </c>
      <c r="DV17" t="e">
        <f>raw!#REF!</f>
        <v>#REF!</v>
      </c>
      <c r="DW17" t="e">
        <f>raw!#REF!</f>
        <v>#REF!</v>
      </c>
      <c r="DX17" t="e">
        <f>raw!#REF!</f>
        <v>#REF!</v>
      </c>
      <c r="DY17" t="e">
        <f>raw!#REF!</f>
        <v>#REF!</v>
      </c>
      <c r="DZ17" t="e">
        <f>raw!#REF!</f>
        <v>#REF!</v>
      </c>
      <c r="EA17" t="e">
        <f>raw!#REF!</f>
        <v>#REF!</v>
      </c>
      <c r="EB17" t="e">
        <f>raw!#REF!</f>
        <v>#REF!</v>
      </c>
      <c r="EC17" t="e">
        <f>raw!#REF!</f>
        <v>#REF!</v>
      </c>
      <c r="ED17" t="e">
        <f>raw!#REF!</f>
        <v>#REF!</v>
      </c>
      <c r="EE17" t="e">
        <f>raw!#REF!</f>
        <v>#REF!</v>
      </c>
      <c r="EF17" t="e">
        <f>raw!#REF!</f>
        <v>#REF!</v>
      </c>
      <c r="EG17" t="e">
        <f>raw!#REF!</f>
        <v>#REF!</v>
      </c>
      <c r="EH17" t="e">
        <f>raw!#REF!</f>
        <v>#REF!</v>
      </c>
      <c r="EI17" t="e">
        <f>raw!#REF!</f>
        <v>#REF!</v>
      </c>
      <c r="EJ17" t="e">
        <f>raw!#REF!</f>
        <v>#REF!</v>
      </c>
      <c r="EK17" t="e">
        <f>raw!#REF!</f>
        <v>#REF!</v>
      </c>
      <c r="EL17" t="e">
        <f>raw!#REF!</f>
        <v>#REF!</v>
      </c>
      <c r="EM17" t="e">
        <f>raw!#REF!</f>
        <v>#REF!</v>
      </c>
      <c r="EN17" t="e">
        <f>raw!#REF!</f>
        <v>#REF!</v>
      </c>
      <c r="EO17" t="e">
        <f>raw!#REF!</f>
        <v>#REF!</v>
      </c>
      <c r="EP17" t="e">
        <f>raw!#REF!</f>
        <v>#REF!</v>
      </c>
      <c r="EQ17" t="e">
        <f>raw!#REF!</f>
        <v>#REF!</v>
      </c>
      <c r="ER17" t="e">
        <f>raw!#REF!</f>
        <v>#REF!</v>
      </c>
      <c r="ES17" t="e">
        <f>raw!#REF!</f>
        <v>#REF!</v>
      </c>
      <c r="ET17" t="e">
        <f>raw!#REF!</f>
        <v>#REF!</v>
      </c>
      <c r="EU17" t="e">
        <f>raw!#REF!</f>
        <v>#REF!</v>
      </c>
      <c r="EV17" t="e">
        <f>raw!#REF!</f>
        <v>#REF!</v>
      </c>
      <c r="EW17" t="e">
        <f>raw!#REF!</f>
        <v>#REF!</v>
      </c>
      <c r="EX17" t="e">
        <f>raw!#REF!</f>
        <v>#REF!</v>
      </c>
      <c r="EY17" t="e">
        <f>raw!#REF!</f>
        <v>#REF!</v>
      </c>
      <c r="EZ17" t="e">
        <f>raw!#REF!</f>
        <v>#REF!</v>
      </c>
      <c r="FA17" t="e">
        <f>raw!#REF!</f>
        <v>#REF!</v>
      </c>
      <c r="FB17" t="e">
        <f>raw!#REF!</f>
        <v>#REF!</v>
      </c>
      <c r="FC17" t="e">
        <f>raw!#REF!</f>
        <v>#REF!</v>
      </c>
      <c r="FD17" t="e">
        <f>raw!#REF!</f>
        <v>#REF!</v>
      </c>
      <c r="FE17" t="e">
        <f>raw!#REF!</f>
        <v>#REF!</v>
      </c>
      <c r="FF17" t="e">
        <f>raw!#REF!</f>
        <v>#REF!</v>
      </c>
      <c r="FG17" t="e">
        <f>raw!#REF!</f>
        <v>#REF!</v>
      </c>
      <c r="FH17" t="e">
        <f>raw!#REF!</f>
        <v>#REF!</v>
      </c>
      <c r="FI17" t="e">
        <f>raw!#REF!</f>
        <v>#REF!</v>
      </c>
      <c r="FJ17" t="e">
        <f>raw!#REF!</f>
        <v>#REF!</v>
      </c>
      <c r="FK17" t="e">
        <f>raw!#REF!</f>
        <v>#REF!</v>
      </c>
      <c r="FL17" t="e">
        <f>raw!#REF!</f>
        <v>#REF!</v>
      </c>
      <c r="FM17" t="e">
        <f>raw!#REF!</f>
        <v>#REF!</v>
      </c>
      <c r="FN17" t="e">
        <f>raw!#REF!</f>
        <v>#REF!</v>
      </c>
      <c r="FO17" t="e">
        <f>raw!#REF!</f>
        <v>#REF!</v>
      </c>
      <c r="FP17" t="e">
        <f>raw!#REF!</f>
        <v>#REF!</v>
      </c>
      <c r="FQ17" t="e">
        <f>raw!#REF!</f>
        <v>#REF!</v>
      </c>
      <c r="FR17" t="e">
        <f>raw!#REF!</f>
        <v>#REF!</v>
      </c>
      <c r="FS17" t="e">
        <f>raw!#REF!</f>
        <v>#REF!</v>
      </c>
      <c r="FT17" t="e">
        <f>raw!#REF!</f>
        <v>#REF!</v>
      </c>
      <c r="FU17" t="e">
        <f>raw!#REF!</f>
        <v>#REF!</v>
      </c>
      <c r="FV17" t="e">
        <f>raw!#REF!</f>
        <v>#REF!</v>
      </c>
      <c r="FW17" t="e">
        <f>raw!#REF!</f>
        <v>#REF!</v>
      </c>
      <c r="FX17" t="e">
        <f>raw!#REF!</f>
        <v>#REF!</v>
      </c>
      <c r="FY17" t="e">
        <f>raw!#REF!</f>
        <v>#REF!</v>
      </c>
      <c r="FZ17" t="e">
        <f>raw!#REF!</f>
        <v>#REF!</v>
      </c>
      <c r="GA17" t="e">
        <f>raw!#REF!</f>
        <v>#REF!</v>
      </c>
      <c r="GB17" t="e">
        <f>raw!#REF!</f>
        <v>#REF!</v>
      </c>
      <c r="GC17" t="e">
        <f>raw!#REF!</f>
        <v>#REF!</v>
      </c>
      <c r="GD17" t="e">
        <f>raw!#REF!</f>
        <v>#REF!</v>
      </c>
      <c r="GE17" t="e">
        <f>raw!#REF!</f>
        <v>#REF!</v>
      </c>
      <c r="GF17" t="e">
        <f>raw!#REF!</f>
        <v>#REF!</v>
      </c>
      <c r="GG17" t="e">
        <f>raw!#REF!</f>
        <v>#REF!</v>
      </c>
      <c r="GH17" t="e">
        <f>raw!#REF!</f>
        <v>#REF!</v>
      </c>
      <c r="GI17" t="e">
        <f>raw!#REF!</f>
        <v>#REF!</v>
      </c>
      <c r="GJ17" t="e">
        <f>raw!#REF!</f>
        <v>#REF!</v>
      </c>
      <c r="GK17" t="e">
        <f>raw!#REF!</f>
        <v>#REF!</v>
      </c>
      <c r="GL17" t="e">
        <f>raw!#REF!</f>
        <v>#REF!</v>
      </c>
      <c r="GM17" t="e">
        <f>raw!#REF!</f>
        <v>#REF!</v>
      </c>
      <c r="GN17" t="e">
        <f>raw!#REF!</f>
        <v>#REF!</v>
      </c>
      <c r="GO17" t="e">
        <f>raw!#REF!</f>
        <v>#REF!</v>
      </c>
      <c r="GP17" t="e">
        <f>raw!#REF!</f>
        <v>#REF!</v>
      </c>
      <c r="GQ17" t="e">
        <f>raw!#REF!</f>
        <v>#REF!</v>
      </c>
      <c r="GR17" t="e">
        <f>raw!#REF!</f>
        <v>#REF!</v>
      </c>
      <c r="GS17" t="e">
        <f>raw!#REF!</f>
        <v>#REF!</v>
      </c>
      <c r="GT17" t="e">
        <f>raw!#REF!</f>
        <v>#REF!</v>
      </c>
      <c r="GU17" t="e">
        <f>raw!#REF!</f>
        <v>#REF!</v>
      </c>
      <c r="GV17" t="e">
        <f>raw!#REF!</f>
        <v>#REF!</v>
      </c>
      <c r="GW17" t="e">
        <f>raw!#REF!</f>
        <v>#REF!</v>
      </c>
      <c r="GX17" t="e">
        <f>raw!#REF!</f>
        <v>#REF!</v>
      </c>
      <c r="GY17" t="e">
        <f>raw!#REF!</f>
        <v>#REF!</v>
      </c>
      <c r="GZ17" t="e">
        <f>raw!#REF!</f>
        <v>#REF!</v>
      </c>
      <c r="HA17" t="e">
        <f>raw!#REF!</f>
        <v>#REF!</v>
      </c>
      <c r="HB17" t="e">
        <f>raw!#REF!</f>
        <v>#REF!</v>
      </c>
      <c r="HC17" t="e">
        <f>raw!#REF!</f>
        <v>#REF!</v>
      </c>
      <c r="HD17" t="e">
        <f>raw!#REF!</f>
        <v>#REF!</v>
      </c>
      <c r="HE17" t="e">
        <f>raw!#REF!</f>
        <v>#REF!</v>
      </c>
      <c r="HF17" t="e">
        <f>raw!#REF!</f>
        <v>#REF!</v>
      </c>
      <c r="HG17" t="e">
        <f>raw!#REF!</f>
        <v>#REF!</v>
      </c>
      <c r="HH17" t="e">
        <f>raw!#REF!</f>
        <v>#REF!</v>
      </c>
      <c r="HI17" t="e">
        <f>raw!#REF!</f>
        <v>#REF!</v>
      </c>
      <c r="HJ17" t="e">
        <f>raw!#REF!</f>
        <v>#REF!</v>
      </c>
      <c r="HK17" t="e">
        <f>raw!#REF!</f>
        <v>#REF!</v>
      </c>
      <c r="HL17" t="e">
        <f>raw!#REF!</f>
        <v>#REF!</v>
      </c>
      <c r="HM17" t="e">
        <f>raw!#REF!</f>
        <v>#REF!</v>
      </c>
      <c r="HN17" t="e">
        <f>raw!#REF!</f>
        <v>#REF!</v>
      </c>
      <c r="HO17" t="e">
        <f>raw!#REF!</f>
        <v>#REF!</v>
      </c>
      <c r="HP17" t="e">
        <f>raw!#REF!</f>
        <v>#REF!</v>
      </c>
      <c r="HQ17" t="e">
        <f>raw!#REF!</f>
        <v>#REF!</v>
      </c>
      <c r="HR17" t="e">
        <f>raw!#REF!</f>
        <v>#REF!</v>
      </c>
      <c r="HS17" t="e">
        <f>raw!#REF!</f>
        <v>#REF!</v>
      </c>
      <c r="HT17" t="e">
        <f>raw!#REF!</f>
        <v>#REF!</v>
      </c>
      <c r="HU17" t="e">
        <f>raw!#REF!</f>
        <v>#REF!</v>
      </c>
      <c r="HV17" t="e">
        <f>raw!#REF!</f>
        <v>#REF!</v>
      </c>
      <c r="HW17" t="e">
        <f>raw!#REF!</f>
        <v>#REF!</v>
      </c>
      <c r="HX17" t="e">
        <f>raw!#REF!</f>
        <v>#REF!</v>
      </c>
      <c r="HY17" t="e">
        <f>raw!#REF!</f>
        <v>#REF!</v>
      </c>
      <c r="HZ17" t="e">
        <f>raw!#REF!</f>
        <v>#REF!</v>
      </c>
      <c r="IA17" t="e">
        <f>raw!#REF!</f>
        <v>#REF!</v>
      </c>
      <c r="IB17" t="e">
        <f>raw!#REF!</f>
        <v>#REF!</v>
      </c>
      <c r="IC17" t="e">
        <f>raw!#REF!</f>
        <v>#REF!</v>
      </c>
      <c r="ID17" t="e">
        <f>raw!#REF!</f>
        <v>#REF!</v>
      </c>
      <c r="IE17" t="e">
        <f>raw!#REF!</f>
        <v>#REF!</v>
      </c>
      <c r="IF17" t="e">
        <f>raw!#REF!</f>
        <v>#REF!</v>
      </c>
      <c r="IG17" t="e">
        <f>raw!#REF!</f>
        <v>#REF!</v>
      </c>
      <c r="IH17" t="e">
        <f>raw!#REF!</f>
        <v>#REF!</v>
      </c>
    </row>
    <row r="18" spans="1:242" x14ac:dyDescent="0.3">
      <c r="A18" t="str">
        <f>raw!P2</f>
        <v>POS</v>
      </c>
      <c r="B18" t="str">
        <f>raw!P3</f>
        <v xml:space="preserve"> C</v>
      </c>
      <c r="C18" t="str">
        <f>raw!P4</f>
        <v xml:space="preserve"> PG</v>
      </c>
      <c r="D18" t="str">
        <f>raw!P5</f>
        <v xml:space="preserve"> SG, PG</v>
      </c>
      <c r="E18" t="str">
        <f>raw!P6</f>
        <v xml:space="preserve"> PG</v>
      </c>
      <c r="F18" t="str">
        <f>raw!P7</f>
        <v xml:space="preserve"> C</v>
      </c>
      <c r="G18" t="str">
        <f>raw!P8</f>
        <v xml:space="preserve"> SF, PF</v>
      </c>
      <c r="H18" t="str">
        <f>raw!P9</f>
        <v xml:space="preserve"> PF, SF</v>
      </c>
      <c r="I18" t="str">
        <f>raw!P10</f>
        <v xml:space="preserve"> SG</v>
      </c>
      <c r="J18" t="str">
        <f>raw!P11</f>
        <v xml:space="preserve"> PF</v>
      </c>
      <c r="K18" t="str">
        <f>raw!P12</f>
        <v xml:space="preserve"> SF, SG</v>
      </c>
      <c r="L18" t="str">
        <f>raw!P13</f>
        <v xml:space="preserve"> C</v>
      </c>
      <c r="M18" t="str">
        <f>raw!P14</f>
        <v xml:space="preserve"> PF</v>
      </c>
      <c r="N18" t="str">
        <f>raw!P15</f>
        <v xml:space="preserve"> C, PF</v>
      </c>
      <c r="O18" t="str">
        <f>raw!P16</f>
        <v xml:space="preserve"> SG, PG</v>
      </c>
      <c r="P18" t="str">
        <f>raw!P17</f>
        <v xml:space="preserve"> C</v>
      </c>
      <c r="Q18" t="str">
        <f>raw!P18</f>
        <v xml:space="preserve"> SF, SG</v>
      </c>
      <c r="R18" t="str">
        <f>raw!P19</f>
        <v xml:space="preserve"> C</v>
      </c>
      <c r="S18" t="str">
        <f>raw!P20</f>
        <v xml:space="preserve"> C, PF</v>
      </c>
      <c r="T18" t="str">
        <f>raw!P21</f>
        <v xml:space="preserve"> SF, PF</v>
      </c>
      <c r="U18" t="str">
        <f>raw!P22</f>
        <v xml:space="preserve"> C</v>
      </c>
      <c r="V18" t="str">
        <f>raw!P23</f>
        <v xml:space="preserve"> C</v>
      </c>
      <c r="W18" t="str">
        <f>raw!P24</f>
        <v xml:space="preserve"> PG</v>
      </c>
      <c r="X18" t="str">
        <f>raw!P25</f>
        <v xml:space="preserve"> C, PF</v>
      </c>
      <c r="Y18" t="str">
        <f>raw!P26</f>
        <v xml:space="preserve"> PG</v>
      </c>
      <c r="Z18" t="str">
        <f>raw!P27</f>
        <v xml:space="preserve"> PG</v>
      </c>
      <c r="AA18" t="str">
        <f>raw!P28</f>
        <v xml:space="preserve"> PG, SG</v>
      </c>
      <c r="AB18" t="str">
        <f>raw!P29</f>
        <v xml:space="preserve"> PF</v>
      </c>
      <c r="AC18" t="str">
        <f>raw!P30</f>
        <v xml:space="preserve"> SF, PF</v>
      </c>
      <c r="AD18" t="str">
        <f>raw!P31</f>
        <v xml:space="preserve"> PG, SG</v>
      </c>
      <c r="AE18" t="str">
        <f>raw!P32</f>
        <v xml:space="preserve"> SF</v>
      </c>
      <c r="AF18" t="str">
        <f>raw!P33</f>
        <v xml:space="preserve"> PF</v>
      </c>
      <c r="AG18" t="str">
        <f>raw!P34</f>
        <v xml:space="preserve"> PF</v>
      </c>
      <c r="AH18" t="str">
        <f>raw!P35</f>
        <v xml:space="preserve"> SG, PG</v>
      </c>
      <c r="AI18" t="str">
        <f>raw!P36</f>
        <v xml:space="preserve"> PF</v>
      </c>
      <c r="AJ18" t="str">
        <f>raw!P37</f>
        <v xml:space="preserve"> PG</v>
      </c>
      <c r="AK18" t="str">
        <f>raw!P38</f>
        <v xml:space="preserve"> SF, PF</v>
      </c>
      <c r="AL18" t="str">
        <f>raw!P39</f>
        <v xml:space="preserve"> SG</v>
      </c>
      <c r="AM18" t="str">
        <f>raw!P40</f>
        <v xml:space="preserve"> SF, PG, PF</v>
      </c>
      <c r="AN18" t="str">
        <f>raw!P41</f>
        <v xml:space="preserve"> SF, SG</v>
      </c>
      <c r="AO18" t="str">
        <f>raw!P42</f>
        <v xml:space="preserve"> C</v>
      </c>
      <c r="AP18" t="str">
        <f>raw!P43</f>
        <v xml:space="preserve"> SG</v>
      </c>
      <c r="AQ18" t="str">
        <f>raw!P44</f>
        <v xml:space="preserve"> PG, SG</v>
      </c>
      <c r="AR18" t="str">
        <f>raw!P45</f>
        <v xml:space="preserve"> PF</v>
      </c>
      <c r="AS18" t="str">
        <f>raw!P46</f>
        <v xml:space="preserve"> SG, SF</v>
      </c>
      <c r="AT18" t="str">
        <f>raw!P47</f>
        <v xml:space="preserve"> SG, PG</v>
      </c>
      <c r="AU18" t="str">
        <f>raw!P48</f>
        <v xml:space="preserve"> C, PF</v>
      </c>
      <c r="AV18" t="str">
        <f>raw!P49</f>
        <v xml:space="preserve"> PG, SG</v>
      </c>
      <c r="AW18" t="str">
        <f>raw!P50</f>
        <v xml:space="preserve"> SF, PF</v>
      </c>
      <c r="AX18" t="str">
        <f>raw!P51</f>
        <v xml:space="preserve"> SG, PG</v>
      </c>
      <c r="AY18" t="str">
        <f>raw!P52</f>
        <v xml:space="preserve"> PG, SG</v>
      </c>
      <c r="AZ18" t="str">
        <f>raw!P53</f>
        <v xml:space="preserve"> C, PF</v>
      </c>
      <c r="BA18" t="str">
        <f>raw!P54</f>
        <v xml:space="preserve"> PG, SG</v>
      </c>
      <c r="BB18" t="str">
        <f>raw!P55</f>
        <v xml:space="preserve"> PF, SF</v>
      </c>
      <c r="BC18" t="str">
        <f>raw!P56</f>
        <v xml:space="preserve"> C</v>
      </c>
      <c r="BD18" t="str">
        <f>raw!P57</f>
        <v xml:space="preserve"> C, PF</v>
      </c>
      <c r="BE18" t="str">
        <f>raw!P58</f>
        <v xml:space="preserve"> PG</v>
      </c>
      <c r="BF18" t="str">
        <f>raw!P59</f>
        <v xml:space="preserve"> SF</v>
      </c>
      <c r="BG18" t="str">
        <f>raw!P60</f>
        <v xml:space="preserve"> SG, SF</v>
      </c>
      <c r="BH18" t="str">
        <f>raw!P61</f>
        <v xml:space="preserve"> C</v>
      </c>
      <c r="BI18" t="str">
        <f>raw!P62</f>
        <v xml:space="preserve"> PG, SG</v>
      </c>
      <c r="BJ18" t="str">
        <f>raw!P63</f>
        <v xml:space="preserve"> C, PF</v>
      </c>
      <c r="BK18" t="str">
        <f>raw!P64</f>
        <v xml:space="preserve"> SF, PF</v>
      </c>
      <c r="BL18" t="str">
        <f>raw!P65</f>
        <v xml:space="preserve"> PG</v>
      </c>
      <c r="BM18" t="str">
        <f>raw!P66</f>
        <v xml:space="preserve"> PG</v>
      </c>
      <c r="BN18" t="str">
        <f>raw!P67</f>
        <v xml:space="preserve"> PF</v>
      </c>
      <c r="BO18" t="str">
        <f>raw!P68</f>
        <v xml:space="preserve"> SF, PF</v>
      </c>
      <c r="BP18" t="str">
        <f>raw!P69</f>
        <v xml:space="preserve"> C</v>
      </c>
      <c r="BQ18" t="str">
        <f>raw!P70</f>
        <v xml:space="preserve"> SG, SF</v>
      </c>
      <c r="BR18" t="str">
        <f>raw!P71</f>
        <v xml:space="preserve"> C</v>
      </c>
      <c r="BS18" t="str">
        <f>raw!P72</f>
        <v xml:space="preserve"> SG, SF</v>
      </c>
      <c r="BT18" t="str">
        <f>raw!P73</f>
        <v xml:space="preserve"> PG</v>
      </c>
      <c r="BU18" t="str">
        <f>raw!P74</f>
        <v xml:space="preserve"> C</v>
      </c>
      <c r="BV18" t="str">
        <f>raw!P75</f>
        <v xml:space="preserve"> SG, SF</v>
      </c>
      <c r="BW18" t="str">
        <f>raw!P76</f>
        <v xml:space="preserve"> PF</v>
      </c>
      <c r="BX18" t="str">
        <f>raw!P77</f>
        <v xml:space="preserve"> SG, SF</v>
      </c>
      <c r="BY18" t="str">
        <f>raw!P78</f>
        <v xml:space="preserve"> SG, SF</v>
      </c>
      <c r="BZ18" t="str">
        <f>raw!P79</f>
        <v xml:space="preserve"> SF</v>
      </c>
      <c r="CA18" t="str">
        <f>raw!P80</f>
        <v xml:space="preserve"> SG, SF</v>
      </c>
      <c r="CB18" t="str">
        <f>raw!P81</f>
        <v xml:space="preserve"> PG</v>
      </c>
      <c r="CC18" t="str">
        <f>raw!P82</f>
        <v xml:space="preserve"> PG</v>
      </c>
      <c r="CD18" t="str">
        <f>raw!P83</f>
        <v xml:space="preserve"> C, PF</v>
      </c>
      <c r="CE18" t="str">
        <f>raw!P84</f>
        <v xml:space="preserve"> SF, PF</v>
      </c>
      <c r="CF18" t="str">
        <f>raw!P85</f>
        <v xml:space="preserve"> PF</v>
      </c>
      <c r="CG18" t="str">
        <f>raw!P86</f>
        <v xml:space="preserve"> SG, PG</v>
      </c>
      <c r="CH18" t="str">
        <f>raw!P87</f>
        <v>C, PF</v>
      </c>
      <c r="CI18" t="str">
        <f>raw!P88</f>
        <v xml:space="preserve"> PF</v>
      </c>
      <c r="CJ18" t="str">
        <f>raw!P89</f>
        <v xml:space="preserve"> SF, PF</v>
      </c>
      <c r="CK18" t="str">
        <f>raw!P90</f>
        <v xml:space="preserve"> C, PF</v>
      </c>
      <c r="CL18" t="str">
        <f>raw!P91</f>
        <v xml:space="preserve"> C</v>
      </c>
      <c r="CM18" t="str">
        <f>raw!P92</f>
        <v xml:space="preserve"> PG</v>
      </c>
      <c r="CN18" t="str">
        <f>raw!P93</f>
        <v xml:space="preserve"> SG, SF</v>
      </c>
      <c r="CO18" t="str">
        <f>raw!P94</f>
        <v xml:space="preserve"> PG, SG</v>
      </c>
      <c r="CP18" t="str">
        <f>raw!P95</f>
        <v xml:space="preserve"> SG, PG</v>
      </c>
      <c r="CQ18" t="str">
        <f>raw!P96</f>
        <v xml:space="preserve"> SF, PF</v>
      </c>
      <c r="CR18" t="str">
        <f>raw!P97</f>
        <v xml:space="preserve"> PG</v>
      </c>
      <c r="CS18" t="str">
        <f>raw!P98</f>
        <v xml:space="preserve"> SG</v>
      </c>
      <c r="CT18" t="str">
        <f>raw!P99</f>
        <v xml:space="preserve"> C</v>
      </c>
      <c r="CU18" t="str">
        <f>raw!P100</f>
        <v xml:space="preserve"> PG</v>
      </c>
      <c r="CV18" t="str">
        <f>raw!P101</f>
        <v xml:space="preserve"> SF, PF</v>
      </c>
      <c r="CW18" t="str">
        <f>raw!P102</f>
        <v xml:space="preserve"> SF, SG</v>
      </c>
      <c r="CX18" t="str">
        <f>raw!P103</f>
        <v xml:space="preserve"> SG, SF</v>
      </c>
      <c r="CY18" t="str">
        <f>raw!P104</f>
        <v xml:space="preserve"> SF</v>
      </c>
      <c r="CZ18" t="str">
        <f>raw!P105</f>
        <v xml:space="preserve"> SF, SG, PF</v>
      </c>
      <c r="DA18" t="str">
        <f>raw!P106</f>
        <v xml:space="preserve"> SG</v>
      </c>
      <c r="DB18" t="str">
        <f>raw!P107</f>
        <v xml:space="preserve"> C</v>
      </c>
      <c r="DC18" t="str">
        <f>raw!P108</f>
        <v xml:space="preserve"> PF, SF</v>
      </c>
      <c r="DD18" t="str">
        <f>raw!P109</f>
        <v>PF</v>
      </c>
      <c r="DE18" t="str">
        <f>raw!P110</f>
        <v xml:space="preserve"> SG, PG</v>
      </c>
      <c r="DF18" t="str">
        <f>raw!P111</f>
        <v xml:space="preserve"> C, PF</v>
      </c>
      <c r="DG18" t="str">
        <f>raw!P112</f>
        <v xml:space="preserve"> PF, C</v>
      </c>
      <c r="DH18" t="str">
        <f>raw!P113</f>
        <v xml:space="preserve"> PG, SG</v>
      </c>
      <c r="DI18" t="str">
        <f>raw!P114</f>
        <v xml:space="preserve"> SG, SF</v>
      </c>
      <c r="DJ18" t="str">
        <f>raw!P115</f>
        <v xml:space="preserve"> SG, SF</v>
      </c>
      <c r="DK18" t="str">
        <f>raw!P116</f>
        <v xml:space="preserve"> C</v>
      </c>
      <c r="DL18" t="str">
        <f>raw!P117</f>
        <v xml:space="preserve"> C, PF</v>
      </c>
      <c r="DM18" t="str">
        <f>raw!P118</f>
        <v>PG</v>
      </c>
      <c r="DN18" t="str">
        <f>raw!P119</f>
        <v xml:space="preserve"> PG</v>
      </c>
      <c r="DO18" t="str">
        <f>raw!P120</f>
        <v xml:space="preserve"> C</v>
      </c>
      <c r="DP18" t="str">
        <f>raw!P121</f>
        <v xml:space="preserve"> SF</v>
      </c>
      <c r="DQ18" t="str">
        <f>raw!P122</f>
        <v xml:space="preserve"> PG</v>
      </c>
      <c r="DR18" t="str">
        <f>raw!P123</f>
        <v xml:space="preserve"> SF, PF</v>
      </c>
      <c r="DS18" t="str">
        <f>raw!P124</f>
        <v xml:space="preserve"> PF, C</v>
      </c>
      <c r="DT18" t="str">
        <f>raw!P125</f>
        <v>SF, PF</v>
      </c>
      <c r="DU18" t="str">
        <f>raw!P126</f>
        <v xml:space="preserve"> SG, PG</v>
      </c>
      <c r="DV18" t="str">
        <f>raw!P127</f>
        <v xml:space="preserve"> PG, SG</v>
      </c>
      <c r="DW18" t="str">
        <f>raw!P128</f>
        <v xml:space="preserve"> PG, SG</v>
      </c>
      <c r="DX18" t="str">
        <f>raw!P129</f>
        <v xml:space="preserve"> PG</v>
      </c>
      <c r="DY18" t="str">
        <f>raw!P130</f>
        <v xml:space="preserve"> C, PF</v>
      </c>
      <c r="DZ18" t="str">
        <f>raw!P131</f>
        <v>PF</v>
      </c>
      <c r="EA18" t="str">
        <f>raw!P132</f>
        <v xml:space="preserve"> PF, SF</v>
      </c>
      <c r="EB18" t="str">
        <f>raw!P133</f>
        <v xml:space="preserve"> C</v>
      </c>
      <c r="EC18" t="str">
        <f>raw!P134</f>
        <v xml:space="preserve"> SG, PG</v>
      </c>
      <c r="ED18" t="str">
        <f>raw!P135</f>
        <v xml:space="preserve"> SF, SG</v>
      </c>
      <c r="EE18" t="str">
        <f>raw!P136</f>
        <v xml:space="preserve"> SG, SF</v>
      </c>
      <c r="EF18" t="str">
        <f>raw!P137</f>
        <v xml:space="preserve"> PG</v>
      </c>
      <c r="EG18" t="str">
        <f>raw!P138</f>
        <v xml:space="preserve"> PF, SF</v>
      </c>
      <c r="EH18" t="str">
        <f>raw!P139</f>
        <v xml:space="preserve"> PF, SF</v>
      </c>
      <c r="EI18" t="str">
        <f>raw!P140</f>
        <v>SF, SG</v>
      </c>
      <c r="EJ18" t="str">
        <f>raw!P141</f>
        <v>SF</v>
      </c>
      <c r="EK18" t="str">
        <f>raw!P142</f>
        <v xml:space="preserve"> PF</v>
      </c>
      <c r="EL18" t="str">
        <f>raw!P143</f>
        <v xml:space="preserve"> SG, PG</v>
      </c>
      <c r="EM18" t="str">
        <f>raw!P144</f>
        <v xml:space="preserve"> PF, SF, C</v>
      </c>
      <c r="EN18" t="str">
        <f>raw!P145</f>
        <v xml:space="preserve"> PG</v>
      </c>
      <c r="EO18" t="str">
        <f>raw!P146</f>
        <v xml:space="preserve"> PF, SF</v>
      </c>
      <c r="EP18" t="str">
        <f>raw!P147</f>
        <v>SG,SF</v>
      </c>
      <c r="EQ18" t="str">
        <f>raw!P148</f>
        <v xml:space="preserve"> C, PF</v>
      </c>
      <c r="ER18" t="str">
        <f>raw!P149</f>
        <v xml:space="preserve"> SG, SF</v>
      </c>
      <c r="ES18" t="str">
        <f>raw!P150</f>
        <v xml:space="preserve"> C, PF</v>
      </c>
      <c r="ET18" t="str">
        <f>raw!P151</f>
        <v xml:space="preserve"> PG</v>
      </c>
      <c r="EU18" t="str">
        <f>raw!P152</f>
        <v xml:space="preserve"> SG, SF</v>
      </c>
      <c r="EV18" t="str">
        <f>raw!P153</f>
        <v xml:space="preserve"> PF, SF</v>
      </c>
      <c r="EW18" t="str">
        <f>raw!P154</f>
        <v xml:space="preserve"> C</v>
      </c>
      <c r="EX18" t="str">
        <f>raw!P155</f>
        <v xml:space="preserve"> SG</v>
      </c>
      <c r="EY18" t="str">
        <f>raw!P156</f>
        <v xml:space="preserve"> PG</v>
      </c>
      <c r="EZ18" t="str">
        <f>raw!P157</f>
        <v xml:space="preserve"> SG, SF</v>
      </c>
      <c r="FA18" t="str">
        <f>raw!P158</f>
        <v xml:space="preserve"> SG, PG</v>
      </c>
      <c r="FB18" t="str">
        <f>raw!P159</f>
        <v xml:space="preserve"> PG</v>
      </c>
      <c r="FC18" t="str">
        <f>raw!P160</f>
        <v xml:space="preserve"> SG</v>
      </c>
      <c r="FD18" t="str">
        <f>raw!P161</f>
        <v xml:space="preserve"> SG, SF</v>
      </c>
      <c r="FE18" t="str">
        <f>raw!P162</f>
        <v xml:space="preserve"> PF</v>
      </c>
      <c r="FF18" t="str">
        <f>raw!P163</f>
        <v xml:space="preserve"> SF</v>
      </c>
      <c r="FG18" t="str">
        <f>raw!P164</f>
        <v xml:space="preserve"> SF, PF</v>
      </c>
      <c r="FH18" t="str">
        <f>raw!P165</f>
        <v xml:space="preserve"> SG, PG</v>
      </c>
      <c r="FI18" t="str">
        <f>raw!P166</f>
        <v xml:space="preserve"> SF, SG</v>
      </c>
      <c r="FJ18" t="str">
        <f>raw!P167</f>
        <v xml:space="preserve"> C, PF</v>
      </c>
      <c r="FK18" t="str">
        <f>raw!P168</f>
        <v xml:space="preserve"> SG</v>
      </c>
      <c r="FL18" t="str">
        <f>raw!P169</f>
        <v xml:space="preserve"> SF</v>
      </c>
      <c r="FM18" t="str">
        <f>raw!P170</f>
        <v xml:space="preserve"> PF, SF</v>
      </c>
      <c r="FN18" t="str">
        <f>raw!P171</f>
        <v xml:space="preserve"> PF</v>
      </c>
      <c r="FO18" t="str">
        <f>raw!P172</f>
        <v xml:space="preserve"> PF</v>
      </c>
      <c r="FP18" t="str">
        <f>raw!P173</f>
        <v xml:space="preserve"> PF</v>
      </c>
      <c r="FQ18" t="str">
        <f>raw!P174</f>
        <v xml:space="preserve"> C</v>
      </c>
      <c r="FR18" t="str">
        <f>raw!P175</f>
        <v xml:space="preserve"> C</v>
      </c>
      <c r="FS18" t="str">
        <f>raw!P176</f>
        <v xml:space="preserve"> SF</v>
      </c>
      <c r="FT18" t="str">
        <f>raw!P177</f>
        <v xml:space="preserve"> SG</v>
      </c>
      <c r="FU18" t="str">
        <f>raw!P178</f>
        <v xml:space="preserve"> PG, SG</v>
      </c>
      <c r="FV18" t="str">
        <f>raw!P179</f>
        <v xml:space="preserve"> SF, PF</v>
      </c>
      <c r="FW18">
        <f>raw!P180</f>
        <v>0</v>
      </c>
      <c r="FX18">
        <f>raw!P181</f>
        <v>0</v>
      </c>
      <c r="FY18">
        <f>raw!P182</f>
        <v>0</v>
      </c>
      <c r="FZ18">
        <f>raw!P183</f>
        <v>0</v>
      </c>
      <c r="GA18">
        <f>raw!P184</f>
        <v>0</v>
      </c>
      <c r="GB18">
        <f>raw!P185</f>
        <v>0</v>
      </c>
      <c r="GC18">
        <f>raw!P186</f>
        <v>0</v>
      </c>
      <c r="GD18">
        <f>raw!P187</f>
        <v>0</v>
      </c>
      <c r="GE18">
        <f>raw!P188</f>
        <v>0</v>
      </c>
      <c r="GF18">
        <f>raw!P189</f>
        <v>0</v>
      </c>
      <c r="GG18">
        <f>raw!P190</f>
        <v>0</v>
      </c>
      <c r="GH18">
        <f>raw!P191</f>
        <v>0</v>
      </c>
      <c r="GI18">
        <f>raw!P192</f>
        <v>0</v>
      </c>
      <c r="GJ18">
        <f>raw!P193</f>
        <v>0</v>
      </c>
      <c r="GK18">
        <f>raw!P194</f>
        <v>0</v>
      </c>
      <c r="GL18">
        <f>raw!P195</f>
        <v>0</v>
      </c>
      <c r="GM18">
        <f>raw!P196</f>
        <v>0</v>
      </c>
      <c r="GN18">
        <f>raw!P197</f>
        <v>0</v>
      </c>
      <c r="GO18">
        <f>raw!P198</f>
        <v>0</v>
      </c>
      <c r="GP18">
        <f>raw!P199</f>
        <v>0</v>
      </c>
      <c r="GQ18">
        <f>raw!P200</f>
        <v>0</v>
      </c>
      <c r="GR18">
        <f>raw!P201</f>
        <v>0</v>
      </c>
      <c r="GS18">
        <f>raw!P202</f>
        <v>0</v>
      </c>
      <c r="GT18">
        <f>raw!P203</f>
        <v>0</v>
      </c>
      <c r="GU18">
        <f>raw!P204</f>
        <v>0</v>
      </c>
      <c r="GV18">
        <f>raw!P205</f>
        <v>0</v>
      </c>
      <c r="GW18">
        <f>raw!P206</f>
        <v>0</v>
      </c>
      <c r="GX18">
        <f>raw!P207</f>
        <v>0</v>
      </c>
      <c r="GY18">
        <f>raw!P208</f>
        <v>0</v>
      </c>
      <c r="GZ18">
        <f>raw!P209</f>
        <v>0</v>
      </c>
      <c r="HA18">
        <f>raw!P210</f>
        <v>0</v>
      </c>
      <c r="HB18">
        <f>raw!P211</f>
        <v>0</v>
      </c>
      <c r="HC18">
        <f>raw!P212</f>
        <v>0</v>
      </c>
      <c r="HD18">
        <f>raw!P213</f>
        <v>0</v>
      </c>
      <c r="HE18">
        <f>raw!P214</f>
        <v>0</v>
      </c>
      <c r="HF18">
        <f>raw!P215</f>
        <v>0</v>
      </c>
      <c r="HG18">
        <f>raw!P216</f>
        <v>0</v>
      </c>
      <c r="HH18">
        <f>raw!P217</f>
        <v>0</v>
      </c>
      <c r="HI18">
        <f>raw!P218</f>
        <v>0</v>
      </c>
      <c r="HJ18">
        <f>raw!P219</f>
        <v>0</v>
      </c>
      <c r="HK18">
        <f>raw!P220</f>
        <v>0</v>
      </c>
      <c r="HL18">
        <f>raw!P221</f>
        <v>0</v>
      </c>
      <c r="HM18">
        <f>raw!P222</f>
        <v>0</v>
      </c>
      <c r="HN18">
        <f>raw!P223</f>
        <v>0</v>
      </c>
      <c r="HO18">
        <f>raw!P224</f>
        <v>0</v>
      </c>
      <c r="HP18">
        <f>raw!P225</f>
        <v>0</v>
      </c>
      <c r="HQ18">
        <f>raw!P226</f>
        <v>0</v>
      </c>
      <c r="HR18">
        <f>raw!P227</f>
        <v>0</v>
      </c>
      <c r="HS18">
        <f>raw!P228</f>
        <v>0</v>
      </c>
      <c r="HT18">
        <f>raw!P229</f>
        <v>0</v>
      </c>
      <c r="HU18">
        <f>raw!P230</f>
        <v>0</v>
      </c>
      <c r="HV18">
        <f>raw!P231</f>
        <v>0</v>
      </c>
      <c r="HW18">
        <f>raw!P232</f>
        <v>0</v>
      </c>
      <c r="HX18">
        <f>raw!P233</f>
        <v>0</v>
      </c>
      <c r="HY18">
        <f>raw!P234</f>
        <v>0</v>
      </c>
      <c r="HZ18">
        <f>raw!P235</f>
        <v>0</v>
      </c>
      <c r="IA18">
        <f>raw!P236</f>
        <v>0</v>
      </c>
      <c r="IB18">
        <f>raw!P237</f>
        <v>0</v>
      </c>
      <c r="IC18">
        <f>raw!P238</f>
        <v>0</v>
      </c>
      <c r="ID18">
        <f>raw!P239</f>
        <v>0</v>
      </c>
      <c r="IE18">
        <f>raw!P240</f>
        <v>0</v>
      </c>
      <c r="IF18">
        <f>raw!P241</f>
        <v>0</v>
      </c>
      <c r="IG18">
        <f>raw!P242</f>
        <v>0</v>
      </c>
      <c r="IH18">
        <f>raw!P243</f>
        <v>0</v>
      </c>
    </row>
    <row r="19" spans="1:242" x14ac:dyDescent="0.3">
      <c r="A19" t="str">
        <f>raw!Q2</f>
        <v>TEAM</v>
      </c>
      <c r="B19" t="str">
        <f>raw!Q3</f>
        <v>DEN</v>
      </c>
      <c r="C19" t="str">
        <f>raw!Q4</f>
        <v>GSW</v>
      </c>
      <c r="D19" t="str">
        <f>raw!Q5</f>
        <v>BRO</v>
      </c>
      <c r="E19" t="str">
        <f>raw!Q6</f>
        <v>POR</v>
      </c>
      <c r="F19" t="str">
        <f>raw!Q7</f>
        <v>MIN</v>
      </c>
      <c r="G19" t="str">
        <f>raw!Q8</f>
        <v>BRO</v>
      </c>
      <c r="H19" t="str">
        <f>raw!Q9</f>
        <v>BOS</v>
      </c>
      <c r="I19" t="str">
        <f>raw!Q10</f>
        <v>WAS</v>
      </c>
      <c r="J19" t="str">
        <f>raw!Q11</f>
        <v>MIL</v>
      </c>
      <c r="K19" t="str">
        <f>raw!Q12</f>
        <v>LAC</v>
      </c>
      <c r="L19" t="str">
        <f>raw!Q13</f>
        <v>CHI</v>
      </c>
      <c r="M19" t="str">
        <f>raw!Q14</f>
        <v>LAL</v>
      </c>
      <c r="N19" t="str">
        <f>raw!Q15</f>
        <v>MIA</v>
      </c>
      <c r="O19" t="str">
        <f>raw!Q16</f>
        <v>TOR</v>
      </c>
      <c r="P19" t="str">
        <f>raw!Q17</f>
        <v>UTA</v>
      </c>
      <c r="Q19" t="str">
        <f>raw!Q18</f>
        <v>MIA</v>
      </c>
      <c r="R19" t="str">
        <f>raw!Q19</f>
        <v>PHI</v>
      </c>
      <c r="S19" t="str">
        <f>raw!Q20</f>
        <v>SAC</v>
      </c>
      <c r="T19" t="str">
        <f>raw!Q21</f>
        <v>PHI</v>
      </c>
      <c r="U19" t="str">
        <f>raw!Q22</f>
        <v>ATL</v>
      </c>
      <c r="V19" t="str">
        <f>raw!Q23</f>
        <v>PHX</v>
      </c>
      <c r="W19" t="str">
        <f>raw!Q24</f>
        <v>ATL</v>
      </c>
      <c r="X19" t="str">
        <f>raw!Q25</f>
        <v>IND</v>
      </c>
      <c r="Y19" t="str">
        <f>raw!Q26</f>
        <v>PHX</v>
      </c>
      <c r="Z19" t="str">
        <f>raw!Q27</f>
        <v>DAL</v>
      </c>
      <c r="AA19" t="str">
        <f>raw!Q28</f>
        <v>MIL</v>
      </c>
      <c r="AB19" t="str">
        <f>raw!Q29</f>
        <v>MEM</v>
      </c>
      <c r="AC19" t="str">
        <f>raw!Q30</f>
        <v>DEN</v>
      </c>
      <c r="AD19" t="str">
        <f>raw!Q31</f>
        <v>BRO</v>
      </c>
      <c r="AE19" t="str">
        <f>raw!Q32</f>
        <v>PHX</v>
      </c>
      <c r="AF19" t="str">
        <f>raw!Q33</f>
        <v>ATL</v>
      </c>
      <c r="AG19" t="str">
        <f>raw!Q34</f>
        <v>IND</v>
      </c>
      <c r="AH19" t="str">
        <f>raw!Q35</f>
        <v>OKL</v>
      </c>
      <c r="AI19" t="str">
        <f>raw!Q36</f>
        <v>NOP</v>
      </c>
      <c r="AJ19" t="str">
        <f>raw!Q37</f>
        <v>CHA</v>
      </c>
      <c r="AK19" t="str">
        <f>raw!Q38</f>
        <v>NOP</v>
      </c>
      <c r="AL19" t="str">
        <f>raw!Q39</f>
        <v>POR</v>
      </c>
      <c r="AM19" t="str">
        <f>raw!Q40</f>
        <v>LAL</v>
      </c>
      <c r="AN19" t="str">
        <f>raw!Q41</f>
        <v>MIL</v>
      </c>
      <c r="AO19" t="str">
        <f>raw!Q42</f>
        <v>SAS</v>
      </c>
      <c r="AP19" t="str">
        <f>raw!Q43</f>
        <v>CHI</v>
      </c>
      <c r="AQ19" t="str">
        <f>raw!Q44</f>
        <v>SAC</v>
      </c>
      <c r="AR19" t="str">
        <f>raw!Q45</f>
        <v>NYK</v>
      </c>
      <c r="AS19" t="str">
        <f>raw!Q46</f>
        <v>BOS</v>
      </c>
      <c r="AT19" t="str">
        <f>raw!Q47</f>
        <v>UTA</v>
      </c>
      <c r="AU19" t="str">
        <f>raw!Q48</f>
        <v>BOS</v>
      </c>
      <c r="AV19" t="str">
        <f>raw!Q49</f>
        <v>SAS</v>
      </c>
      <c r="AW19" t="str">
        <f>raw!Q50</f>
        <v>TOR</v>
      </c>
      <c r="AX19" t="str">
        <f>raw!Q51</f>
        <v>PHX</v>
      </c>
      <c r="AY19" t="str">
        <f>raw!Q52</f>
        <v>SAS</v>
      </c>
      <c r="AZ19" t="str">
        <f>raw!Q53</f>
        <v>DAL</v>
      </c>
      <c r="BA19" t="str">
        <f>raw!Q54</f>
        <v>CHA</v>
      </c>
      <c r="BB19" t="str">
        <f>raw!Q55</f>
        <v>POR</v>
      </c>
      <c r="BC19" t="str">
        <f>raw!Q56</f>
        <v>NOP</v>
      </c>
      <c r="BD19" t="str">
        <f>raw!Q57</f>
        <v>DET</v>
      </c>
      <c r="BE19" t="str">
        <f>raw!Q58</f>
        <v>CHI</v>
      </c>
      <c r="BF19" t="str">
        <f>raw!Q59</f>
        <v>CHA</v>
      </c>
      <c r="BG19" t="str">
        <f>raw!Q60</f>
        <v>ATL</v>
      </c>
      <c r="BH19" t="str">
        <f>raw!Q61</f>
        <v>POR</v>
      </c>
      <c r="BI19" t="str">
        <f>raw!Q62</f>
        <v>IND</v>
      </c>
      <c r="BJ19" t="str">
        <f>raw!Q63</f>
        <v>TOR</v>
      </c>
      <c r="BK19" t="str">
        <f>raw!Q64</f>
        <v>DET</v>
      </c>
      <c r="BL19" t="str">
        <f>raw!Q65</f>
        <v>UTA</v>
      </c>
      <c r="BM19" t="str">
        <f>raw!Q66</f>
        <v>SAC</v>
      </c>
      <c r="BN19" t="str">
        <f>raw!Q67</f>
        <v>GSW</v>
      </c>
      <c r="BO19" t="str">
        <f>raw!Q68</f>
        <v>MEM</v>
      </c>
      <c r="BP19" t="str">
        <f>raw!Q69</f>
        <v>MIL</v>
      </c>
      <c r="BQ19" t="str">
        <f>raw!Q70</f>
        <v>MIN</v>
      </c>
      <c r="BR19" t="str">
        <f>raw!Q71</f>
        <v>NYK</v>
      </c>
      <c r="BS19" t="str">
        <f>raw!Q72</f>
        <v>CHI</v>
      </c>
      <c r="BT19" t="str">
        <f>raw!Q73</f>
        <v>MIA</v>
      </c>
      <c r="BU19" t="str">
        <f>raw!Q74</f>
        <v>CLE</v>
      </c>
      <c r="BV19" t="str">
        <f>raw!Q75</f>
        <v>IND</v>
      </c>
      <c r="BW19" t="str">
        <f>raw!Q76</f>
        <v>CHA</v>
      </c>
      <c r="BX19" t="str">
        <f>raw!Q77</f>
        <v>POR</v>
      </c>
      <c r="BY19" t="str">
        <f>raw!Q78</f>
        <v>SAC</v>
      </c>
      <c r="BZ19" t="str">
        <f>raw!Q79</f>
        <v>DET</v>
      </c>
      <c r="CA19" t="str">
        <f>raw!Q80</f>
        <v>BRO</v>
      </c>
      <c r="CB19" t="str">
        <f>raw!Q81</f>
        <v>IND</v>
      </c>
      <c r="CC19" t="str">
        <f>raw!Q82</f>
        <v>NYK</v>
      </c>
      <c r="CD19" t="str">
        <f>raw!Q83</f>
        <v>HOU</v>
      </c>
      <c r="CE19" t="str">
        <f>raw!Q84</f>
        <v>CHA</v>
      </c>
      <c r="CF19" t="str">
        <f>raw!Q85</f>
        <v>MIL</v>
      </c>
      <c r="CG19" t="str">
        <f>raw!Q86</f>
        <v>CLE</v>
      </c>
      <c r="CH19" t="str">
        <f>raw!Q87</f>
        <v>OKL</v>
      </c>
      <c r="CI19" t="str">
        <f>raw!Q88</f>
        <v>TOR</v>
      </c>
      <c r="CJ19" t="str">
        <f>raw!Q89</f>
        <v>SAC</v>
      </c>
      <c r="CK19" t="str">
        <f>raw!Q90</f>
        <v>DET</v>
      </c>
      <c r="CL19" t="str">
        <f>raw!Q91</f>
        <v>NYK</v>
      </c>
      <c r="CM19" t="str">
        <f>raw!Q92</f>
        <v>LAC</v>
      </c>
      <c r="CN19" t="str">
        <f>raw!Q93</f>
        <v>NYK</v>
      </c>
      <c r="CO19" t="str">
        <f>raw!Q94</f>
        <v>CLE</v>
      </c>
      <c r="CP19" t="str">
        <f>raw!Q95</f>
        <v>BOS</v>
      </c>
      <c r="CQ19" t="str">
        <f>raw!Q96</f>
        <v>SAS</v>
      </c>
      <c r="CR19" t="str">
        <f>raw!Q97</f>
        <v>MEM</v>
      </c>
      <c r="CS19" t="str">
        <f>raw!Q98</f>
        <v>NOP</v>
      </c>
      <c r="CT19" t="str">
        <f>raw!Q99</f>
        <v>LAC</v>
      </c>
      <c r="CU19" t="str">
        <f>raw!Q100</f>
        <v>LAL</v>
      </c>
      <c r="CV19" t="str">
        <f>raw!Q101</f>
        <v>ATL</v>
      </c>
      <c r="CW19" t="str">
        <f>raw!Q102</f>
        <v>PHI</v>
      </c>
      <c r="CX19" t="str">
        <f>raw!Q103</f>
        <v>PHI</v>
      </c>
      <c r="CY19" t="str">
        <f>raw!Q104</f>
        <v>HOU</v>
      </c>
      <c r="CZ19" t="str">
        <f>raw!Q105</f>
        <v>UTA</v>
      </c>
      <c r="DA19" t="str">
        <f>raw!Q106</f>
        <v>UTA</v>
      </c>
      <c r="DB19" t="str">
        <f>raw!Q107</f>
        <v>TOR</v>
      </c>
      <c r="DC19" t="str">
        <f>raw!Q108</f>
        <v>ORL</v>
      </c>
      <c r="DD19" t="str">
        <f>raw!Q109</f>
        <v>ORL</v>
      </c>
      <c r="DE19" t="str">
        <f>raw!Q110</f>
        <v>GSW</v>
      </c>
      <c r="DF19" t="str">
        <f>raw!Q111</f>
        <v>WAS</v>
      </c>
      <c r="DG19" t="str">
        <f>raw!Q112</f>
        <v>CLE</v>
      </c>
      <c r="DH19" t="str">
        <f>raw!Q113</f>
        <v>MIN</v>
      </c>
      <c r="DI19" t="str">
        <f>raw!Q114</f>
        <v>MIA</v>
      </c>
      <c r="DJ19" t="str">
        <f>raw!Q115</f>
        <v>DAL</v>
      </c>
      <c r="DK19" t="str">
        <f>raw!Q116</f>
        <v>CHA</v>
      </c>
      <c r="DL19" t="str">
        <f>raw!Q117</f>
        <v>BOS</v>
      </c>
      <c r="DM19" t="str">
        <f>raw!Q118</f>
        <v>MEM</v>
      </c>
      <c r="DN19" t="str">
        <f>raw!Q119</f>
        <v>PHI</v>
      </c>
      <c r="DO19" t="str">
        <f>raw!Q120</f>
        <v>ORL</v>
      </c>
      <c r="DP19" t="str">
        <f>raw!Q121</f>
        <v>LAC</v>
      </c>
      <c r="DQ19" t="str">
        <f>raw!Q122</f>
        <v>DET</v>
      </c>
      <c r="DR19" t="str">
        <f>raw!Q123</f>
        <v>DAL</v>
      </c>
      <c r="DS19" t="str">
        <f>raw!Q124</f>
        <v>MEM</v>
      </c>
      <c r="DT19" t="str">
        <f>raw!Q125</f>
        <v>UTA</v>
      </c>
      <c r="DU19" t="str">
        <f>raw!Q126</f>
        <v>HOU</v>
      </c>
      <c r="DV19" t="str">
        <f>raw!Q127</f>
        <v>ORL</v>
      </c>
      <c r="DW19" t="str">
        <f>raw!Q128</f>
        <v>NOP</v>
      </c>
      <c r="DX19" t="str">
        <f>raw!Q129</f>
        <v>DEN</v>
      </c>
      <c r="DY19" t="str">
        <f>raw!Q130</f>
        <v>WAS</v>
      </c>
      <c r="DZ19" t="str">
        <f>raw!Q131</f>
        <v>POR</v>
      </c>
      <c r="EA19" t="str">
        <f>raw!Q132</f>
        <v>UTA</v>
      </c>
      <c r="EB19" t="str">
        <f>raw!Q133</f>
        <v>ORL</v>
      </c>
      <c r="EC19" t="str">
        <f>raw!Q134</f>
        <v>WAS</v>
      </c>
      <c r="ED19" t="str">
        <f>raw!Q135</f>
        <v>NYK</v>
      </c>
      <c r="EE19" t="str">
        <f>raw!Q136</f>
        <v>MEM</v>
      </c>
      <c r="EF19" t="str">
        <f>raw!Q137</f>
        <v>PHX</v>
      </c>
      <c r="EG19" t="str">
        <f>raw!Q138</f>
        <v>ATL</v>
      </c>
      <c r="EH19" t="str">
        <f>raw!Q139</f>
        <v>LAC</v>
      </c>
      <c r="EI19" t="str">
        <f>raw!Q140</f>
        <v>LAC</v>
      </c>
      <c r="EJ19" t="str">
        <f>raw!Q141</f>
        <v>DEN</v>
      </c>
      <c r="EK19" t="str">
        <f>raw!Q142</f>
        <v>CLE</v>
      </c>
      <c r="EL19" t="str">
        <f>raw!Q143</f>
        <v>PHI</v>
      </c>
      <c r="EM19" t="str">
        <f>raw!Q144</f>
        <v>SAS</v>
      </c>
      <c r="EN19" t="str">
        <f>raw!Q145</f>
        <v>BOS</v>
      </c>
      <c r="EO19" t="str">
        <f>raw!Q146</f>
        <v>PHX</v>
      </c>
      <c r="EP19" t="str">
        <f>raw!Q147</f>
        <v>ORL</v>
      </c>
      <c r="EQ19" t="str">
        <f>raw!Q148</f>
        <v>HOU</v>
      </c>
      <c r="ER19" t="str">
        <f>raw!Q149</f>
        <v>IND</v>
      </c>
      <c r="ES19" t="str">
        <f>raw!Q150</f>
        <v>LAC</v>
      </c>
      <c r="ET19" t="str">
        <f>raw!Q151</f>
        <v>NYK</v>
      </c>
      <c r="EU19" t="str">
        <f>raw!Q152</f>
        <v>MIN</v>
      </c>
      <c r="EV19" t="str">
        <f>raw!Q153</f>
        <v>WAS</v>
      </c>
      <c r="EW19" t="str">
        <f>raw!Q154</f>
        <v>HOU</v>
      </c>
      <c r="EX19" t="str">
        <f>raw!Q155</f>
        <v>HOU</v>
      </c>
      <c r="EY19" t="str">
        <f>raw!Q156</f>
        <v>CLE</v>
      </c>
      <c r="EZ19" t="str">
        <f>raw!Q157</f>
        <v>NOP</v>
      </c>
      <c r="FA19" t="str">
        <f>raw!Q158</f>
        <v>MIA</v>
      </c>
      <c r="FB19" t="str">
        <f>raw!Q159</f>
        <v>DEN</v>
      </c>
      <c r="FC19" t="str">
        <f>raw!Q160</f>
        <v>MEM</v>
      </c>
      <c r="FD19" t="str">
        <f>raw!Q161</f>
        <v>IND</v>
      </c>
      <c r="FE19" t="str">
        <f>raw!Q162</f>
        <v>OKL</v>
      </c>
      <c r="FF19" t="str">
        <f>raw!Q163</f>
        <v>PHX</v>
      </c>
      <c r="FG19" t="str">
        <f>raw!Q164</f>
        <v>CHI</v>
      </c>
      <c r="FH19" t="str">
        <f>raw!Q165</f>
        <v>MIL</v>
      </c>
      <c r="FI19" t="str">
        <f>raw!Q166</f>
        <v>GSW</v>
      </c>
      <c r="FJ19" t="str">
        <f>raw!Q167</f>
        <v>BRO</v>
      </c>
      <c r="FK19" t="str">
        <f>raw!Q168</f>
        <v>GSW</v>
      </c>
      <c r="FL19" t="str">
        <f>raw!Q169</f>
        <v>LAL</v>
      </c>
      <c r="FM19" t="str">
        <f>raw!Q170</f>
        <v>GSW</v>
      </c>
      <c r="FN19" t="str">
        <f>raw!Q171</f>
        <v>IND</v>
      </c>
      <c r="FO19" t="str">
        <f>raw!Q172</f>
        <v>BRO</v>
      </c>
      <c r="FP19" t="str">
        <f>raw!Q173</f>
        <v>SAC</v>
      </c>
      <c r="FQ19" t="str">
        <f>raw!Q174</f>
        <v>BOS</v>
      </c>
      <c r="FR19" t="str">
        <f>raw!Q175</f>
        <v>WAS</v>
      </c>
      <c r="FS19" t="str">
        <f>raw!Q176</f>
        <v>IND</v>
      </c>
      <c r="FT19" t="str">
        <f>raw!Q177</f>
        <v>MIA</v>
      </c>
      <c r="FU19" t="str">
        <f>raw!Q178</f>
        <v>DEN</v>
      </c>
      <c r="FV19" t="str">
        <f>raw!Q179</f>
        <v>LAC</v>
      </c>
      <c r="FW19">
        <f>raw!Q180</f>
        <v>0</v>
      </c>
      <c r="FX19">
        <f>raw!Q181</f>
        <v>0</v>
      </c>
      <c r="FY19">
        <f>raw!Q182</f>
        <v>0</v>
      </c>
      <c r="FZ19">
        <f>raw!Q183</f>
        <v>0</v>
      </c>
      <c r="GA19">
        <f>raw!Q184</f>
        <v>0</v>
      </c>
      <c r="GB19">
        <f>raw!Q185</f>
        <v>0</v>
      </c>
      <c r="GC19">
        <f>raw!Q186</f>
        <v>0</v>
      </c>
      <c r="GD19">
        <f>raw!Q187</f>
        <v>0</v>
      </c>
      <c r="GE19">
        <f>raw!Q188</f>
        <v>0</v>
      </c>
      <c r="GF19">
        <f>raw!Q189</f>
        <v>0</v>
      </c>
      <c r="GG19">
        <f>raw!Q190</f>
        <v>0</v>
      </c>
      <c r="GH19">
        <f>raw!Q191</f>
        <v>0</v>
      </c>
      <c r="GI19">
        <f>raw!Q192</f>
        <v>0</v>
      </c>
      <c r="GJ19">
        <f>raw!Q193</f>
        <v>0</v>
      </c>
      <c r="GK19">
        <f>raw!Q194</f>
        <v>0</v>
      </c>
      <c r="GL19">
        <f>raw!Q195</f>
        <v>0</v>
      </c>
      <c r="GM19">
        <f>raw!Q196</f>
        <v>0</v>
      </c>
      <c r="GN19">
        <f>raw!Q197</f>
        <v>0</v>
      </c>
      <c r="GO19">
        <f>raw!Q198</f>
        <v>0</v>
      </c>
      <c r="GP19">
        <f>raw!Q199</f>
        <v>0</v>
      </c>
      <c r="GQ19">
        <f>raw!Q200</f>
        <v>0</v>
      </c>
      <c r="GR19">
        <f>raw!Q201</f>
        <v>0</v>
      </c>
      <c r="GS19">
        <f>raw!Q202</f>
        <v>0</v>
      </c>
      <c r="GT19">
        <f>raw!Q203</f>
        <v>0</v>
      </c>
      <c r="GU19">
        <f>raw!Q204</f>
        <v>0</v>
      </c>
      <c r="GV19">
        <f>raw!Q205</f>
        <v>0</v>
      </c>
      <c r="GW19">
        <f>raw!Q206</f>
        <v>0</v>
      </c>
      <c r="GX19">
        <f>raw!Q207</f>
        <v>0</v>
      </c>
      <c r="GY19">
        <f>raw!Q208</f>
        <v>0</v>
      </c>
      <c r="GZ19">
        <f>raw!Q209</f>
        <v>0</v>
      </c>
      <c r="HA19">
        <f>raw!Q210</f>
        <v>0</v>
      </c>
      <c r="HB19">
        <f>raw!Q211</f>
        <v>0</v>
      </c>
      <c r="HC19">
        <f>raw!Q212</f>
        <v>0</v>
      </c>
      <c r="HD19">
        <f>raw!Q213</f>
        <v>0</v>
      </c>
      <c r="HE19">
        <f>raw!Q214</f>
        <v>0</v>
      </c>
      <c r="HF19">
        <f>raw!Q215</f>
        <v>0</v>
      </c>
      <c r="HG19">
        <f>raw!Q216</f>
        <v>0</v>
      </c>
      <c r="HH19">
        <f>raw!Q217</f>
        <v>0</v>
      </c>
      <c r="HI19">
        <f>raw!Q218</f>
        <v>0</v>
      </c>
      <c r="HJ19">
        <f>raw!Q219</f>
        <v>0</v>
      </c>
      <c r="HK19">
        <f>raw!Q220</f>
        <v>0</v>
      </c>
      <c r="HL19">
        <f>raw!Q221</f>
        <v>0</v>
      </c>
      <c r="HM19">
        <f>raw!Q222</f>
        <v>0</v>
      </c>
      <c r="HN19">
        <f>raw!Q223</f>
        <v>0</v>
      </c>
      <c r="HO19">
        <f>raw!Q224</f>
        <v>0</v>
      </c>
      <c r="HP19">
        <f>raw!Q225</f>
        <v>0</v>
      </c>
      <c r="HQ19">
        <f>raw!Q226</f>
        <v>0</v>
      </c>
      <c r="HR19">
        <f>raw!Q227</f>
        <v>0</v>
      </c>
      <c r="HS19">
        <f>raw!Q228</f>
        <v>0</v>
      </c>
      <c r="HT19">
        <f>raw!Q229</f>
        <v>0</v>
      </c>
      <c r="HU19">
        <f>raw!Q230</f>
        <v>0</v>
      </c>
      <c r="HV19">
        <f>raw!Q231</f>
        <v>0</v>
      </c>
      <c r="HW19">
        <f>raw!Q232</f>
        <v>0</v>
      </c>
      <c r="HX19">
        <f>raw!Q233</f>
        <v>0</v>
      </c>
      <c r="HY19">
        <f>raw!Q234</f>
        <v>0</v>
      </c>
      <c r="HZ19">
        <f>raw!Q235</f>
        <v>0</v>
      </c>
      <c r="IA19">
        <f>raw!Q236</f>
        <v>0</v>
      </c>
      <c r="IB19">
        <f>raw!Q237</f>
        <v>0</v>
      </c>
      <c r="IC19">
        <f>raw!Q238</f>
        <v>0</v>
      </c>
      <c r="ID19">
        <f>raw!Q239</f>
        <v>0</v>
      </c>
      <c r="IE19">
        <f>raw!Q240</f>
        <v>0</v>
      </c>
      <c r="IF19">
        <f>raw!Q241</f>
        <v>0</v>
      </c>
      <c r="IG19">
        <f>raw!Q242</f>
        <v>0</v>
      </c>
      <c r="IH19">
        <f>raw!Q243</f>
        <v>0</v>
      </c>
    </row>
    <row r="20" spans="1:242" x14ac:dyDescent="0.3">
      <c r="A20" t="str">
        <f>raw!R2</f>
        <v>$pent</v>
      </c>
      <c r="B20">
        <f>raw!R3</f>
        <v>45</v>
      </c>
      <c r="C20">
        <f>raw!R4</f>
        <v>71</v>
      </c>
      <c r="D20">
        <f>raw!R5</f>
        <v>77</v>
      </c>
      <c r="E20">
        <f>raw!R6</f>
        <v>64</v>
      </c>
      <c r="F20">
        <f>raw!R7</f>
        <v>70</v>
      </c>
      <c r="G20">
        <f>raw!R8</f>
        <v>59</v>
      </c>
      <c r="H20">
        <f>raw!R9</f>
        <v>65</v>
      </c>
      <c r="I20">
        <f>raw!R10</f>
        <v>76</v>
      </c>
      <c r="J20">
        <f>raw!R11</f>
        <v>86</v>
      </c>
      <c r="K20">
        <f>raw!R12</f>
        <v>64</v>
      </c>
      <c r="L20">
        <f>raw!R13</f>
        <v>60</v>
      </c>
      <c r="M20">
        <f>raw!R14</f>
        <v>50</v>
      </c>
      <c r="N20">
        <f>raw!R15</f>
        <v>32</v>
      </c>
      <c r="O20">
        <f>raw!R16</f>
        <v>48</v>
      </c>
      <c r="P20">
        <f>raw!R17</f>
        <v>38</v>
      </c>
      <c r="Q20">
        <f>raw!R18</f>
        <v>37</v>
      </c>
      <c r="R20">
        <f>raw!R19</f>
        <v>54</v>
      </c>
      <c r="S20">
        <f>raw!R20</f>
        <v>3</v>
      </c>
      <c r="T20">
        <f>raw!R21</f>
        <v>25</v>
      </c>
      <c r="U20">
        <f>raw!R22</f>
        <v>25</v>
      </c>
      <c r="V20">
        <f>raw!R23</f>
        <v>23</v>
      </c>
      <c r="W20">
        <f>raw!R24</f>
        <v>53</v>
      </c>
      <c r="X20">
        <f>raw!R25</f>
        <v>5</v>
      </c>
      <c r="Y20">
        <f>raw!R26</f>
        <v>23</v>
      </c>
      <c r="Z20">
        <f>raw!R27</f>
        <v>76</v>
      </c>
      <c r="AA20">
        <f>raw!R28</f>
        <v>28</v>
      </c>
      <c r="AB20">
        <f>raw!R29</f>
        <v>4</v>
      </c>
      <c r="AC20">
        <f>raw!R30</f>
        <v>30</v>
      </c>
      <c r="AD20">
        <f>raw!R31</f>
        <v>20</v>
      </c>
      <c r="AE20">
        <f>raw!R32</f>
        <v>12</v>
      </c>
      <c r="AF20">
        <f>raw!R33</f>
        <v>4</v>
      </c>
      <c r="AG20">
        <f>raw!R34</f>
        <v>46</v>
      </c>
      <c r="AH20">
        <f>raw!R35</f>
        <v>31</v>
      </c>
      <c r="AI20">
        <f>raw!R36</f>
        <v>60</v>
      </c>
      <c r="AJ20">
        <f>raw!R37</f>
        <v>40</v>
      </c>
      <c r="AK20">
        <f>raw!R38</f>
        <v>19</v>
      </c>
      <c r="AL20">
        <f>raw!R39</f>
        <v>13</v>
      </c>
      <c r="AM20">
        <f>raw!R40</f>
        <v>56</v>
      </c>
      <c r="AN20">
        <f>raw!R41</f>
        <v>19</v>
      </c>
      <c r="AO20">
        <f>raw!R42</f>
        <v>13</v>
      </c>
      <c r="AP20">
        <f>raw!R43</f>
        <v>21</v>
      </c>
      <c r="AQ20">
        <f>raw!R44</f>
        <v>9</v>
      </c>
      <c r="AR20">
        <f>raw!R45</f>
        <v>39</v>
      </c>
      <c r="AS20">
        <f>raw!R46</f>
        <v>23</v>
      </c>
      <c r="AT20">
        <f>raw!R47</f>
        <v>51</v>
      </c>
      <c r="AU20">
        <f>raw!R48</f>
        <v>11</v>
      </c>
      <c r="AV20">
        <f>raw!R49</f>
        <v>31</v>
      </c>
      <c r="AW20">
        <f>raw!R50</f>
        <v>5</v>
      </c>
      <c r="AX20">
        <f>raw!R51</f>
        <v>22</v>
      </c>
      <c r="AY20">
        <f>raw!R52</f>
        <v>7</v>
      </c>
      <c r="AZ20">
        <f>raw!R53</f>
        <v>4</v>
      </c>
      <c r="BA20">
        <f>raw!R54</f>
        <v>10</v>
      </c>
      <c r="BB20">
        <f>raw!R55</f>
        <v>1</v>
      </c>
      <c r="BC20">
        <f>raw!R56</f>
        <v>18.235532912495568</v>
      </c>
      <c r="BD20">
        <f>raw!R57</f>
        <v>4</v>
      </c>
      <c r="BE20">
        <f>raw!R58</f>
        <v>16</v>
      </c>
      <c r="BF20">
        <f>raw!R59</f>
        <v>1</v>
      </c>
      <c r="BG20">
        <f>raw!R60</f>
        <v>1</v>
      </c>
      <c r="BH20">
        <f>raw!R61</f>
        <v>13</v>
      </c>
      <c r="BI20">
        <f>raw!R62</f>
        <v>6</v>
      </c>
      <c r="BJ20">
        <f>raw!R63</f>
        <v>5</v>
      </c>
      <c r="BK20">
        <f>raw!R64</f>
        <v>3</v>
      </c>
      <c r="BL20">
        <f>raw!R65</f>
        <v>3</v>
      </c>
      <c r="BM20">
        <f>raw!R66</f>
        <v>54</v>
      </c>
      <c r="BN20">
        <f>raw!R67</f>
        <v>12</v>
      </c>
      <c r="BO20">
        <f>raw!R68</f>
        <v>1</v>
      </c>
      <c r="BP20">
        <f>raw!R69</f>
        <v>2</v>
      </c>
      <c r="BQ20">
        <f>raw!R70</f>
        <v>9</v>
      </c>
      <c r="BR20">
        <f>raw!R71</f>
        <v>1</v>
      </c>
      <c r="BS20">
        <f>raw!R72</f>
        <v>12</v>
      </c>
      <c r="BT20">
        <f>raw!R73</f>
        <v>9</v>
      </c>
      <c r="BU20">
        <f>raw!R74</f>
        <v>7</v>
      </c>
      <c r="BV20">
        <f>raw!R75</f>
        <v>16</v>
      </c>
      <c r="BW20">
        <f>raw!R76</f>
        <v>2</v>
      </c>
      <c r="BX20">
        <f>raw!R77</f>
        <v>1</v>
      </c>
      <c r="BY20">
        <f>raw!R78</f>
        <v>7</v>
      </c>
      <c r="BZ20">
        <f>raw!R79</f>
        <v>1</v>
      </c>
      <c r="CA20">
        <f>raw!R80</f>
        <v>1</v>
      </c>
      <c r="CB20">
        <f>raw!R81</f>
        <v>1</v>
      </c>
      <c r="CC20">
        <f>raw!R82</f>
        <v>6</v>
      </c>
      <c r="CD20">
        <f>raw!R83</f>
        <v>19</v>
      </c>
      <c r="CE20">
        <f>raw!R84</f>
        <v>1</v>
      </c>
      <c r="CF20">
        <f>raw!R85</f>
        <v>1</v>
      </c>
      <c r="CG20">
        <f>raw!R86</f>
        <v>13</v>
      </c>
      <c r="CH20">
        <f>raw!R87</f>
        <v>13.475494723869206</v>
      </c>
      <c r="CI20">
        <f>raw!R88</f>
        <v>9</v>
      </c>
      <c r="CJ20">
        <f>raw!R89</f>
        <v>1</v>
      </c>
      <c r="CK20">
        <f>raw!R90</f>
        <v>11.532268405868676</v>
      </c>
      <c r="CL20">
        <f>raw!R91</f>
        <v>11.59847123584842</v>
      </c>
      <c r="CM20">
        <f>raw!R92</f>
        <v>1</v>
      </c>
      <c r="CN20">
        <f>raw!R93</f>
        <v>1</v>
      </c>
      <c r="CO20">
        <f>raw!R94</f>
        <v>3</v>
      </c>
      <c r="CP20">
        <f>raw!R95</f>
        <v>1</v>
      </c>
      <c r="CQ20">
        <f>raw!R96</f>
        <v>1</v>
      </c>
      <c r="CR20">
        <f>raw!R97</f>
        <v>14</v>
      </c>
      <c r="CS20">
        <f>raw!R98</f>
        <v>3</v>
      </c>
      <c r="CT20">
        <f>raw!R99</f>
        <v>1</v>
      </c>
      <c r="CU20">
        <f>raw!R100</f>
        <v>26</v>
      </c>
      <c r="CV20">
        <f>raw!R101</f>
        <v>9.6939088295715958</v>
      </c>
      <c r="CW20">
        <f>raw!R102</f>
        <v>9.3718311498354208</v>
      </c>
      <c r="CX20">
        <f>raw!R103</f>
        <v>9.3623475488465875</v>
      </c>
      <c r="CY20">
        <f>raw!R104</f>
        <v>9.250368106401508</v>
      </c>
      <c r="CZ20">
        <f>raw!R105</f>
        <v>1</v>
      </c>
      <c r="DA20">
        <f>raw!R106</f>
        <v>1</v>
      </c>
      <c r="DB20">
        <f>raw!R107</f>
        <v>8.8604462042067524</v>
      </c>
      <c r="DC20">
        <f>raw!R108</f>
        <v>4</v>
      </c>
      <c r="DD20">
        <f>raw!R109</f>
        <v>8.6430528892319369</v>
      </c>
      <c r="DE20">
        <f>raw!R110</f>
        <v>8.3171452937118087</v>
      </c>
      <c r="DF20">
        <f>raw!R111</f>
        <v>8.5620775269426623</v>
      </c>
      <c r="DG20">
        <f>raw!R112</f>
        <v>7.7023526219164298</v>
      </c>
      <c r="DH20">
        <f>raw!R113</f>
        <v>5</v>
      </c>
      <c r="DI20">
        <f>raw!R114</f>
        <v>1</v>
      </c>
      <c r="DJ20">
        <f>raw!R115</f>
        <v>1</v>
      </c>
      <c r="DK20">
        <f>raw!R116</f>
        <v>1</v>
      </c>
      <c r="DL20">
        <f>raw!R117</f>
        <v>6.6339884951358448</v>
      </c>
      <c r="DM20">
        <f>raw!R118</f>
        <v>6.5595787027619146</v>
      </c>
      <c r="DN20">
        <f>raw!R119</f>
        <v>32</v>
      </c>
      <c r="DO20">
        <f>raw!R120</f>
        <v>6.5967835989488837</v>
      </c>
      <c r="DP20">
        <f>raw!R121</f>
        <v>6.3268657246512934</v>
      </c>
      <c r="DQ20">
        <f>raw!R122</f>
        <v>8</v>
      </c>
      <c r="DR20">
        <f>raw!R123</f>
        <v>6.0481937571332436</v>
      </c>
      <c r="DS20">
        <f>raw!R124</f>
        <v>1</v>
      </c>
      <c r="DT20">
        <f>raw!R125</f>
        <v>5.8019848853077427</v>
      </c>
      <c r="DU20">
        <f>raw!R126</f>
        <v>1</v>
      </c>
      <c r="DV20">
        <f>raw!R127</f>
        <v>6</v>
      </c>
      <c r="DW20">
        <f>raw!R128</f>
        <v>1</v>
      </c>
      <c r="DX20">
        <f>raw!R129</f>
        <v>4.7686371314090081</v>
      </c>
      <c r="DY20">
        <f>raw!R130</f>
        <v>11</v>
      </c>
      <c r="DZ20">
        <f>raw!R131</f>
        <v>4.5877192048527871</v>
      </c>
      <c r="EA20">
        <f>raw!R132</f>
        <v>1</v>
      </c>
      <c r="EB20">
        <f>raw!R133</f>
        <v>2</v>
      </c>
      <c r="EC20">
        <f>raw!R134</f>
        <v>6</v>
      </c>
      <c r="ED20">
        <f>raw!R135</f>
        <v>3</v>
      </c>
      <c r="EE20">
        <f>raw!R136</f>
        <v>3.945022860917184</v>
      </c>
      <c r="EF20">
        <f>raw!R137</f>
        <v>3.841432757808382</v>
      </c>
      <c r="EG20">
        <f>raw!R138</f>
        <v>4.027457238743203</v>
      </c>
      <c r="EH20">
        <f>raw!R139</f>
        <v>3.7183283218956276</v>
      </c>
      <c r="EI20">
        <f>raw!R140</f>
        <v>3.6406357445640261</v>
      </c>
      <c r="EJ20">
        <f>raw!R141</f>
        <v>3.6043427330875257</v>
      </c>
      <c r="EK20">
        <f>raw!R142</f>
        <v>1</v>
      </c>
      <c r="EL20">
        <f>raw!R143</f>
        <v>2.9532570498156439</v>
      </c>
      <c r="EM20">
        <f>raw!R144</f>
        <v>1</v>
      </c>
      <c r="EN20">
        <f>raw!R145</f>
        <v>1</v>
      </c>
      <c r="EO20">
        <f>raw!R146</f>
        <v>2.7274743955045535</v>
      </c>
      <c r="EP20">
        <f>raw!R147</f>
        <v>2.7632202761547768</v>
      </c>
      <c r="EQ20">
        <f>raw!R148</f>
        <v>1</v>
      </c>
      <c r="ER20">
        <f>raw!R149</f>
        <v>2.6851629449389884</v>
      </c>
      <c r="ES20">
        <f>raw!R150</f>
        <v>2.655982634204114</v>
      </c>
      <c r="ET20">
        <f>raw!R151</f>
        <v>2.2766385946507492</v>
      </c>
      <c r="EU20">
        <f>raw!R152</f>
        <v>1</v>
      </c>
      <c r="EV20">
        <f>raw!R153</f>
        <v>1</v>
      </c>
      <c r="EW20">
        <f>raw!R154</f>
        <v>1.3446924205557003</v>
      </c>
      <c r="EX20">
        <f>raw!R155</f>
        <v>2</v>
      </c>
      <c r="EY20">
        <f>raw!R156</f>
        <v>1</v>
      </c>
      <c r="EZ20">
        <f>raw!R157</f>
        <v>1</v>
      </c>
      <c r="FA20">
        <f>raw!R158</f>
        <v>0.92652637781169622</v>
      </c>
      <c r="FB20">
        <f>raw!R159</f>
        <v>0.84802031574747838</v>
      </c>
      <c r="FC20">
        <f>raw!R160</f>
        <v>0.5903593941008195</v>
      </c>
      <c r="FD20">
        <f>raw!R161</f>
        <v>0.66416851228085405</v>
      </c>
      <c r="FE20">
        <f>raw!R162</f>
        <v>0.18071878820163345</v>
      </c>
      <c r="FF20">
        <f>raw!R163</f>
        <v>0.11194210989751396</v>
      </c>
      <c r="FG20">
        <f>raw!R164</f>
        <v>-0.25106455315155873</v>
      </c>
      <c r="FH20">
        <f>raw!R165</f>
        <v>1</v>
      </c>
      <c r="FI20">
        <f>raw!R166</f>
        <v>6</v>
      </c>
      <c r="FJ20">
        <f>raw!R167</f>
        <v>-0.78249020404779102</v>
      </c>
      <c r="FK20">
        <f>raw!R168</f>
        <v>1.0667499608060249</v>
      </c>
      <c r="FL20">
        <f>raw!R169</f>
        <v>-0.88984892140056937</v>
      </c>
      <c r="FM20">
        <f>raw!R170</f>
        <v>-1.0844365966024752</v>
      </c>
      <c r="FN20">
        <f>raw!R171</f>
        <v>-1.06430683709883</v>
      </c>
      <c r="FO20">
        <f>raw!R172</f>
        <v>-1.0049240465630751</v>
      </c>
      <c r="FP20">
        <f>raw!R173</f>
        <v>1</v>
      </c>
      <c r="FQ20">
        <f>raw!R174</f>
        <v>-3.281264350433637</v>
      </c>
      <c r="FR20">
        <f>raw!R175</f>
        <v>1</v>
      </c>
      <c r="FS20">
        <f>raw!R176</f>
        <v>1</v>
      </c>
      <c r="FT20">
        <f>raw!R177</f>
        <v>-8.7657850751976767</v>
      </c>
      <c r="FU20">
        <f>raw!R178</f>
        <v>-5.315208800281134</v>
      </c>
      <c r="FV20">
        <f>raw!R179</f>
        <v>-6.3383038270539096</v>
      </c>
      <c r="FW20">
        <f>raw!R180</f>
        <v>1</v>
      </c>
      <c r="FX20">
        <f>raw!R181</f>
        <v>1</v>
      </c>
      <c r="FY20">
        <f>raw!R182</f>
        <v>1</v>
      </c>
      <c r="FZ20">
        <f>raw!R183</f>
        <v>1</v>
      </c>
      <c r="GA20">
        <f>raw!R184</f>
        <v>1</v>
      </c>
      <c r="GB20">
        <f>raw!R185</f>
        <v>1</v>
      </c>
      <c r="GC20">
        <f>raw!R186</f>
        <v>1</v>
      </c>
      <c r="GD20">
        <f>raw!R187</f>
        <v>1</v>
      </c>
      <c r="GE20">
        <f>raw!R188</f>
        <v>1</v>
      </c>
      <c r="GF20">
        <f>raw!R189</f>
        <v>1</v>
      </c>
      <c r="GG20">
        <f>raw!R190</f>
        <v>1</v>
      </c>
      <c r="GH20">
        <f>raw!R191</f>
        <v>1</v>
      </c>
      <c r="GI20">
        <f>raw!R192</f>
        <v>1</v>
      </c>
      <c r="GJ20">
        <f>raw!R193</f>
        <v>1</v>
      </c>
      <c r="GK20">
        <f>raw!R194</f>
        <v>1</v>
      </c>
      <c r="GL20">
        <f>raw!R195</f>
        <v>1</v>
      </c>
      <c r="GM20">
        <f>raw!R196</f>
        <v>1</v>
      </c>
      <c r="GN20">
        <f>raw!R197</f>
        <v>1</v>
      </c>
      <c r="GO20">
        <f>raw!R198</f>
        <v>1</v>
      </c>
      <c r="GP20">
        <f>raw!R199</f>
        <v>1</v>
      </c>
      <c r="GQ20">
        <f>raw!R200</f>
        <v>1</v>
      </c>
      <c r="GR20">
        <f>raw!R201</f>
        <v>1</v>
      </c>
      <c r="GS20">
        <f>raw!R202</f>
        <v>1</v>
      </c>
      <c r="GT20">
        <f>raw!R203</f>
        <v>1</v>
      </c>
      <c r="GU20">
        <f>raw!R204</f>
        <v>1</v>
      </c>
      <c r="GV20">
        <f>raw!R205</f>
        <v>1</v>
      </c>
      <c r="GW20">
        <f>raw!R206</f>
        <v>1</v>
      </c>
      <c r="GX20">
        <f>raw!R207</f>
        <v>1</v>
      </c>
      <c r="GY20">
        <f>raw!R208</f>
        <v>1</v>
      </c>
      <c r="GZ20">
        <f>raw!R209</f>
        <v>1</v>
      </c>
      <c r="HA20">
        <f>raw!R210</f>
        <v>1</v>
      </c>
      <c r="HB20">
        <f>raw!R211</f>
        <v>1</v>
      </c>
      <c r="HC20">
        <f>raw!R212</f>
        <v>1</v>
      </c>
      <c r="HD20">
        <f>raw!R213</f>
        <v>1</v>
      </c>
      <c r="HE20">
        <f>raw!R214</f>
        <v>1</v>
      </c>
      <c r="HF20">
        <f>raw!R215</f>
        <v>1</v>
      </c>
      <c r="HG20">
        <f>raw!R216</f>
        <v>1</v>
      </c>
      <c r="HH20">
        <f>raw!R217</f>
        <v>1</v>
      </c>
      <c r="HI20">
        <f>raw!R218</f>
        <v>1</v>
      </c>
      <c r="HJ20">
        <f>raw!R219</f>
        <v>1</v>
      </c>
      <c r="HK20">
        <f>raw!R220</f>
        <v>0</v>
      </c>
      <c r="HL20">
        <f>raw!R221</f>
        <v>0</v>
      </c>
      <c r="HM20">
        <f>raw!R222</f>
        <v>0</v>
      </c>
      <c r="HN20">
        <f>raw!R223</f>
        <v>0</v>
      </c>
      <c r="HO20">
        <f>raw!R224</f>
        <v>0</v>
      </c>
      <c r="HP20">
        <f>raw!R225</f>
        <v>0</v>
      </c>
      <c r="HQ20">
        <f>raw!R226</f>
        <v>0</v>
      </c>
      <c r="HR20">
        <f>raw!R227</f>
        <v>0</v>
      </c>
      <c r="HS20">
        <f>raw!R228</f>
        <v>0</v>
      </c>
      <c r="HT20">
        <f>raw!R229</f>
        <v>0</v>
      </c>
      <c r="HU20">
        <f>raw!R230</f>
        <v>0</v>
      </c>
      <c r="HV20">
        <f>raw!R231</f>
        <v>0</v>
      </c>
      <c r="HW20">
        <f>raw!R232</f>
        <v>0</v>
      </c>
      <c r="HX20">
        <f>raw!R233</f>
        <v>0</v>
      </c>
      <c r="HY20">
        <f>raw!R234</f>
        <v>0</v>
      </c>
      <c r="HZ20">
        <f>raw!R235</f>
        <v>0</v>
      </c>
      <c r="IA20">
        <f>raw!R236</f>
        <v>0</v>
      </c>
      <c r="IB20">
        <f>raw!R237</f>
        <v>0</v>
      </c>
      <c r="IC20">
        <f>raw!R238</f>
        <v>0</v>
      </c>
      <c r="ID20">
        <f>raw!R239</f>
        <v>0</v>
      </c>
      <c r="IE20">
        <f>raw!R240</f>
        <v>0</v>
      </c>
      <c r="IF20">
        <f>raw!R241</f>
        <v>0</v>
      </c>
      <c r="IG20">
        <f>raw!R242</f>
        <v>0</v>
      </c>
      <c r="IH20">
        <f>raw!R243</f>
        <v>0</v>
      </c>
    </row>
    <row r="21" spans="1:242" x14ac:dyDescent="0.3">
      <c r="A21">
        <f>raw!S2</f>
        <v>0</v>
      </c>
      <c r="B21">
        <f>raw!S3</f>
        <v>0</v>
      </c>
      <c r="C21">
        <f>raw!S4</f>
        <v>0</v>
      </c>
      <c r="D21">
        <f>raw!S5</f>
        <v>0</v>
      </c>
      <c r="E21">
        <f>raw!S6</f>
        <v>0</v>
      </c>
      <c r="F21">
        <f>raw!S7</f>
        <v>0</v>
      </c>
      <c r="G21">
        <f>raw!S8</f>
        <v>0</v>
      </c>
      <c r="H21">
        <f>raw!S9</f>
        <v>0</v>
      </c>
      <c r="I21">
        <f>raw!S10</f>
        <v>0</v>
      </c>
      <c r="J21">
        <f>raw!S11</f>
        <v>0</v>
      </c>
      <c r="K21">
        <f>raw!S12</f>
        <v>0</v>
      </c>
      <c r="L21">
        <f>raw!S13</f>
        <v>0</v>
      </c>
      <c r="M21">
        <f>raw!S14</f>
        <v>0</v>
      </c>
      <c r="N21">
        <f>raw!S15</f>
        <v>0</v>
      </c>
      <c r="O21">
        <f>raw!S16</f>
        <v>0</v>
      </c>
      <c r="P21">
        <f>raw!S17</f>
        <v>0</v>
      </c>
      <c r="Q21">
        <f>raw!S18</f>
        <v>0</v>
      </c>
      <c r="R21">
        <f>raw!S19</f>
        <v>0</v>
      </c>
      <c r="S21">
        <f>raw!S20</f>
        <v>0</v>
      </c>
      <c r="T21">
        <f>raw!S21</f>
        <v>0</v>
      </c>
      <c r="U21">
        <f>raw!S22</f>
        <v>0</v>
      </c>
      <c r="V21">
        <f>raw!S23</f>
        <v>0</v>
      </c>
      <c r="W21">
        <f>raw!S24</f>
        <v>0</v>
      </c>
      <c r="X21">
        <f>raw!S25</f>
        <v>0</v>
      </c>
      <c r="Y21">
        <f>raw!S26</f>
        <v>0</v>
      </c>
      <c r="Z21">
        <f>raw!S27</f>
        <v>0</v>
      </c>
      <c r="AA21">
        <f>raw!S28</f>
        <v>0</v>
      </c>
      <c r="AB21">
        <f>raw!S29</f>
        <v>0</v>
      </c>
      <c r="AC21">
        <f>raw!S30</f>
        <v>0</v>
      </c>
      <c r="AD21">
        <f>raw!S31</f>
        <v>0</v>
      </c>
      <c r="AE21">
        <f>raw!S32</f>
        <v>0</v>
      </c>
      <c r="AF21">
        <f>raw!S33</f>
        <v>0</v>
      </c>
      <c r="AG21">
        <f>raw!S34</f>
        <v>0</v>
      </c>
      <c r="AH21">
        <f>raw!S35</f>
        <v>0</v>
      </c>
      <c r="AI21">
        <f>raw!S36</f>
        <v>0</v>
      </c>
      <c r="AJ21">
        <f>raw!S37</f>
        <v>0</v>
      </c>
      <c r="AK21">
        <f>raw!S38</f>
        <v>0</v>
      </c>
      <c r="AL21">
        <f>raw!S39</f>
        <v>0</v>
      </c>
      <c r="AM21">
        <f>raw!S40</f>
        <v>0</v>
      </c>
      <c r="AN21">
        <f>raw!S41</f>
        <v>0</v>
      </c>
      <c r="AO21">
        <f>raw!S42</f>
        <v>0</v>
      </c>
      <c r="AP21">
        <f>raw!S43</f>
        <v>0</v>
      </c>
      <c r="AQ21">
        <f>raw!S44</f>
        <v>0</v>
      </c>
      <c r="AR21">
        <f>raw!S45</f>
        <v>0</v>
      </c>
      <c r="AS21">
        <f>raw!S46</f>
        <v>0</v>
      </c>
      <c r="AT21">
        <f>raw!S47</f>
        <v>0</v>
      </c>
      <c r="AU21">
        <f>raw!S48</f>
        <v>0</v>
      </c>
      <c r="AV21">
        <f>raw!S49</f>
        <v>0</v>
      </c>
      <c r="AW21">
        <f>raw!S50</f>
        <v>0</v>
      </c>
      <c r="AX21">
        <f>raw!S51</f>
        <v>0</v>
      </c>
      <c r="AY21">
        <f>raw!S52</f>
        <v>0</v>
      </c>
      <c r="AZ21">
        <f>raw!S53</f>
        <v>0</v>
      </c>
      <c r="BA21">
        <f>raw!S54</f>
        <v>0</v>
      </c>
      <c r="BB21">
        <f>raw!S55</f>
        <v>0</v>
      </c>
      <c r="BC21">
        <f>raw!S56</f>
        <v>0</v>
      </c>
      <c r="BD21">
        <f>raw!S57</f>
        <v>0</v>
      </c>
      <c r="BE21">
        <f>raw!S58</f>
        <v>0</v>
      </c>
      <c r="BF21">
        <f>raw!S59</f>
        <v>0</v>
      </c>
      <c r="BG21">
        <f>raw!S60</f>
        <v>0</v>
      </c>
      <c r="BH21">
        <f>raw!S61</f>
        <v>0</v>
      </c>
      <c r="BI21">
        <f>raw!S62</f>
        <v>0</v>
      </c>
      <c r="BJ21">
        <f>raw!S63</f>
        <v>0</v>
      </c>
      <c r="BK21">
        <f>raw!S64</f>
        <v>0</v>
      </c>
      <c r="BL21">
        <f>raw!S65</f>
        <v>0</v>
      </c>
      <c r="BM21">
        <f>raw!S66</f>
        <v>0</v>
      </c>
      <c r="BN21">
        <f>raw!S67</f>
        <v>0</v>
      </c>
      <c r="BO21">
        <f>raw!S68</f>
        <v>0</v>
      </c>
      <c r="BP21">
        <f>raw!S69</f>
        <v>0</v>
      </c>
      <c r="BQ21">
        <f>raw!S70</f>
        <v>0</v>
      </c>
      <c r="BR21">
        <f>raw!S71</f>
        <v>0</v>
      </c>
      <c r="BS21">
        <f>raw!S72</f>
        <v>0</v>
      </c>
      <c r="BT21">
        <f>raw!S73</f>
        <v>0</v>
      </c>
      <c r="BU21">
        <f>raw!S74</f>
        <v>0</v>
      </c>
      <c r="BV21">
        <f>raw!S75</f>
        <v>0</v>
      </c>
      <c r="BW21">
        <f>raw!S76</f>
        <v>0</v>
      </c>
      <c r="BX21">
        <f>raw!S77</f>
        <v>0</v>
      </c>
      <c r="BY21">
        <f>raw!S78</f>
        <v>0</v>
      </c>
      <c r="BZ21">
        <f>raw!S79</f>
        <v>0</v>
      </c>
      <c r="CA21">
        <f>raw!S80</f>
        <v>0</v>
      </c>
      <c r="CB21">
        <f>raw!S81</f>
        <v>0</v>
      </c>
      <c r="CC21">
        <f>raw!S82</f>
        <v>0</v>
      </c>
      <c r="CD21">
        <f>raw!S83</f>
        <v>0</v>
      </c>
      <c r="CE21">
        <f>raw!S84</f>
        <v>0</v>
      </c>
      <c r="CF21">
        <f>raw!S85</f>
        <v>0</v>
      </c>
      <c r="CG21">
        <f>raw!S86</f>
        <v>0</v>
      </c>
      <c r="CH21">
        <f>raw!S87</f>
        <v>0</v>
      </c>
      <c r="CI21">
        <f>raw!S88</f>
        <v>0</v>
      </c>
      <c r="CJ21">
        <f>raw!S89</f>
        <v>0</v>
      </c>
      <c r="CK21">
        <f>raw!S90</f>
        <v>0</v>
      </c>
      <c r="CL21">
        <f>raw!S91</f>
        <v>0</v>
      </c>
      <c r="CM21">
        <f>raw!S92</f>
        <v>0</v>
      </c>
      <c r="CN21">
        <f>raw!S93</f>
        <v>0</v>
      </c>
      <c r="CO21">
        <f>raw!S94</f>
        <v>0</v>
      </c>
      <c r="CP21">
        <f>raw!S95</f>
        <v>0</v>
      </c>
      <c r="CQ21">
        <f>raw!S96</f>
        <v>0</v>
      </c>
      <c r="CR21">
        <f>raw!S97</f>
        <v>0</v>
      </c>
      <c r="CS21">
        <f>raw!S98</f>
        <v>0</v>
      </c>
      <c r="CT21">
        <f>raw!S99</f>
        <v>0</v>
      </c>
      <c r="CU21">
        <f>raw!S100</f>
        <v>0</v>
      </c>
      <c r="CV21">
        <f>raw!S101</f>
        <v>0</v>
      </c>
      <c r="CW21">
        <f>raw!S102</f>
        <v>0</v>
      </c>
      <c r="CX21">
        <f>raw!S103</f>
        <v>0</v>
      </c>
      <c r="CY21">
        <f>raw!S104</f>
        <v>0</v>
      </c>
      <c r="CZ21">
        <f>raw!S105</f>
        <v>0</v>
      </c>
      <c r="DA21">
        <f>raw!S106</f>
        <v>0</v>
      </c>
      <c r="DB21">
        <f>raw!S107</f>
        <v>0</v>
      </c>
      <c r="DC21">
        <f>raw!S108</f>
        <v>0</v>
      </c>
      <c r="DD21">
        <f>raw!S109</f>
        <v>0</v>
      </c>
      <c r="DE21">
        <f>raw!S110</f>
        <v>0</v>
      </c>
      <c r="DF21">
        <f>raw!S111</f>
        <v>0</v>
      </c>
      <c r="DG21">
        <f>raw!S112</f>
        <v>0</v>
      </c>
      <c r="DH21">
        <f>raw!S113</f>
        <v>0</v>
      </c>
      <c r="DI21">
        <f>raw!S114</f>
        <v>0</v>
      </c>
      <c r="DJ21">
        <f>raw!S115</f>
        <v>0</v>
      </c>
      <c r="DK21">
        <f>raw!S116</f>
        <v>0</v>
      </c>
      <c r="DL21">
        <f>raw!S117</f>
        <v>0</v>
      </c>
      <c r="DM21">
        <f>raw!S118</f>
        <v>0</v>
      </c>
      <c r="DN21">
        <f>raw!S119</f>
        <v>0</v>
      </c>
      <c r="DO21">
        <f>raw!S120</f>
        <v>0</v>
      </c>
      <c r="DP21">
        <f>raw!S121</f>
        <v>0</v>
      </c>
      <c r="DQ21">
        <f>raw!S122</f>
        <v>0</v>
      </c>
      <c r="DR21">
        <f>raw!S123</f>
        <v>0</v>
      </c>
      <c r="DS21">
        <f>raw!S124</f>
        <v>0</v>
      </c>
      <c r="DT21">
        <f>raw!S125</f>
        <v>0</v>
      </c>
      <c r="DU21">
        <f>raw!S126</f>
        <v>0</v>
      </c>
      <c r="DV21">
        <f>raw!S127</f>
        <v>0</v>
      </c>
      <c r="DW21">
        <f>raw!S128</f>
        <v>0</v>
      </c>
      <c r="DX21">
        <f>raw!S129</f>
        <v>0</v>
      </c>
      <c r="DY21">
        <f>raw!S130</f>
        <v>0</v>
      </c>
      <c r="DZ21">
        <f>raw!S131</f>
        <v>0</v>
      </c>
      <c r="EA21">
        <f>raw!S132</f>
        <v>0</v>
      </c>
      <c r="EB21">
        <f>raw!S133</f>
        <v>0</v>
      </c>
      <c r="EC21">
        <f>raw!S134</f>
        <v>0</v>
      </c>
      <c r="ED21">
        <f>raw!S135</f>
        <v>0</v>
      </c>
      <c r="EE21">
        <f>raw!S136</f>
        <v>0</v>
      </c>
      <c r="EF21">
        <f>raw!S137</f>
        <v>0</v>
      </c>
      <c r="EG21">
        <f>raw!S138</f>
        <v>0</v>
      </c>
      <c r="EH21">
        <f>raw!S139</f>
        <v>0</v>
      </c>
      <c r="EI21">
        <f>raw!S140</f>
        <v>0</v>
      </c>
      <c r="EJ21">
        <f>raw!S141</f>
        <v>0</v>
      </c>
      <c r="EK21">
        <f>raw!S142</f>
        <v>0</v>
      </c>
      <c r="EL21">
        <f>raw!S143</f>
        <v>0</v>
      </c>
      <c r="EM21">
        <f>raw!S144</f>
        <v>0</v>
      </c>
      <c r="EN21">
        <f>raw!S145</f>
        <v>0</v>
      </c>
      <c r="EO21">
        <f>raw!S146</f>
        <v>0</v>
      </c>
      <c r="EP21">
        <f>raw!S147</f>
        <v>0</v>
      </c>
      <c r="EQ21">
        <f>raw!S148</f>
        <v>0</v>
      </c>
      <c r="ER21">
        <f>raw!S149</f>
        <v>0</v>
      </c>
      <c r="ES21">
        <f>raw!S150</f>
        <v>0</v>
      </c>
      <c r="ET21">
        <f>raw!S151</f>
        <v>0</v>
      </c>
      <c r="EU21">
        <f>raw!S152</f>
        <v>0</v>
      </c>
      <c r="EV21">
        <f>raw!S153</f>
        <v>0</v>
      </c>
      <c r="EW21">
        <f>raw!S154</f>
        <v>0</v>
      </c>
      <c r="EX21">
        <f>raw!S155</f>
        <v>0</v>
      </c>
      <c r="EY21">
        <f>raw!S156</f>
        <v>0</v>
      </c>
      <c r="EZ21">
        <f>raw!S157</f>
        <v>0</v>
      </c>
      <c r="FA21">
        <f>raw!S158</f>
        <v>0</v>
      </c>
      <c r="FB21">
        <f>raw!S159</f>
        <v>0</v>
      </c>
      <c r="FC21">
        <f>raw!S160</f>
        <v>0</v>
      </c>
      <c r="FD21">
        <f>raw!S161</f>
        <v>0</v>
      </c>
      <c r="FE21">
        <f>raw!S162</f>
        <v>0</v>
      </c>
      <c r="FF21">
        <f>raw!S163</f>
        <v>0</v>
      </c>
      <c r="FG21">
        <f>raw!S164</f>
        <v>0</v>
      </c>
      <c r="FH21">
        <f>raw!S165</f>
        <v>0</v>
      </c>
      <c r="FI21">
        <f>raw!S166</f>
        <v>0</v>
      </c>
      <c r="FJ21">
        <f>raw!S167</f>
        <v>0</v>
      </c>
      <c r="FK21">
        <f>raw!S168</f>
        <v>0</v>
      </c>
      <c r="FL21">
        <f>raw!S169</f>
        <v>0</v>
      </c>
      <c r="FM21">
        <f>raw!S170</f>
        <v>0</v>
      </c>
      <c r="FN21">
        <f>raw!S171</f>
        <v>0</v>
      </c>
      <c r="FO21">
        <f>raw!S172</f>
        <v>0</v>
      </c>
      <c r="FP21">
        <f>raw!S173</f>
        <v>0</v>
      </c>
      <c r="FQ21">
        <f>raw!S174</f>
        <v>0</v>
      </c>
      <c r="FR21">
        <f>raw!S175</f>
        <v>0</v>
      </c>
      <c r="FS21">
        <f>raw!S176</f>
        <v>0</v>
      </c>
      <c r="FT21">
        <f>raw!S177</f>
        <v>0</v>
      </c>
      <c r="FU21">
        <f>raw!S178</f>
        <v>0</v>
      </c>
      <c r="FV21">
        <f>raw!S179</f>
        <v>0</v>
      </c>
      <c r="FW21">
        <f>raw!S180</f>
        <v>0</v>
      </c>
      <c r="FX21">
        <f>raw!S181</f>
        <v>0</v>
      </c>
      <c r="FY21">
        <f>raw!S182</f>
        <v>0</v>
      </c>
      <c r="FZ21">
        <f>raw!S183</f>
        <v>0</v>
      </c>
      <c r="GA21">
        <f>raw!S184</f>
        <v>0</v>
      </c>
      <c r="GB21">
        <f>raw!S185</f>
        <v>0</v>
      </c>
      <c r="GC21">
        <f>raw!S186</f>
        <v>0</v>
      </c>
      <c r="GD21">
        <f>raw!S187</f>
        <v>0</v>
      </c>
      <c r="GE21">
        <f>raw!S188</f>
        <v>0</v>
      </c>
      <c r="GF21">
        <f>raw!S189</f>
        <v>0</v>
      </c>
      <c r="GG21">
        <f>raw!S190</f>
        <v>0</v>
      </c>
      <c r="GH21">
        <f>raw!S191</f>
        <v>0</v>
      </c>
      <c r="GI21">
        <f>raw!S192</f>
        <v>0</v>
      </c>
      <c r="GJ21">
        <f>raw!S193</f>
        <v>0</v>
      </c>
      <c r="GK21">
        <f>raw!S194</f>
        <v>0</v>
      </c>
      <c r="GL21">
        <f>raw!S195</f>
        <v>0</v>
      </c>
      <c r="GM21">
        <f>raw!S196</f>
        <v>0</v>
      </c>
      <c r="GN21">
        <f>raw!S197</f>
        <v>0</v>
      </c>
      <c r="GO21">
        <f>raw!S198</f>
        <v>0</v>
      </c>
      <c r="GP21">
        <f>raw!S199</f>
        <v>0</v>
      </c>
      <c r="GQ21">
        <f>raw!S200</f>
        <v>0</v>
      </c>
      <c r="GR21">
        <f>raw!S201</f>
        <v>0</v>
      </c>
      <c r="GS21">
        <f>raw!S202</f>
        <v>0</v>
      </c>
      <c r="GT21">
        <f>raw!S203</f>
        <v>0</v>
      </c>
      <c r="GU21">
        <f>raw!S204</f>
        <v>0</v>
      </c>
      <c r="GV21">
        <f>raw!S205</f>
        <v>0</v>
      </c>
      <c r="GW21">
        <f>raw!S206</f>
        <v>0</v>
      </c>
      <c r="GX21">
        <f>raw!S207</f>
        <v>0</v>
      </c>
      <c r="GY21">
        <f>raw!S208</f>
        <v>0</v>
      </c>
      <c r="GZ21">
        <f>raw!S209</f>
        <v>0</v>
      </c>
      <c r="HA21">
        <f>raw!S210</f>
        <v>0</v>
      </c>
      <c r="HB21">
        <f>raw!S211</f>
        <v>0</v>
      </c>
      <c r="HC21">
        <f>raw!S212</f>
        <v>0</v>
      </c>
      <c r="HD21">
        <f>raw!S213</f>
        <v>0</v>
      </c>
      <c r="HE21">
        <f>raw!S214</f>
        <v>0</v>
      </c>
      <c r="HF21">
        <f>raw!S215</f>
        <v>0</v>
      </c>
      <c r="HG21">
        <f>raw!S216</f>
        <v>0</v>
      </c>
      <c r="HH21">
        <f>raw!S217</f>
        <v>0</v>
      </c>
      <c r="HI21">
        <f>raw!S218</f>
        <v>0</v>
      </c>
      <c r="HJ21">
        <f>raw!S219</f>
        <v>0</v>
      </c>
      <c r="HK21">
        <f>raw!S220</f>
        <v>0</v>
      </c>
      <c r="HL21">
        <f>raw!S221</f>
        <v>0</v>
      </c>
      <c r="HM21">
        <f>raw!S222</f>
        <v>0</v>
      </c>
      <c r="HN21">
        <f>raw!S223</f>
        <v>0</v>
      </c>
      <c r="HO21">
        <f>raw!S224</f>
        <v>0</v>
      </c>
      <c r="HP21">
        <f>raw!S225</f>
        <v>0</v>
      </c>
      <c r="HQ21">
        <f>raw!S226</f>
        <v>0</v>
      </c>
      <c r="HR21">
        <f>raw!S227</f>
        <v>0</v>
      </c>
      <c r="HS21">
        <f>raw!S228</f>
        <v>0</v>
      </c>
      <c r="HT21">
        <f>raw!S229</f>
        <v>0</v>
      </c>
      <c r="HU21">
        <f>raw!S230</f>
        <v>0</v>
      </c>
      <c r="HV21">
        <f>raw!S231</f>
        <v>0</v>
      </c>
      <c r="HW21">
        <f>raw!S232</f>
        <v>0</v>
      </c>
      <c r="HX21">
        <f>raw!S233</f>
        <v>0</v>
      </c>
      <c r="HY21">
        <f>raw!S234</f>
        <v>0</v>
      </c>
      <c r="HZ21">
        <f>raw!S235</f>
        <v>0</v>
      </c>
      <c r="IA21">
        <f>raw!S236</f>
        <v>0</v>
      </c>
      <c r="IB21">
        <f>raw!S237</f>
        <v>0</v>
      </c>
      <c r="IC21">
        <f>raw!S238</f>
        <v>0</v>
      </c>
      <c r="ID21">
        <f>raw!S239</f>
        <v>0</v>
      </c>
      <c r="IE21">
        <f>raw!S240</f>
        <v>0</v>
      </c>
      <c r="IF21">
        <f>raw!S241</f>
        <v>0</v>
      </c>
      <c r="IG21">
        <f>raw!S242</f>
        <v>0</v>
      </c>
      <c r="IH21">
        <f>raw!S243</f>
        <v>0</v>
      </c>
    </row>
    <row r="22" spans="1:242" x14ac:dyDescent="0.3">
      <c r="A22">
        <f>raw!T2</f>
        <v>0</v>
      </c>
      <c r="B22">
        <f>raw!T3</f>
        <v>0</v>
      </c>
      <c r="C22">
        <f>raw!T4</f>
        <v>0</v>
      </c>
      <c r="D22">
        <f>raw!T5</f>
        <v>0</v>
      </c>
      <c r="E22">
        <f>raw!T6</f>
        <v>0</v>
      </c>
      <c r="F22">
        <f>raw!T7</f>
        <v>0</v>
      </c>
      <c r="G22">
        <f>raw!T8</f>
        <v>0</v>
      </c>
      <c r="H22">
        <f>raw!T9</f>
        <v>0</v>
      </c>
      <c r="I22">
        <f>raw!T10</f>
        <v>0</v>
      </c>
      <c r="J22">
        <f>raw!T11</f>
        <v>0</v>
      </c>
      <c r="K22">
        <f>raw!T12</f>
        <v>0</v>
      </c>
      <c r="L22">
        <f>raw!T13</f>
        <v>0</v>
      </c>
      <c r="M22">
        <f>raw!T14</f>
        <v>0</v>
      </c>
      <c r="N22">
        <f>raw!T15</f>
        <v>0</v>
      </c>
      <c r="O22">
        <f>raw!T16</f>
        <v>0</v>
      </c>
      <c r="P22">
        <f>raw!T17</f>
        <v>0</v>
      </c>
      <c r="Q22">
        <f>raw!T18</f>
        <v>0</v>
      </c>
      <c r="R22">
        <f>raw!T19</f>
        <v>0</v>
      </c>
      <c r="S22">
        <f>raw!T20</f>
        <v>0</v>
      </c>
      <c r="T22">
        <f>raw!T21</f>
        <v>0</v>
      </c>
      <c r="U22">
        <f>raw!T22</f>
        <v>0</v>
      </c>
      <c r="V22">
        <f>raw!T23</f>
        <v>0</v>
      </c>
      <c r="W22">
        <f>raw!T24</f>
        <v>0</v>
      </c>
      <c r="X22">
        <f>raw!T25</f>
        <v>0</v>
      </c>
      <c r="Y22">
        <f>raw!T26</f>
        <v>0</v>
      </c>
      <c r="Z22">
        <f>raw!T27</f>
        <v>0</v>
      </c>
      <c r="AA22">
        <f>raw!T28</f>
        <v>0</v>
      </c>
      <c r="AB22">
        <f>raw!T29</f>
        <v>0</v>
      </c>
      <c r="AC22">
        <f>raw!T30</f>
        <v>0</v>
      </c>
      <c r="AD22">
        <f>raw!T31</f>
        <v>0</v>
      </c>
      <c r="AE22">
        <f>raw!T32</f>
        <v>0</v>
      </c>
      <c r="AF22">
        <f>raw!T33</f>
        <v>0</v>
      </c>
      <c r="AG22">
        <f>raw!T34</f>
        <v>0</v>
      </c>
      <c r="AH22">
        <f>raw!T35</f>
        <v>0</v>
      </c>
      <c r="AI22">
        <f>raw!T36</f>
        <v>0</v>
      </c>
      <c r="AJ22">
        <f>raw!T37</f>
        <v>0</v>
      </c>
      <c r="AK22">
        <f>raw!T38</f>
        <v>0</v>
      </c>
      <c r="AL22">
        <f>raw!T39</f>
        <v>0</v>
      </c>
      <c r="AM22">
        <f>raw!T40</f>
        <v>0</v>
      </c>
      <c r="AN22">
        <f>raw!T41</f>
        <v>0</v>
      </c>
      <c r="AO22">
        <f>raw!T42</f>
        <v>0</v>
      </c>
      <c r="AP22">
        <f>raw!T43</f>
        <v>0</v>
      </c>
      <c r="AQ22">
        <f>raw!T44</f>
        <v>0</v>
      </c>
      <c r="AR22">
        <f>raw!T45</f>
        <v>0</v>
      </c>
      <c r="AS22">
        <f>raw!T46</f>
        <v>0</v>
      </c>
      <c r="AT22">
        <f>raw!T47</f>
        <v>0</v>
      </c>
      <c r="AU22">
        <f>raw!T48</f>
        <v>0</v>
      </c>
      <c r="AV22">
        <f>raw!T49</f>
        <v>0</v>
      </c>
      <c r="AW22">
        <f>raw!T50</f>
        <v>0</v>
      </c>
      <c r="AX22">
        <f>raw!T51</f>
        <v>0</v>
      </c>
      <c r="AY22">
        <f>raw!T52</f>
        <v>0</v>
      </c>
      <c r="AZ22">
        <f>raw!T53</f>
        <v>0</v>
      </c>
      <c r="BA22">
        <f>raw!T54</f>
        <v>0</v>
      </c>
      <c r="BB22">
        <f>raw!T55</f>
        <v>0</v>
      </c>
      <c r="BC22">
        <f>raw!T56</f>
        <v>0</v>
      </c>
      <c r="BD22">
        <f>raw!T57</f>
        <v>0</v>
      </c>
      <c r="BE22">
        <f>raw!T58</f>
        <v>0</v>
      </c>
      <c r="BF22">
        <f>raw!T59</f>
        <v>0</v>
      </c>
      <c r="BG22">
        <f>raw!T60</f>
        <v>0</v>
      </c>
      <c r="BH22">
        <f>raw!T61</f>
        <v>0</v>
      </c>
      <c r="BI22">
        <f>raw!T62</f>
        <v>0</v>
      </c>
      <c r="BJ22">
        <f>raw!T63</f>
        <v>0</v>
      </c>
      <c r="BK22">
        <f>raw!T64</f>
        <v>0</v>
      </c>
      <c r="BL22">
        <f>raw!T65</f>
        <v>0</v>
      </c>
      <c r="BM22">
        <f>raw!T66</f>
        <v>0</v>
      </c>
      <c r="BN22">
        <f>raw!T67</f>
        <v>0</v>
      </c>
      <c r="BO22">
        <f>raw!T68</f>
        <v>0</v>
      </c>
      <c r="BP22">
        <f>raw!T69</f>
        <v>0</v>
      </c>
      <c r="BQ22">
        <f>raw!T70</f>
        <v>0</v>
      </c>
      <c r="BR22">
        <f>raw!T71</f>
        <v>0</v>
      </c>
      <c r="BS22">
        <f>raw!T72</f>
        <v>0</v>
      </c>
      <c r="BT22">
        <f>raw!T73</f>
        <v>0</v>
      </c>
      <c r="BU22">
        <f>raw!T74</f>
        <v>0</v>
      </c>
      <c r="BV22">
        <f>raw!T75</f>
        <v>0</v>
      </c>
      <c r="BW22">
        <f>raw!T76</f>
        <v>0</v>
      </c>
      <c r="BX22">
        <f>raw!T77</f>
        <v>0</v>
      </c>
      <c r="BY22">
        <f>raw!T78</f>
        <v>0</v>
      </c>
      <c r="BZ22">
        <f>raw!T79</f>
        <v>0</v>
      </c>
      <c r="CA22">
        <f>raw!T80</f>
        <v>0</v>
      </c>
      <c r="CB22">
        <f>raw!T81</f>
        <v>0</v>
      </c>
      <c r="CC22">
        <f>raw!T82</f>
        <v>0</v>
      </c>
      <c r="CD22">
        <f>raw!T83</f>
        <v>0</v>
      </c>
      <c r="CE22">
        <f>raw!T84</f>
        <v>0</v>
      </c>
      <c r="CF22">
        <f>raw!T85</f>
        <v>0</v>
      </c>
      <c r="CG22">
        <f>raw!T86</f>
        <v>0</v>
      </c>
      <c r="CH22">
        <f>raw!T87</f>
        <v>0</v>
      </c>
      <c r="CI22">
        <f>raw!T88</f>
        <v>0</v>
      </c>
      <c r="CJ22">
        <f>raw!T89</f>
        <v>0</v>
      </c>
      <c r="CK22">
        <f>raw!T90</f>
        <v>0</v>
      </c>
      <c r="CL22">
        <f>raw!T91</f>
        <v>0</v>
      </c>
      <c r="CM22">
        <f>raw!T92</f>
        <v>0</v>
      </c>
      <c r="CN22">
        <f>raw!T93</f>
        <v>0</v>
      </c>
      <c r="CO22">
        <f>raw!T94</f>
        <v>0</v>
      </c>
      <c r="CP22">
        <f>raw!T95</f>
        <v>0</v>
      </c>
      <c r="CQ22">
        <f>raw!T96</f>
        <v>0</v>
      </c>
      <c r="CR22">
        <f>raw!T97</f>
        <v>0</v>
      </c>
      <c r="CS22">
        <f>raw!T98</f>
        <v>0</v>
      </c>
      <c r="CT22">
        <f>raw!T99</f>
        <v>0</v>
      </c>
      <c r="CU22">
        <f>raw!T100</f>
        <v>0</v>
      </c>
      <c r="CV22">
        <f>raw!T101</f>
        <v>0</v>
      </c>
      <c r="CW22">
        <f>raw!T102</f>
        <v>0</v>
      </c>
      <c r="CX22">
        <f>raw!T103</f>
        <v>0</v>
      </c>
      <c r="CY22">
        <f>raw!T104</f>
        <v>0</v>
      </c>
      <c r="CZ22">
        <f>raw!T105</f>
        <v>0</v>
      </c>
      <c r="DA22">
        <f>raw!T106</f>
        <v>0</v>
      </c>
      <c r="DB22">
        <f>raw!T107</f>
        <v>0</v>
      </c>
      <c r="DC22">
        <f>raw!T108</f>
        <v>0</v>
      </c>
      <c r="DD22">
        <f>raw!T109</f>
        <v>0</v>
      </c>
      <c r="DE22">
        <f>raw!T110</f>
        <v>0</v>
      </c>
      <c r="DF22">
        <f>raw!T111</f>
        <v>0</v>
      </c>
      <c r="DG22">
        <f>raw!T112</f>
        <v>0</v>
      </c>
      <c r="DH22">
        <f>raw!T113</f>
        <v>0</v>
      </c>
      <c r="DI22">
        <f>raw!T114</f>
        <v>0</v>
      </c>
      <c r="DJ22">
        <f>raw!T115</f>
        <v>0</v>
      </c>
      <c r="DK22">
        <f>raw!T116</f>
        <v>0</v>
      </c>
      <c r="DL22">
        <f>raw!T117</f>
        <v>0</v>
      </c>
      <c r="DM22">
        <f>raw!T118</f>
        <v>0</v>
      </c>
      <c r="DN22">
        <f>raw!T119</f>
        <v>0</v>
      </c>
      <c r="DO22">
        <f>raw!T120</f>
        <v>0</v>
      </c>
      <c r="DP22">
        <f>raw!T121</f>
        <v>0</v>
      </c>
      <c r="DQ22">
        <f>raw!T122</f>
        <v>0</v>
      </c>
      <c r="DR22">
        <f>raw!T123</f>
        <v>0</v>
      </c>
      <c r="DS22">
        <f>raw!T124</f>
        <v>0</v>
      </c>
      <c r="DT22">
        <f>raw!T125</f>
        <v>0</v>
      </c>
      <c r="DU22">
        <f>raw!T126</f>
        <v>0</v>
      </c>
      <c r="DV22">
        <f>raw!T127</f>
        <v>0</v>
      </c>
      <c r="DW22">
        <f>raw!T128</f>
        <v>0</v>
      </c>
      <c r="DX22">
        <f>raw!T129</f>
        <v>0</v>
      </c>
      <c r="DY22">
        <f>raw!T130</f>
        <v>0</v>
      </c>
      <c r="DZ22">
        <f>raw!T131</f>
        <v>0</v>
      </c>
      <c r="EA22">
        <f>raw!T132</f>
        <v>0</v>
      </c>
      <c r="EB22">
        <f>raw!T133</f>
        <v>0</v>
      </c>
      <c r="EC22">
        <f>raw!T134</f>
        <v>0</v>
      </c>
      <c r="ED22">
        <f>raw!T135</f>
        <v>0</v>
      </c>
      <c r="EE22">
        <f>raw!T136</f>
        <v>0</v>
      </c>
      <c r="EF22">
        <f>raw!T137</f>
        <v>0</v>
      </c>
      <c r="EG22">
        <f>raw!T138</f>
        <v>0</v>
      </c>
      <c r="EH22">
        <f>raw!T139</f>
        <v>0</v>
      </c>
      <c r="EI22">
        <f>raw!T140</f>
        <v>0</v>
      </c>
      <c r="EJ22">
        <f>raw!T141</f>
        <v>0</v>
      </c>
      <c r="EK22">
        <f>raw!T142</f>
        <v>0</v>
      </c>
      <c r="EL22">
        <f>raw!T143</f>
        <v>0</v>
      </c>
      <c r="EM22">
        <f>raw!T144</f>
        <v>0</v>
      </c>
      <c r="EN22">
        <f>raw!T145</f>
        <v>0</v>
      </c>
      <c r="EO22">
        <f>raw!T146</f>
        <v>0</v>
      </c>
      <c r="EP22">
        <f>raw!T147</f>
        <v>0</v>
      </c>
      <c r="EQ22">
        <f>raw!T148</f>
        <v>0</v>
      </c>
      <c r="ER22">
        <f>raw!T149</f>
        <v>0</v>
      </c>
      <c r="ES22">
        <f>raw!T150</f>
        <v>0</v>
      </c>
      <c r="ET22">
        <f>raw!T151</f>
        <v>0</v>
      </c>
      <c r="EU22">
        <f>raw!T152</f>
        <v>0</v>
      </c>
      <c r="EV22">
        <f>raw!T153</f>
        <v>0</v>
      </c>
      <c r="EW22">
        <f>raw!T154</f>
        <v>0</v>
      </c>
      <c r="EX22">
        <f>raw!T155</f>
        <v>0</v>
      </c>
      <c r="EY22">
        <f>raw!T156</f>
        <v>0</v>
      </c>
      <c r="EZ22">
        <f>raw!T157</f>
        <v>0</v>
      </c>
      <c r="FA22">
        <f>raw!T158</f>
        <v>0</v>
      </c>
      <c r="FB22">
        <f>raw!T159</f>
        <v>0</v>
      </c>
      <c r="FC22">
        <f>raw!T160</f>
        <v>0</v>
      </c>
      <c r="FD22">
        <f>raw!T161</f>
        <v>0</v>
      </c>
      <c r="FE22">
        <f>raw!T162</f>
        <v>0</v>
      </c>
      <c r="FF22">
        <f>raw!T163</f>
        <v>0</v>
      </c>
      <c r="FG22">
        <f>raw!T164</f>
        <v>0</v>
      </c>
      <c r="FH22">
        <f>raw!T165</f>
        <v>0</v>
      </c>
      <c r="FI22">
        <f>raw!T166</f>
        <v>0</v>
      </c>
      <c r="FJ22">
        <f>raw!T167</f>
        <v>0</v>
      </c>
      <c r="FK22">
        <f>raw!T168</f>
        <v>0</v>
      </c>
      <c r="FL22">
        <f>raw!T169</f>
        <v>0</v>
      </c>
      <c r="FM22">
        <f>raw!T170</f>
        <v>0</v>
      </c>
      <c r="FN22">
        <f>raw!T171</f>
        <v>0</v>
      </c>
      <c r="FO22">
        <f>raw!T172</f>
        <v>0</v>
      </c>
      <c r="FP22">
        <f>raw!T173</f>
        <v>0</v>
      </c>
      <c r="FQ22">
        <f>raw!T174</f>
        <v>0</v>
      </c>
      <c r="FR22">
        <f>raw!T175</f>
        <v>0</v>
      </c>
      <c r="FS22">
        <f>raw!T176</f>
        <v>0</v>
      </c>
      <c r="FT22">
        <f>raw!T177</f>
        <v>0</v>
      </c>
      <c r="FU22">
        <f>raw!T178</f>
        <v>0</v>
      </c>
      <c r="FV22">
        <f>raw!T179</f>
        <v>0</v>
      </c>
      <c r="FW22">
        <f>raw!T180</f>
        <v>0</v>
      </c>
      <c r="FX22">
        <f>raw!T181</f>
        <v>0</v>
      </c>
      <c r="FY22">
        <f>raw!T182</f>
        <v>0</v>
      </c>
      <c r="FZ22">
        <f>raw!T183</f>
        <v>0</v>
      </c>
      <c r="GA22">
        <f>raw!T184</f>
        <v>0</v>
      </c>
      <c r="GB22">
        <f>raw!T185</f>
        <v>0</v>
      </c>
      <c r="GC22">
        <f>raw!T186</f>
        <v>0</v>
      </c>
      <c r="GD22">
        <f>raw!T187</f>
        <v>0</v>
      </c>
      <c r="GE22">
        <f>raw!T188</f>
        <v>0</v>
      </c>
      <c r="GF22">
        <f>raw!T189</f>
        <v>0</v>
      </c>
      <c r="GG22">
        <f>raw!T190</f>
        <v>0</v>
      </c>
      <c r="GH22">
        <f>raw!T191</f>
        <v>0</v>
      </c>
      <c r="GI22">
        <f>raw!T192</f>
        <v>0</v>
      </c>
      <c r="GJ22">
        <f>raw!T193</f>
        <v>0</v>
      </c>
      <c r="GK22">
        <f>raw!T194</f>
        <v>0</v>
      </c>
      <c r="GL22">
        <f>raw!T195</f>
        <v>0</v>
      </c>
      <c r="GM22">
        <f>raw!T196</f>
        <v>0</v>
      </c>
      <c r="GN22">
        <f>raw!T197</f>
        <v>0</v>
      </c>
      <c r="GO22">
        <f>raw!T198</f>
        <v>0</v>
      </c>
      <c r="GP22">
        <f>raw!T199</f>
        <v>0</v>
      </c>
      <c r="GQ22">
        <f>raw!T200</f>
        <v>0</v>
      </c>
      <c r="GR22">
        <f>raw!T201</f>
        <v>0</v>
      </c>
      <c r="GS22">
        <f>raw!T202</f>
        <v>0</v>
      </c>
      <c r="GT22">
        <f>raw!T203</f>
        <v>0</v>
      </c>
      <c r="GU22">
        <f>raw!T204</f>
        <v>0</v>
      </c>
      <c r="GV22">
        <f>raw!T205</f>
        <v>0</v>
      </c>
      <c r="GW22">
        <f>raw!T206</f>
        <v>0</v>
      </c>
      <c r="GX22">
        <f>raw!T207</f>
        <v>0</v>
      </c>
      <c r="GY22">
        <f>raw!T208</f>
        <v>0</v>
      </c>
      <c r="GZ22">
        <f>raw!T209</f>
        <v>0</v>
      </c>
      <c r="HA22">
        <f>raw!T210</f>
        <v>0</v>
      </c>
      <c r="HB22">
        <f>raw!T211</f>
        <v>0</v>
      </c>
      <c r="HC22">
        <f>raw!T212</f>
        <v>0</v>
      </c>
      <c r="HD22">
        <f>raw!T213</f>
        <v>0</v>
      </c>
      <c r="HE22">
        <f>raw!T214</f>
        <v>0</v>
      </c>
      <c r="HF22">
        <f>raw!T215</f>
        <v>0</v>
      </c>
      <c r="HG22">
        <f>raw!T216</f>
        <v>0</v>
      </c>
      <c r="HH22">
        <f>raw!T217</f>
        <v>0</v>
      </c>
      <c r="HI22">
        <f>raw!T218</f>
        <v>0</v>
      </c>
      <c r="HJ22">
        <f>raw!T219</f>
        <v>0</v>
      </c>
      <c r="HK22">
        <f>raw!T220</f>
        <v>0</v>
      </c>
      <c r="HL22">
        <f>raw!T221</f>
        <v>0</v>
      </c>
      <c r="HM22">
        <f>raw!T222</f>
        <v>0</v>
      </c>
      <c r="HN22">
        <f>raw!T223</f>
        <v>0</v>
      </c>
      <c r="HO22">
        <f>raw!T224</f>
        <v>0</v>
      </c>
      <c r="HP22">
        <f>raw!T225</f>
        <v>0</v>
      </c>
      <c r="HQ22">
        <f>raw!T226</f>
        <v>0</v>
      </c>
      <c r="HR22">
        <f>raw!T227</f>
        <v>0</v>
      </c>
      <c r="HS22">
        <f>raw!T228</f>
        <v>0</v>
      </c>
      <c r="HT22">
        <f>raw!T229</f>
        <v>0</v>
      </c>
      <c r="HU22">
        <f>raw!T230</f>
        <v>0</v>
      </c>
      <c r="HV22">
        <f>raw!T231</f>
        <v>0</v>
      </c>
      <c r="HW22">
        <f>raw!T232</f>
        <v>0</v>
      </c>
      <c r="HX22">
        <f>raw!T233</f>
        <v>0</v>
      </c>
      <c r="HY22">
        <f>raw!T234</f>
        <v>0</v>
      </c>
      <c r="HZ22">
        <f>raw!T235</f>
        <v>0</v>
      </c>
      <c r="IA22">
        <f>raw!T236</f>
        <v>0</v>
      </c>
      <c r="IB22">
        <f>raw!T237</f>
        <v>0</v>
      </c>
      <c r="IC22">
        <f>raw!T238</f>
        <v>0</v>
      </c>
      <c r="ID22">
        <f>raw!T239</f>
        <v>0</v>
      </c>
      <c r="IE22">
        <f>raw!T240</f>
        <v>0</v>
      </c>
      <c r="IF22">
        <f>raw!T241</f>
        <v>0</v>
      </c>
      <c r="IG22">
        <f>raw!T242</f>
        <v>0</v>
      </c>
      <c r="IH22">
        <f>raw!T243</f>
        <v>0</v>
      </c>
    </row>
    <row r="26" spans="1:242" x14ac:dyDescent="0.3">
      <c r="DY26" t="s">
        <v>715</v>
      </c>
      <c r="DZ26" t="s">
        <v>206</v>
      </c>
      <c r="EA26" t="s">
        <v>207</v>
      </c>
      <c r="EB26" t="s">
        <v>1933</v>
      </c>
      <c r="EC26" t="s">
        <v>1934</v>
      </c>
    </row>
    <row r="27" spans="1:242" x14ac:dyDescent="0.3">
      <c r="DY27" t="s">
        <v>716</v>
      </c>
      <c r="DZ27" t="s">
        <v>208</v>
      </c>
      <c r="EA27" t="s">
        <v>209</v>
      </c>
      <c r="EB27" t="s">
        <v>1935</v>
      </c>
      <c r="EC27" t="s">
        <v>1936</v>
      </c>
    </row>
    <row r="28" spans="1:242" x14ac:dyDescent="0.3">
      <c r="DY28" t="s">
        <v>717</v>
      </c>
      <c r="DZ28" t="s">
        <v>210</v>
      </c>
      <c r="EA28" t="s">
        <v>211</v>
      </c>
      <c r="EB28" t="s">
        <v>1937</v>
      </c>
      <c r="EC28" t="s">
        <v>1938</v>
      </c>
    </row>
    <row r="29" spans="1:242" x14ac:dyDescent="0.3">
      <c r="DY29" t="s">
        <v>718</v>
      </c>
      <c r="DZ29" t="s">
        <v>212</v>
      </c>
      <c r="EA29" t="s">
        <v>213</v>
      </c>
      <c r="EB29" t="s">
        <v>1939</v>
      </c>
      <c r="EC29" t="s">
        <v>1940</v>
      </c>
    </row>
    <row r="30" spans="1:242" x14ac:dyDescent="0.3">
      <c r="DY30" t="s">
        <v>719</v>
      </c>
      <c r="DZ30" t="s">
        <v>214</v>
      </c>
      <c r="EA30" t="s">
        <v>215</v>
      </c>
      <c r="EB30" t="s">
        <v>1941</v>
      </c>
      <c r="EC30" t="s">
        <v>1942</v>
      </c>
    </row>
    <row r="31" spans="1:242" x14ac:dyDescent="0.3">
      <c r="DY31" t="s">
        <v>720</v>
      </c>
      <c r="DZ31" t="s">
        <v>216</v>
      </c>
      <c r="EA31" t="s">
        <v>217</v>
      </c>
      <c r="EB31" t="s">
        <v>1943</v>
      </c>
      <c r="EC31" t="s">
        <v>1944</v>
      </c>
    </row>
    <row r="32" spans="1:242" x14ac:dyDescent="0.3">
      <c r="DY32" t="s">
        <v>721</v>
      </c>
      <c r="DZ32" t="s">
        <v>218</v>
      </c>
      <c r="EA32" t="s">
        <v>219</v>
      </c>
      <c r="EB32" t="s">
        <v>1945</v>
      </c>
      <c r="EC32" t="s">
        <v>1946</v>
      </c>
    </row>
    <row r="33" spans="129:133" x14ac:dyDescent="0.3">
      <c r="DY33" t="s">
        <v>722</v>
      </c>
      <c r="DZ33" t="s">
        <v>220</v>
      </c>
      <c r="EA33" t="s">
        <v>221</v>
      </c>
      <c r="EB33" t="s">
        <v>1947</v>
      </c>
      <c r="EC33" t="s">
        <v>1948</v>
      </c>
    </row>
    <row r="34" spans="129:133" x14ac:dyDescent="0.3">
      <c r="DY34" t="s">
        <v>723</v>
      </c>
      <c r="DZ34" t="s">
        <v>222</v>
      </c>
      <c r="EA34" t="s">
        <v>223</v>
      </c>
      <c r="EB34" t="s">
        <v>1949</v>
      </c>
      <c r="EC34" t="s">
        <v>1950</v>
      </c>
    </row>
    <row r="35" spans="129:133" x14ac:dyDescent="0.3">
      <c r="DY35" t="s">
        <v>724</v>
      </c>
      <c r="DZ35" t="s">
        <v>224</v>
      </c>
      <c r="EA35" t="s">
        <v>225</v>
      </c>
      <c r="EB35" t="s">
        <v>1951</v>
      </c>
      <c r="EC35" t="s">
        <v>1952</v>
      </c>
    </row>
    <row r="36" spans="129:133" x14ac:dyDescent="0.3">
      <c r="DY36" t="s">
        <v>725</v>
      </c>
      <c r="DZ36" t="s">
        <v>226</v>
      </c>
      <c r="EA36" t="s">
        <v>227</v>
      </c>
      <c r="EB36" t="s">
        <v>1953</v>
      </c>
      <c r="EC36" t="s">
        <v>1954</v>
      </c>
    </row>
    <row r="37" spans="129:133" x14ac:dyDescent="0.3">
      <c r="DY37" t="s">
        <v>726</v>
      </c>
      <c r="DZ37" t="s">
        <v>228</v>
      </c>
      <c r="EA37" t="s">
        <v>229</v>
      </c>
      <c r="EB37" t="s">
        <v>1955</v>
      </c>
      <c r="EC37" t="s">
        <v>1956</v>
      </c>
    </row>
    <row r="38" spans="129:133" x14ac:dyDescent="0.3">
      <c r="DY38" t="s">
        <v>727</v>
      </c>
      <c r="DZ38" t="s">
        <v>230</v>
      </c>
      <c r="EA38" t="s">
        <v>231</v>
      </c>
      <c r="EB38" t="s">
        <v>1957</v>
      </c>
      <c r="EC38" t="s">
        <v>1958</v>
      </c>
    </row>
    <row r="39" spans="129:133" x14ac:dyDescent="0.3">
      <c r="DY39" t="s">
        <v>728</v>
      </c>
      <c r="DZ39" t="s">
        <v>232</v>
      </c>
      <c r="EA39" t="s">
        <v>233</v>
      </c>
      <c r="EB39" t="s">
        <v>1959</v>
      </c>
      <c r="EC39" t="s">
        <v>1960</v>
      </c>
    </row>
    <row r="40" spans="129:133" x14ac:dyDescent="0.3">
      <c r="DY40" t="s">
        <v>729</v>
      </c>
      <c r="DZ40" t="s">
        <v>234</v>
      </c>
      <c r="EA40" t="s">
        <v>235</v>
      </c>
      <c r="EB40" t="s">
        <v>1961</v>
      </c>
      <c r="EC40" t="s">
        <v>1962</v>
      </c>
    </row>
    <row r="41" spans="129:133" x14ac:dyDescent="0.3">
      <c r="DY41" t="s">
        <v>730</v>
      </c>
      <c r="DZ41" t="s">
        <v>236</v>
      </c>
      <c r="EA41" t="s">
        <v>237</v>
      </c>
      <c r="EB41" t="s">
        <v>1963</v>
      </c>
      <c r="EC41" t="s">
        <v>1964</v>
      </c>
    </row>
    <row r="42" spans="129:133" x14ac:dyDescent="0.3">
      <c r="DY42" t="s">
        <v>731</v>
      </c>
      <c r="DZ42" t="s">
        <v>238</v>
      </c>
      <c r="EA42" t="s">
        <v>239</v>
      </c>
      <c r="EB42" t="s">
        <v>1965</v>
      </c>
      <c r="EC42" t="s">
        <v>1966</v>
      </c>
    </row>
    <row r="43" spans="129:133" x14ac:dyDescent="0.3">
      <c r="DY43" t="s">
        <v>732</v>
      </c>
      <c r="DZ43" t="s">
        <v>240</v>
      </c>
      <c r="EA43" t="s">
        <v>241</v>
      </c>
      <c r="EB43" t="s">
        <v>1967</v>
      </c>
      <c r="EC43" t="s">
        <v>1968</v>
      </c>
    </row>
    <row r="44" spans="129:133" x14ac:dyDescent="0.3">
      <c r="DY44" t="s">
        <v>733</v>
      </c>
      <c r="DZ44" t="s">
        <v>242</v>
      </c>
      <c r="EA44" t="s">
        <v>243</v>
      </c>
      <c r="EB44" t="s">
        <v>1969</v>
      </c>
      <c r="EC44" t="s">
        <v>1970</v>
      </c>
    </row>
    <row r="45" spans="129:133" x14ac:dyDescent="0.3">
      <c r="DY45" t="s">
        <v>734</v>
      </c>
      <c r="DZ45" t="s">
        <v>244</v>
      </c>
      <c r="EA45" t="s">
        <v>245</v>
      </c>
      <c r="EB45" t="s">
        <v>1971</v>
      </c>
      <c r="EC45" t="s">
        <v>1972</v>
      </c>
    </row>
    <row r="46" spans="129:133" x14ac:dyDescent="0.3">
      <c r="DY46" t="s">
        <v>735</v>
      </c>
      <c r="DZ46" t="s">
        <v>246</v>
      </c>
      <c r="EA46" t="s">
        <v>247</v>
      </c>
      <c r="EB46" t="s">
        <v>1973</v>
      </c>
      <c r="EC46" t="s">
        <v>1974</v>
      </c>
    </row>
    <row r="47" spans="129:133" x14ac:dyDescent="0.3">
      <c r="DY47" t="s">
        <v>736</v>
      </c>
      <c r="DZ47" t="s">
        <v>248</v>
      </c>
      <c r="EA47" t="s">
        <v>249</v>
      </c>
      <c r="EB47" t="s">
        <v>1975</v>
      </c>
      <c r="EC47" t="s">
        <v>1976</v>
      </c>
    </row>
    <row r="48" spans="129:133" x14ac:dyDescent="0.3">
      <c r="DY48" t="s">
        <v>737</v>
      </c>
      <c r="DZ48" t="s">
        <v>250</v>
      </c>
      <c r="EA48" t="s">
        <v>251</v>
      </c>
      <c r="EB48" t="s">
        <v>1977</v>
      </c>
      <c r="EC48" t="s">
        <v>1978</v>
      </c>
    </row>
    <row r="49" spans="1:133" x14ac:dyDescent="0.3">
      <c r="DY49" t="s">
        <v>738</v>
      </c>
      <c r="DZ49" t="s">
        <v>252</v>
      </c>
      <c r="EA49" t="s">
        <v>253</v>
      </c>
      <c r="EB49" t="s">
        <v>1979</v>
      </c>
      <c r="EC49" t="s">
        <v>1980</v>
      </c>
    </row>
    <row r="50" spans="1:133" x14ac:dyDescent="0.3">
      <c r="A50" t="s">
        <v>2734</v>
      </c>
      <c r="B50" t="s">
        <v>2735</v>
      </c>
      <c r="C50" t="s">
        <v>2736</v>
      </c>
      <c r="D50" t="s">
        <v>2737</v>
      </c>
      <c r="E50" t="s">
        <v>2738</v>
      </c>
      <c r="F50" t="s">
        <v>2739</v>
      </c>
      <c r="G50" t="s">
        <v>2740</v>
      </c>
      <c r="H50" t="s">
        <v>2741</v>
      </c>
      <c r="I50" t="s">
        <v>2742</v>
      </c>
      <c r="J50" t="s">
        <v>715</v>
      </c>
      <c r="K50" t="s">
        <v>206</v>
      </c>
      <c r="L50" t="s">
        <v>207</v>
      </c>
      <c r="M50" t="s">
        <v>1933</v>
      </c>
      <c r="N50" t="s">
        <v>1934</v>
      </c>
      <c r="O50" t="s">
        <v>2743</v>
      </c>
      <c r="P50" t="s">
        <v>2744</v>
      </c>
      <c r="Q50" t="s">
        <v>2745</v>
      </c>
      <c r="R50" t="s">
        <v>2746</v>
      </c>
      <c r="S50" t="s">
        <v>2747</v>
      </c>
      <c r="T50" t="s">
        <v>2748</v>
      </c>
      <c r="U50" t="s">
        <v>2749</v>
      </c>
      <c r="V50" t="s">
        <v>2750</v>
      </c>
      <c r="DY50" t="s">
        <v>739</v>
      </c>
      <c r="DZ50" t="s">
        <v>254</v>
      </c>
      <c r="EA50" t="s">
        <v>255</v>
      </c>
      <c r="EB50" t="s">
        <v>1981</v>
      </c>
      <c r="EC50" t="s">
        <v>1982</v>
      </c>
    </row>
    <row r="51" spans="1:133" x14ac:dyDescent="0.3">
      <c r="A51" t="s">
        <v>2751</v>
      </c>
      <c r="B51" t="s">
        <v>2752</v>
      </c>
      <c r="C51" t="s">
        <v>2753</v>
      </c>
      <c r="D51" t="s">
        <v>2754</v>
      </c>
      <c r="E51" t="s">
        <v>2755</v>
      </c>
      <c r="F51" t="s">
        <v>2756</v>
      </c>
      <c r="G51" t="s">
        <v>2757</v>
      </c>
      <c r="H51" t="s">
        <v>2758</v>
      </c>
      <c r="I51" t="s">
        <v>2759</v>
      </c>
      <c r="J51" t="s">
        <v>716</v>
      </c>
      <c r="K51" t="s">
        <v>208</v>
      </c>
      <c r="L51" t="s">
        <v>209</v>
      </c>
      <c r="M51" t="s">
        <v>1935</v>
      </c>
      <c r="N51" t="s">
        <v>1936</v>
      </c>
      <c r="O51" t="s">
        <v>2760</v>
      </c>
      <c r="P51" t="s">
        <v>2761</v>
      </c>
      <c r="Q51" t="s">
        <v>2762</v>
      </c>
      <c r="R51" t="s">
        <v>2763</v>
      </c>
      <c r="S51" t="s">
        <v>2764</v>
      </c>
      <c r="T51" t="s">
        <v>2765</v>
      </c>
      <c r="U51" t="s">
        <v>2766</v>
      </c>
      <c r="V51" t="s">
        <v>2767</v>
      </c>
      <c r="DY51" t="s">
        <v>740</v>
      </c>
      <c r="DZ51" t="s">
        <v>256</v>
      </c>
      <c r="EA51" t="s">
        <v>257</v>
      </c>
      <c r="EB51" t="s">
        <v>1983</v>
      </c>
      <c r="EC51" t="s">
        <v>1984</v>
      </c>
    </row>
    <row r="52" spans="1:133" x14ac:dyDescent="0.3">
      <c r="A52" t="s">
        <v>2768</v>
      </c>
      <c r="B52" t="s">
        <v>2769</v>
      </c>
      <c r="C52" t="s">
        <v>2770</v>
      </c>
      <c r="D52" t="s">
        <v>2771</v>
      </c>
      <c r="E52" t="s">
        <v>2772</v>
      </c>
      <c r="F52" t="s">
        <v>2773</v>
      </c>
      <c r="G52" t="s">
        <v>2774</v>
      </c>
      <c r="H52" t="s">
        <v>2775</v>
      </c>
      <c r="I52" t="s">
        <v>2776</v>
      </c>
      <c r="J52" t="s">
        <v>717</v>
      </c>
      <c r="K52" t="s">
        <v>210</v>
      </c>
      <c r="L52" t="s">
        <v>211</v>
      </c>
      <c r="M52" t="s">
        <v>1937</v>
      </c>
      <c r="N52" t="s">
        <v>1938</v>
      </c>
      <c r="O52" t="s">
        <v>2777</v>
      </c>
      <c r="P52" t="s">
        <v>2778</v>
      </c>
      <c r="Q52" t="s">
        <v>2779</v>
      </c>
      <c r="R52" t="s">
        <v>2780</v>
      </c>
      <c r="S52" t="s">
        <v>2781</v>
      </c>
      <c r="T52" t="s">
        <v>2782</v>
      </c>
      <c r="U52" t="s">
        <v>2783</v>
      </c>
      <c r="V52" t="s">
        <v>2784</v>
      </c>
      <c r="DY52" t="s">
        <v>741</v>
      </c>
      <c r="DZ52" t="s">
        <v>258</v>
      </c>
      <c r="EA52" t="s">
        <v>259</v>
      </c>
      <c r="EB52" t="s">
        <v>1985</v>
      </c>
      <c r="EC52" t="s">
        <v>1986</v>
      </c>
    </row>
    <row r="53" spans="1:133" x14ac:dyDescent="0.3">
      <c r="A53" t="s">
        <v>2785</v>
      </c>
      <c r="B53" t="s">
        <v>2786</v>
      </c>
      <c r="C53" t="s">
        <v>2787</v>
      </c>
      <c r="D53" t="s">
        <v>2788</v>
      </c>
      <c r="E53" t="s">
        <v>2789</v>
      </c>
      <c r="F53" t="s">
        <v>2790</v>
      </c>
      <c r="G53" t="s">
        <v>2791</v>
      </c>
      <c r="H53" t="s">
        <v>2792</v>
      </c>
      <c r="I53" t="s">
        <v>2793</v>
      </c>
      <c r="J53" t="s">
        <v>718</v>
      </c>
      <c r="K53" t="s">
        <v>212</v>
      </c>
      <c r="L53" t="s">
        <v>213</v>
      </c>
      <c r="M53" t="s">
        <v>1939</v>
      </c>
      <c r="N53" t="s">
        <v>1940</v>
      </c>
      <c r="O53" t="s">
        <v>2794</v>
      </c>
      <c r="P53" t="s">
        <v>2795</v>
      </c>
      <c r="Q53" t="s">
        <v>2796</v>
      </c>
      <c r="R53" t="s">
        <v>2797</v>
      </c>
      <c r="S53" t="s">
        <v>2798</v>
      </c>
      <c r="T53" t="s">
        <v>2799</v>
      </c>
      <c r="U53" t="s">
        <v>2800</v>
      </c>
      <c r="V53" t="s">
        <v>2801</v>
      </c>
      <c r="DY53" t="s">
        <v>742</v>
      </c>
      <c r="DZ53" t="s">
        <v>260</v>
      </c>
      <c r="EA53" t="s">
        <v>261</v>
      </c>
      <c r="EB53" t="s">
        <v>1987</v>
      </c>
      <c r="EC53" t="s">
        <v>1988</v>
      </c>
    </row>
    <row r="54" spans="1:133" x14ac:dyDescent="0.3">
      <c r="A54" t="s">
        <v>2802</v>
      </c>
      <c r="B54" t="s">
        <v>2803</v>
      </c>
      <c r="C54" t="s">
        <v>2804</v>
      </c>
      <c r="D54" t="s">
        <v>2805</v>
      </c>
      <c r="E54" t="s">
        <v>2806</v>
      </c>
      <c r="F54" t="s">
        <v>2807</v>
      </c>
      <c r="G54" t="s">
        <v>2808</v>
      </c>
      <c r="H54" t="s">
        <v>2809</v>
      </c>
      <c r="I54" t="s">
        <v>2810</v>
      </c>
      <c r="J54" t="s">
        <v>719</v>
      </c>
      <c r="K54" t="s">
        <v>214</v>
      </c>
      <c r="L54" t="s">
        <v>215</v>
      </c>
      <c r="M54" t="s">
        <v>1941</v>
      </c>
      <c r="N54" t="s">
        <v>1942</v>
      </c>
      <c r="O54" t="s">
        <v>2811</v>
      </c>
      <c r="P54" t="s">
        <v>2812</v>
      </c>
      <c r="Q54" t="s">
        <v>2813</v>
      </c>
      <c r="R54" t="s">
        <v>2814</v>
      </c>
      <c r="S54" t="s">
        <v>2815</v>
      </c>
      <c r="T54" t="s">
        <v>2816</v>
      </c>
      <c r="U54" t="s">
        <v>2817</v>
      </c>
      <c r="V54" t="s">
        <v>2818</v>
      </c>
      <c r="DY54" t="s">
        <v>743</v>
      </c>
      <c r="DZ54" t="s">
        <v>262</v>
      </c>
      <c r="EA54" t="s">
        <v>263</v>
      </c>
      <c r="EB54" t="s">
        <v>1989</v>
      </c>
      <c r="EC54" t="s">
        <v>1990</v>
      </c>
    </row>
    <row r="55" spans="1:133" x14ac:dyDescent="0.3">
      <c r="A55" t="s">
        <v>2819</v>
      </c>
      <c r="B55" t="s">
        <v>2820</v>
      </c>
      <c r="C55" t="s">
        <v>2821</v>
      </c>
      <c r="D55" t="s">
        <v>2822</v>
      </c>
      <c r="E55" t="s">
        <v>2823</v>
      </c>
      <c r="F55" t="s">
        <v>2824</v>
      </c>
      <c r="G55" t="s">
        <v>2825</v>
      </c>
      <c r="H55" t="s">
        <v>2826</v>
      </c>
      <c r="I55" t="s">
        <v>2827</v>
      </c>
      <c r="J55" t="s">
        <v>720</v>
      </c>
      <c r="K55" t="s">
        <v>216</v>
      </c>
      <c r="L55" t="s">
        <v>217</v>
      </c>
      <c r="M55" t="s">
        <v>1943</v>
      </c>
      <c r="N55" t="s">
        <v>1944</v>
      </c>
      <c r="O55" t="s">
        <v>2828</v>
      </c>
      <c r="P55" t="s">
        <v>2829</v>
      </c>
      <c r="Q55" t="s">
        <v>2830</v>
      </c>
      <c r="R55" t="s">
        <v>2831</v>
      </c>
      <c r="S55" t="s">
        <v>2832</v>
      </c>
      <c r="T55" t="s">
        <v>2833</v>
      </c>
      <c r="U55" t="s">
        <v>2834</v>
      </c>
      <c r="V55" t="s">
        <v>2835</v>
      </c>
      <c r="DY55" t="s">
        <v>744</v>
      </c>
      <c r="DZ55" t="s">
        <v>264</v>
      </c>
      <c r="EA55" t="s">
        <v>265</v>
      </c>
      <c r="EB55" t="s">
        <v>1991</v>
      </c>
      <c r="EC55" t="s">
        <v>1992</v>
      </c>
    </row>
    <row r="56" spans="1:133" x14ac:dyDescent="0.3">
      <c r="A56" t="s">
        <v>2836</v>
      </c>
      <c r="B56" t="s">
        <v>2837</v>
      </c>
      <c r="C56" t="s">
        <v>2838</v>
      </c>
      <c r="D56" t="s">
        <v>2839</v>
      </c>
      <c r="E56" t="s">
        <v>2840</v>
      </c>
      <c r="F56" t="s">
        <v>2841</v>
      </c>
      <c r="G56" t="s">
        <v>2842</v>
      </c>
      <c r="H56" t="s">
        <v>2843</v>
      </c>
      <c r="I56" t="s">
        <v>2844</v>
      </c>
      <c r="J56" t="s">
        <v>721</v>
      </c>
      <c r="K56" t="s">
        <v>218</v>
      </c>
      <c r="L56" t="s">
        <v>219</v>
      </c>
      <c r="M56" t="s">
        <v>1945</v>
      </c>
      <c r="N56" t="s">
        <v>1946</v>
      </c>
      <c r="O56" t="s">
        <v>2845</v>
      </c>
      <c r="P56" t="s">
        <v>2846</v>
      </c>
      <c r="Q56" t="s">
        <v>2847</v>
      </c>
      <c r="R56" t="s">
        <v>2848</v>
      </c>
      <c r="S56" t="s">
        <v>2849</v>
      </c>
      <c r="T56" t="s">
        <v>2850</v>
      </c>
      <c r="U56" t="s">
        <v>2851</v>
      </c>
      <c r="V56" t="s">
        <v>2852</v>
      </c>
      <c r="DY56" t="s">
        <v>745</v>
      </c>
      <c r="DZ56" t="s">
        <v>266</v>
      </c>
      <c r="EA56" t="s">
        <v>267</v>
      </c>
      <c r="EB56" t="s">
        <v>1993</v>
      </c>
      <c r="EC56" t="s">
        <v>1994</v>
      </c>
    </row>
    <row r="57" spans="1:133" x14ac:dyDescent="0.3">
      <c r="A57" t="s">
        <v>2853</v>
      </c>
      <c r="B57" t="s">
        <v>2854</v>
      </c>
      <c r="C57" t="s">
        <v>2855</v>
      </c>
      <c r="D57" t="s">
        <v>2856</v>
      </c>
      <c r="E57" t="s">
        <v>2857</v>
      </c>
      <c r="F57" t="s">
        <v>2858</v>
      </c>
      <c r="G57" t="s">
        <v>2859</v>
      </c>
      <c r="H57" t="s">
        <v>2860</v>
      </c>
      <c r="I57" t="s">
        <v>2861</v>
      </c>
      <c r="J57" t="s">
        <v>722</v>
      </c>
      <c r="K57" t="s">
        <v>220</v>
      </c>
      <c r="L57" t="s">
        <v>221</v>
      </c>
      <c r="M57" t="s">
        <v>1947</v>
      </c>
      <c r="N57" t="s">
        <v>1948</v>
      </c>
      <c r="O57" t="s">
        <v>2862</v>
      </c>
      <c r="P57" t="s">
        <v>2863</v>
      </c>
      <c r="Q57" t="s">
        <v>2864</v>
      </c>
      <c r="R57" t="s">
        <v>2865</v>
      </c>
      <c r="S57" t="s">
        <v>2866</v>
      </c>
      <c r="T57" t="s">
        <v>2867</v>
      </c>
      <c r="U57" t="s">
        <v>2868</v>
      </c>
      <c r="V57" t="s">
        <v>2869</v>
      </c>
      <c r="DY57" t="s">
        <v>746</v>
      </c>
      <c r="DZ57" t="s">
        <v>268</v>
      </c>
      <c r="EA57" t="s">
        <v>269</v>
      </c>
      <c r="EB57" t="s">
        <v>1995</v>
      </c>
      <c r="EC57" t="s">
        <v>1996</v>
      </c>
    </row>
    <row r="58" spans="1:133" x14ac:dyDescent="0.3">
      <c r="A58" t="s">
        <v>2870</v>
      </c>
      <c r="B58" t="s">
        <v>2871</v>
      </c>
      <c r="C58" t="s">
        <v>2872</v>
      </c>
      <c r="D58" t="s">
        <v>2873</v>
      </c>
      <c r="E58" t="s">
        <v>2874</v>
      </c>
      <c r="F58" t="s">
        <v>2875</v>
      </c>
      <c r="G58" t="s">
        <v>2876</v>
      </c>
      <c r="H58" t="s">
        <v>2877</v>
      </c>
      <c r="I58" t="s">
        <v>2878</v>
      </c>
      <c r="J58" t="s">
        <v>723</v>
      </c>
      <c r="K58" t="s">
        <v>222</v>
      </c>
      <c r="L58" t="s">
        <v>223</v>
      </c>
      <c r="M58" t="s">
        <v>1949</v>
      </c>
      <c r="N58" t="s">
        <v>1950</v>
      </c>
      <c r="O58" t="s">
        <v>2879</v>
      </c>
      <c r="P58" t="s">
        <v>2880</v>
      </c>
      <c r="Q58" t="s">
        <v>2881</v>
      </c>
      <c r="R58" t="s">
        <v>2882</v>
      </c>
      <c r="S58" t="s">
        <v>2883</v>
      </c>
      <c r="T58" t="s">
        <v>2884</v>
      </c>
      <c r="U58" t="s">
        <v>2885</v>
      </c>
      <c r="V58" t="s">
        <v>2886</v>
      </c>
      <c r="DY58" t="s">
        <v>747</v>
      </c>
      <c r="DZ58" t="s">
        <v>270</v>
      </c>
      <c r="EA58" t="s">
        <v>271</v>
      </c>
      <c r="EB58" t="s">
        <v>1997</v>
      </c>
      <c r="EC58" t="s">
        <v>1998</v>
      </c>
    </row>
    <row r="59" spans="1:133" x14ac:dyDescent="0.3">
      <c r="A59" t="s">
        <v>2887</v>
      </c>
      <c r="B59" t="s">
        <v>2888</v>
      </c>
      <c r="C59" t="s">
        <v>2889</v>
      </c>
      <c r="D59" t="s">
        <v>2890</v>
      </c>
      <c r="E59" t="s">
        <v>2891</v>
      </c>
      <c r="F59" t="s">
        <v>2892</v>
      </c>
      <c r="G59" t="s">
        <v>2893</v>
      </c>
      <c r="H59" t="s">
        <v>2894</v>
      </c>
      <c r="I59" t="s">
        <v>2895</v>
      </c>
      <c r="J59" t="s">
        <v>724</v>
      </c>
      <c r="K59" t="s">
        <v>224</v>
      </c>
      <c r="L59" t="s">
        <v>225</v>
      </c>
      <c r="M59" t="s">
        <v>1951</v>
      </c>
      <c r="N59" t="s">
        <v>1952</v>
      </c>
      <c r="O59" t="s">
        <v>2896</v>
      </c>
      <c r="P59" t="s">
        <v>2897</v>
      </c>
      <c r="Q59" t="s">
        <v>2898</v>
      </c>
      <c r="R59" t="s">
        <v>2899</v>
      </c>
      <c r="S59" t="s">
        <v>2900</v>
      </c>
      <c r="T59" t="s">
        <v>2901</v>
      </c>
      <c r="U59" t="s">
        <v>2902</v>
      </c>
      <c r="V59" t="s">
        <v>2903</v>
      </c>
      <c r="DY59" t="s">
        <v>748</v>
      </c>
      <c r="DZ59" t="s">
        <v>272</v>
      </c>
      <c r="EA59" t="s">
        <v>273</v>
      </c>
      <c r="EB59" t="s">
        <v>1999</v>
      </c>
      <c r="EC59" t="s">
        <v>2000</v>
      </c>
    </row>
    <row r="60" spans="1:133" x14ac:dyDescent="0.3">
      <c r="A60" t="s">
        <v>2904</v>
      </c>
      <c r="B60" t="s">
        <v>2905</v>
      </c>
      <c r="C60" t="s">
        <v>2906</v>
      </c>
      <c r="D60" t="s">
        <v>2907</v>
      </c>
      <c r="E60" t="s">
        <v>2908</v>
      </c>
      <c r="F60" t="s">
        <v>2909</v>
      </c>
      <c r="G60" t="s">
        <v>2910</v>
      </c>
      <c r="H60" t="s">
        <v>2911</v>
      </c>
      <c r="I60" t="s">
        <v>2912</v>
      </c>
      <c r="J60" t="s">
        <v>725</v>
      </c>
      <c r="K60" t="s">
        <v>226</v>
      </c>
      <c r="L60" t="s">
        <v>227</v>
      </c>
      <c r="M60" t="s">
        <v>1953</v>
      </c>
      <c r="N60" t="s">
        <v>1954</v>
      </c>
      <c r="O60" t="s">
        <v>2913</v>
      </c>
      <c r="P60" t="s">
        <v>2914</v>
      </c>
      <c r="Q60" t="s">
        <v>2915</v>
      </c>
      <c r="R60" t="s">
        <v>2916</v>
      </c>
      <c r="S60" t="s">
        <v>2917</v>
      </c>
      <c r="T60" t="s">
        <v>2918</v>
      </c>
      <c r="U60" t="s">
        <v>2919</v>
      </c>
      <c r="V60" t="s">
        <v>2920</v>
      </c>
      <c r="DY60" t="s">
        <v>749</v>
      </c>
      <c r="DZ60" t="s">
        <v>274</v>
      </c>
      <c r="EA60" t="s">
        <v>275</v>
      </c>
      <c r="EB60" t="s">
        <v>2001</v>
      </c>
      <c r="EC60" t="s">
        <v>2002</v>
      </c>
    </row>
    <row r="61" spans="1:133" x14ac:dyDescent="0.3">
      <c r="A61" t="s">
        <v>2921</v>
      </c>
      <c r="B61" t="s">
        <v>2922</v>
      </c>
      <c r="C61" t="s">
        <v>2923</v>
      </c>
      <c r="D61" t="s">
        <v>2924</v>
      </c>
      <c r="E61" t="s">
        <v>2925</v>
      </c>
      <c r="F61" t="s">
        <v>2926</v>
      </c>
      <c r="G61" t="s">
        <v>2927</v>
      </c>
      <c r="H61" t="s">
        <v>2928</v>
      </c>
      <c r="I61" t="s">
        <v>2929</v>
      </c>
      <c r="J61" t="s">
        <v>726</v>
      </c>
      <c r="K61" t="s">
        <v>228</v>
      </c>
      <c r="L61" t="s">
        <v>229</v>
      </c>
      <c r="M61" t="s">
        <v>1955</v>
      </c>
      <c r="N61" t="s">
        <v>1956</v>
      </c>
      <c r="O61" t="s">
        <v>2930</v>
      </c>
      <c r="P61" t="s">
        <v>2931</v>
      </c>
      <c r="Q61" t="s">
        <v>2932</v>
      </c>
      <c r="R61" t="s">
        <v>2933</v>
      </c>
      <c r="S61" t="s">
        <v>2934</v>
      </c>
      <c r="T61" t="s">
        <v>2935</v>
      </c>
      <c r="U61" t="s">
        <v>2936</v>
      </c>
      <c r="V61" t="s">
        <v>2937</v>
      </c>
      <c r="DY61" t="s">
        <v>750</v>
      </c>
      <c r="DZ61" t="s">
        <v>276</v>
      </c>
      <c r="EA61" t="s">
        <v>277</v>
      </c>
      <c r="EB61" t="s">
        <v>2003</v>
      </c>
      <c r="EC61" t="s">
        <v>2004</v>
      </c>
    </row>
    <row r="62" spans="1:133" x14ac:dyDescent="0.3">
      <c r="A62" t="s">
        <v>2938</v>
      </c>
      <c r="B62" t="s">
        <v>2939</v>
      </c>
      <c r="C62" t="s">
        <v>2940</v>
      </c>
      <c r="D62" t="s">
        <v>2941</v>
      </c>
      <c r="E62" t="s">
        <v>2942</v>
      </c>
      <c r="F62" t="s">
        <v>2943</v>
      </c>
      <c r="G62" t="s">
        <v>2944</v>
      </c>
      <c r="H62" t="s">
        <v>2945</v>
      </c>
      <c r="I62" t="s">
        <v>2946</v>
      </c>
      <c r="J62" t="s">
        <v>727</v>
      </c>
      <c r="K62" t="s">
        <v>230</v>
      </c>
      <c r="L62" t="s">
        <v>231</v>
      </c>
      <c r="M62" t="s">
        <v>1957</v>
      </c>
      <c r="N62" t="s">
        <v>1958</v>
      </c>
      <c r="O62" t="s">
        <v>2947</v>
      </c>
      <c r="P62" t="s">
        <v>2948</v>
      </c>
      <c r="Q62" t="s">
        <v>2949</v>
      </c>
      <c r="R62" t="s">
        <v>2950</v>
      </c>
      <c r="S62" t="s">
        <v>2951</v>
      </c>
      <c r="T62" t="s">
        <v>2952</v>
      </c>
      <c r="U62" t="s">
        <v>2953</v>
      </c>
      <c r="V62" t="s">
        <v>2954</v>
      </c>
      <c r="DY62" t="s">
        <v>751</v>
      </c>
      <c r="DZ62" t="s">
        <v>278</v>
      </c>
      <c r="EA62" t="s">
        <v>279</v>
      </c>
      <c r="EB62" t="s">
        <v>2005</v>
      </c>
      <c r="EC62" t="s">
        <v>2006</v>
      </c>
    </row>
    <row r="63" spans="1:133" x14ac:dyDescent="0.3">
      <c r="A63" t="s">
        <v>2955</v>
      </c>
      <c r="B63" t="s">
        <v>2956</v>
      </c>
      <c r="C63" t="s">
        <v>2957</v>
      </c>
      <c r="D63" t="s">
        <v>2958</v>
      </c>
      <c r="E63" t="s">
        <v>2959</v>
      </c>
      <c r="F63" t="s">
        <v>2960</v>
      </c>
      <c r="G63" t="s">
        <v>2961</v>
      </c>
      <c r="H63" t="s">
        <v>2962</v>
      </c>
      <c r="I63" t="s">
        <v>2963</v>
      </c>
      <c r="J63" t="s">
        <v>728</v>
      </c>
      <c r="K63" t="s">
        <v>232</v>
      </c>
      <c r="L63" t="s">
        <v>233</v>
      </c>
      <c r="M63" t="s">
        <v>1959</v>
      </c>
      <c r="N63" t="s">
        <v>1960</v>
      </c>
      <c r="O63" t="s">
        <v>2964</v>
      </c>
      <c r="P63" t="s">
        <v>2965</v>
      </c>
      <c r="Q63" t="s">
        <v>2966</v>
      </c>
      <c r="R63" t="s">
        <v>2967</v>
      </c>
      <c r="S63" t="s">
        <v>2968</v>
      </c>
      <c r="T63" t="s">
        <v>2969</v>
      </c>
      <c r="U63" t="s">
        <v>2970</v>
      </c>
      <c r="V63" t="s">
        <v>2971</v>
      </c>
      <c r="DY63" t="s">
        <v>752</v>
      </c>
      <c r="DZ63" t="s">
        <v>280</v>
      </c>
      <c r="EA63" t="s">
        <v>281</v>
      </c>
      <c r="EB63" t="s">
        <v>2007</v>
      </c>
      <c r="EC63" t="s">
        <v>2008</v>
      </c>
    </row>
    <row r="64" spans="1:133" x14ac:dyDescent="0.3">
      <c r="A64" t="s">
        <v>2972</v>
      </c>
      <c r="B64" t="s">
        <v>2973</v>
      </c>
      <c r="C64" t="s">
        <v>2974</v>
      </c>
      <c r="D64" t="s">
        <v>2975</v>
      </c>
      <c r="E64" t="s">
        <v>2976</v>
      </c>
      <c r="F64" t="s">
        <v>2977</v>
      </c>
      <c r="G64" t="s">
        <v>2978</v>
      </c>
      <c r="H64" t="s">
        <v>2979</v>
      </c>
      <c r="I64" t="s">
        <v>2980</v>
      </c>
      <c r="J64" t="s">
        <v>729</v>
      </c>
      <c r="K64" t="s">
        <v>234</v>
      </c>
      <c r="L64" t="s">
        <v>235</v>
      </c>
      <c r="M64" t="s">
        <v>1961</v>
      </c>
      <c r="N64" t="s">
        <v>1962</v>
      </c>
      <c r="O64" t="s">
        <v>2981</v>
      </c>
      <c r="P64" t="s">
        <v>2982</v>
      </c>
      <c r="Q64" t="s">
        <v>2983</v>
      </c>
      <c r="R64" t="s">
        <v>2984</v>
      </c>
      <c r="S64" t="s">
        <v>2985</v>
      </c>
      <c r="T64" t="s">
        <v>2986</v>
      </c>
      <c r="U64" t="s">
        <v>2987</v>
      </c>
      <c r="V64" t="s">
        <v>2988</v>
      </c>
      <c r="DY64" t="s">
        <v>753</v>
      </c>
      <c r="DZ64" t="s">
        <v>282</v>
      </c>
      <c r="EA64" t="s">
        <v>283</v>
      </c>
      <c r="EB64" t="s">
        <v>2009</v>
      </c>
      <c r="EC64" t="s">
        <v>2010</v>
      </c>
    </row>
    <row r="65" spans="1:133" x14ac:dyDescent="0.3">
      <c r="A65" t="s">
        <v>2989</v>
      </c>
      <c r="B65" t="s">
        <v>2990</v>
      </c>
      <c r="C65" t="s">
        <v>2991</v>
      </c>
      <c r="D65" t="s">
        <v>2992</v>
      </c>
      <c r="E65" t="s">
        <v>2993</v>
      </c>
      <c r="F65" t="s">
        <v>2994</v>
      </c>
      <c r="G65" t="s">
        <v>2995</v>
      </c>
      <c r="H65" t="s">
        <v>2996</v>
      </c>
      <c r="I65" t="s">
        <v>2997</v>
      </c>
      <c r="J65" t="s">
        <v>730</v>
      </c>
      <c r="K65" t="s">
        <v>236</v>
      </c>
      <c r="L65" t="s">
        <v>237</v>
      </c>
      <c r="M65" t="s">
        <v>1963</v>
      </c>
      <c r="N65" t="s">
        <v>1964</v>
      </c>
      <c r="O65" t="s">
        <v>2998</v>
      </c>
      <c r="P65" t="s">
        <v>2999</v>
      </c>
      <c r="Q65" t="s">
        <v>3000</v>
      </c>
      <c r="R65" t="s">
        <v>3001</v>
      </c>
      <c r="S65" t="s">
        <v>3002</v>
      </c>
      <c r="T65" t="s">
        <v>3003</v>
      </c>
      <c r="U65" t="s">
        <v>3004</v>
      </c>
      <c r="V65" t="s">
        <v>3005</v>
      </c>
      <c r="DY65" t="s">
        <v>754</v>
      </c>
      <c r="DZ65" t="s">
        <v>284</v>
      </c>
      <c r="EA65" t="s">
        <v>285</v>
      </c>
      <c r="EB65" t="s">
        <v>2011</v>
      </c>
      <c r="EC65" t="s">
        <v>2012</v>
      </c>
    </row>
    <row r="66" spans="1:133" x14ac:dyDescent="0.3">
      <c r="A66" t="s">
        <v>3006</v>
      </c>
      <c r="B66" t="s">
        <v>3007</v>
      </c>
      <c r="C66" t="s">
        <v>3008</v>
      </c>
      <c r="D66" t="s">
        <v>3009</v>
      </c>
      <c r="E66" t="s">
        <v>3010</v>
      </c>
      <c r="F66" t="s">
        <v>3011</v>
      </c>
      <c r="G66" t="s">
        <v>3012</v>
      </c>
      <c r="H66" t="s">
        <v>3013</v>
      </c>
      <c r="I66" t="s">
        <v>3014</v>
      </c>
      <c r="J66" t="s">
        <v>731</v>
      </c>
      <c r="K66" t="s">
        <v>238</v>
      </c>
      <c r="L66" t="s">
        <v>239</v>
      </c>
      <c r="M66" t="s">
        <v>1965</v>
      </c>
      <c r="N66" t="s">
        <v>1966</v>
      </c>
      <c r="O66" t="s">
        <v>3015</v>
      </c>
      <c r="P66" t="s">
        <v>3016</v>
      </c>
      <c r="Q66" t="s">
        <v>3017</v>
      </c>
      <c r="R66" t="s">
        <v>3018</v>
      </c>
      <c r="S66" t="s">
        <v>3019</v>
      </c>
      <c r="T66" t="s">
        <v>3020</v>
      </c>
      <c r="U66" t="s">
        <v>3021</v>
      </c>
      <c r="V66" t="s">
        <v>3022</v>
      </c>
      <c r="DY66" t="s">
        <v>755</v>
      </c>
      <c r="DZ66" t="s">
        <v>286</v>
      </c>
      <c r="EA66" t="s">
        <v>287</v>
      </c>
      <c r="EB66" t="s">
        <v>2013</v>
      </c>
      <c r="EC66" t="s">
        <v>2014</v>
      </c>
    </row>
    <row r="67" spans="1:133" x14ac:dyDescent="0.3">
      <c r="A67" t="s">
        <v>3023</v>
      </c>
      <c r="B67" t="s">
        <v>3024</v>
      </c>
      <c r="C67" t="s">
        <v>3025</v>
      </c>
      <c r="D67" t="s">
        <v>3026</v>
      </c>
      <c r="E67" t="s">
        <v>3027</v>
      </c>
      <c r="F67" t="s">
        <v>3028</v>
      </c>
      <c r="G67" t="s">
        <v>3029</v>
      </c>
      <c r="H67" t="s">
        <v>3030</v>
      </c>
      <c r="I67" t="s">
        <v>3031</v>
      </c>
      <c r="J67" t="s">
        <v>732</v>
      </c>
      <c r="K67" t="s">
        <v>240</v>
      </c>
      <c r="L67" t="s">
        <v>241</v>
      </c>
      <c r="M67" t="s">
        <v>1967</v>
      </c>
      <c r="N67" t="s">
        <v>1968</v>
      </c>
      <c r="O67" t="s">
        <v>3032</v>
      </c>
      <c r="P67" t="s">
        <v>3033</v>
      </c>
      <c r="Q67" t="s">
        <v>3034</v>
      </c>
      <c r="R67" t="s">
        <v>3035</v>
      </c>
      <c r="S67" t="s">
        <v>3036</v>
      </c>
      <c r="T67" t="s">
        <v>3037</v>
      </c>
      <c r="U67" t="s">
        <v>3038</v>
      </c>
      <c r="V67" t="s">
        <v>3039</v>
      </c>
      <c r="DY67" t="s">
        <v>756</v>
      </c>
      <c r="DZ67" t="s">
        <v>288</v>
      </c>
      <c r="EA67" t="s">
        <v>289</v>
      </c>
      <c r="EB67" t="s">
        <v>2015</v>
      </c>
      <c r="EC67" t="s">
        <v>2016</v>
      </c>
    </row>
    <row r="68" spans="1:133" x14ac:dyDescent="0.3">
      <c r="A68" t="s">
        <v>3040</v>
      </c>
      <c r="B68" t="s">
        <v>3041</v>
      </c>
      <c r="C68" t="s">
        <v>3042</v>
      </c>
      <c r="D68" t="s">
        <v>3043</v>
      </c>
      <c r="E68" t="s">
        <v>3044</v>
      </c>
      <c r="F68" t="s">
        <v>3045</v>
      </c>
      <c r="G68" t="s">
        <v>3046</v>
      </c>
      <c r="H68" t="s">
        <v>3047</v>
      </c>
      <c r="I68" t="s">
        <v>3048</v>
      </c>
      <c r="J68" t="s">
        <v>733</v>
      </c>
      <c r="K68" t="s">
        <v>242</v>
      </c>
      <c r="L68" t="s">
        <v>243</v>
      </c>
      <c r="M68" t="s">
        <v>1969</v>
      </c>
      <c r="N68" t="s">
        <v>1970</v>
      </c>
      <c r="O68" t="s">
        <v>3049</v>
      </c>
      <c r="P68" t="s">
        <v>3050</v>
      </c>
      <c r="Q68" t="s">
        <v>3051</v>
      </c>
      <c r="R68" t="s">
        <v>3052</v>
      </c>
      <c r="S68" t="s">
        <v>3053</v>
      </c>
      <c r="T68" t="s">
        <v>3054</v>
      </c>
      <c r="U68" t="s">
        <v>3055</v>
      </c>
      <c r="V68" t="s">
        <v>3056</v>
      </c>
      <c r="DY68" t="s">
        <v>757</v>
      </c>
      <c r="DZ68" t="s">
        <v>290</v>
      </c>
      <c r="EA68" t="s">
        <v>291</v>
      </c>
      <c r="EB68" t="s">
        <v>2017</v>
      </c>
      <c r="EC68" t="s">
        <v>2018</v>
      </c>
    </row>
    <row r="69" spans="1:133" x14ac:dyDescent="0.3">
      <c r="A69" t="s">
        <v>3057</v>
      </c>
      <c r="B69" t="s">
        <v>3058</v>
      </c>
      <c r="C69" t="s">
        <v>3059</v>
      </c>
      <c r="D69" t="s">
        <v>3060</v>
      </c>
      <c r="E69" t="s">
        <v>3061</v>
      </c>
      <c r="F69" t="s">
        <v>3062</v>
      </c>
      <c r="G69" t="s">
        <v>3063</v>
      </c>
      <c r="H69" t="s">
        <v>3064</v>
      </c>
      <c r="I69" t="s">
        <v>3065</v>
      </c>
      <c r="J69" t="s">
        <v>734</v>
      </c>
      <c r="K69" t="s">
        <v>244</v>
      </c>
      <c r="L69" t="s">
        <v>245</v>
      </c>
      <c r="M69" t="s">
        <v>1971</v>
      </c>
      <c r="N69" t="s">
        <v>1972</v>
      </c>
      <c r="O69" t="s">
        <v>3066</v>
      </c>
      <c r="P69" t="s">
        <v>3067</v>
      </c>
      <c r="Q69" t="s">
        <v>3068</v>
      </c>
      <c r="R69" t="s">
        <v>3069</v>
      </c>
      <c r="S69" t="s">
        <v>3070</v>
      </c>
      <c r="T69" t="s">
        <v>3071</v>
      </c>
      <c r="U69" t="s">
        <v>3072</v>
      </c>
      <c r="V69" t="s">
        <v>3073</v>
      </c>
      <c r="DY69" t="s">
        <v>758</v>
      </c>
      <c r="DZ69" t="s">
        <v>292</v>
      </c>
      <c r="EA69" t="s">
        <v>293</v>
      </c>
      <c r="EB69" t="s">
        <v>2019</v>
      </c>
      <c r="EC69" t="s">
        <v>2020</v>
      </c>
    </row>
    <row r="70" spans="1:133" x14ac:dyDescent="0.3">
      <c r="A70" t="s">
        <v>3074</v>
      </c>
      <c r="B70" t="s">
        <v>3075</v>
      </c>
      <c r="C70" t="s">
        <v>3076</v>
      </c>
      <c r="D70" t="s">
        <v>3077</v>
      </c>
      <c r="E70" t="s">
        <v>3078</v>
      </c>
      <c r="F70" t="s">
        <v>3079</v>
      </c>
      <c r="G70" t="s">
        <v>3080</v>
      </c>
      <c r="H70" t="s">
        <v>3081</v>
      </c>
      <c r="I70" t="s">
        <v>3082</v>
      </c>
      <c r="J70" t="s">
        <v>735</v>
      </c>
      <c r="K70" t="s">
        <v>246</v>
      </c>
      <c r="L70" t="s">
        <v>247</v>
      </c>
      <c r="M70" t="s">
        <v>1973</v>
      </c>
      <c r="N70" t="s">
        <v>1974</v>
      </c>
      <c r="O70" t="s">
        <v>3083</v>
      </c>
      <c r="P70" t="s">
        <v>3084</v>
      </c>
      <c r="Q70" t="s">
        <v>3085</v>
      </c>
      <c r="R70" t="s">
        <v>3086</v>
      </c>
      <c r="S70" t="s">
        <v>3087</v>
      </c>
      <c r="T70" t="s">
        <v>3088</v>
      </c>
      <c r="U70" t="s">
        <v>3089</v>
      </c>
      <c r="V70" t="s">
        <v>3090</v>
      </c>
      <c r="DY70" t="s">
        <v>759</v>
      </c>
      <c r="DZ70" t="s">
        <v>294</v>
      </c>
      <c r="EA70" t="s">
        <v>295</v>
      </c>
      <c r="EB70" t="s">
        <v>2021</v>
      </c>
      <c r="EC70" t="s">
        <v>2022</v>
      </c>
    </row>
    <row r="71" spans="1:133" x14ac:dyDescent="0.3">
      <c r="A71" t="s">
        <v>3091</v>
      </c>
      <c r="B71" t="s">
        <v>3092</v>
      </c>
      <c r="C71" t="s">
        <v>3093</v>
      </c>
      <c r="D71" t="s">
        <v>3094</v>
      </c>
      <c r="E71" t="s">
        <v>3095</v>
      </c>
      <c r="F71" t="s">
        <v>3096</v>
      </c>
      <c r="G71" t="s">
        <v>3097</v>
      </c>
      <c r="H71" t="s">
        <v>3098</v>
      </c>
      <c r="I71" t="s">
        <v>3099</v>
      </c>
      <c r="J71" t="s">
        <v>736</v>
      </c>
      <c r="K71" t="s">
        <v>248</v>
      </c>
      <c r="L71" t="s">
        <v>249</v>
      </c>
      <c r="M71" t="s">
        <v>1975</v>
      </c>
      <c r="N71" t="s">
        <v>1976</v>
      </c>
      <c r="O71" t="s">
        <v>3100</v>
      </c>
      <c r="P71" t="s">
        <v>3101</v>
      </c>
      <c r="Q71" t="s">
        <v>3102</v>
      </c>
      <c r="R71" t="s">
        <v>3103</v>
      </c>
      <c r="S71" t="s">
        <v>3104</v>
      </c>
      <c r="T71" t="s">
        <v>3105</v>
      </c>
      <c r="U71" t="s">
        <v>3106</v>
      </c>
      <c r="V71" t="s">
        <v>3107</v>
      </c>
      <c r="DY71" t="s">
        <v>760</v>
      </c>
      <c r="DZ71" t="s">
        <v>296</v>
      </c>
      <c r="EA71" t="s">
        <v>297</v>
      </c>
      <c r="EB71" t="s">
        <v>2023</v>
      </c>
      <c r="EC71" t="s">
        <v>2024</v>
      </c>
    </row>
    <row r="72" spans="1:133" x14ac:dyDescent="0.3">
      <c r="A72" t="s">
        <v>3108</v>
      </c>
      <c r="B72" t="s">
        <v>3109</v>
      </c>
      <c r="C72" t="s">
        <v>3110</v>
      </c>
      <c r="D72" t="s">
        <v>3111</v>
      </c>
      <c r="E72" t="s">
        <v>3112</v>
      </c>
      <c r="F72" t="s">
        <v>3113</v>
      </c>
      <c r="G72" t="s">
        <v>3114</v>
      </c>
      <c r="H72" t="s">
        <v>3115</v>
      </c>
      <c r="I72" t="s">
        <v>3116</v>
      </c>
      <c r="J72" t="s">
        <v>737</v>
      </c>
      <c r="K72" t="s">
        <v>250</v>
      </c>
      <c r="L72" t="s">
        <v>251</v>
      </c>
      <c r="M72" t="s">
        <v>1977</v>
      </c>
      <c r="N72" t="s">
        <v>1978</v>
      </c>
      <c r="O72" t="s">
        <v>3117</v>
      </c>
      <c r="P72" t="s">
        <v>3118</v>
      </c>
      <c r="Q72" t="s">
        <v>3119</v>
      </c>
      <c r="R72" t="s">
        <v>3120</v>
      </c>
      <c r="S72" t="s">
        <v>3121</v>
      </c>
      <c r="T72" t="s">
        <v>3122</v>
      </c>
      <c r="U72" t="s">
        <v>3123</v>
      </c>
      <c r="V72" t="s">
        <v>3124</v>
      </c>
      <c r="DY72" t="s">
        <v>761</v>
      </c>
      <c r="DZ72" t="s">
        <v>298</v>
      </c>
      <c r="EA72" t="s">
        <v>299</v>
      </c>
      <c r="EB72" t="s">
        <v>2025</v>
      </c>
      <c r="EC72" t="s">
        <v>2026</v>
      </c>
    </row>
    <row r="73" spans="1:133" x14ac:dyDescent="0.3">
      <c r="A73" t="s">
        <v>3125</v>
      </c>
      <c r="B73" t="s">
        <v>3126</v>
      </c>
      <c r="C73" t="s">
        <v>3127</v>
      </c>
      <c r="D73" t="s">
        <v>3128</v>
      </c>
      <c r="E73" t="s">
        <v>3129</v>
      </c>
      <c r="F73" t="s">
        <v>3130</v>
      </c>
      <c r="G73" t="s">
        <v>3131</v>
      </c>
      <c r="H73" t="s">
        <v>3132</v>
      </c>
      <c r="I73" t="s">
        <v>3133</v>
      </c>
      <c r="J73" t="s">
        <v>738</v>
      </c>
      <c r="K73" t="s">
        <v>252</v>
      </c>
      <c r="L73" t="s">
        <v>253</v>
      </c>
      <c r="M73" t="s">
        <v>1979</v>
      </c>
      <c r="N73" t="s">
        <v>1980</v>
      </c>
      <c r="O73" t="s">
        <v>3134</v>
      </c>
      <c r="P73" t="s">
        <v>3135</v>
      </c>
      <c r="Q73" t="s">
        <v>3136</v>
      </c>
      <c r="R73" t="s">
        <v>3137</v>
      </c>
      <c r="S73" t="s">
        <v>3138</v>
      </c>
      <c r="T73" t="s">
        <v>3139</v>
      </c>
      <c r="U73" t="s">
        <v>3140</v>
      </c>
      <c r="V73" t="s">
        <v>3141</v>
      </c>
      <c r="DY73" t="s">
        <v>762</v>
      </c>
      <c r="DZ73" t="s">
        <v>300</v>
      </c>
      <c r="EA73" t="s">
        <v>301</v>
      </c>
      <c r="EB73" t="s">
        <v>2027</v>
      </c>
      <c r="EC73" t="s">
        <v>2028</v>
      </c>
    </row>
    <row r="74" spans="1:133" x14ac:dyDescent="0.3">
      <c r="A74" t="s">
        <v>3142</v>
      </c>
      <c r="B74" t="s">
        <v>3143</v>
      </c>
      <c r="C74" t="s">
        <v>3144</v>
      </c>
      <c r="D74" t="s">
        <v>3145</v>
      </c>
      <c r="E74" t="s">
        <v>3146</v>
      </c>
      <c r="F74" t="s">
        <v>3147</v>
      </c>
      <c r="G74" t="s">
        <v>3148</v>
      </c>
      <c r="H74" t="s">
        <v>3149</v>
      </c>
      <c r="I74" t="s">
        <v>3150</v>
      </c>
      <c r="J74" t="s">
        <v>739</v>
      </c>
      <c r="K74" t="s">
        <v>254</v>
      </c>
      <c r="L74" t="s">
        <v>255</v>
      </c>
      <c r="M74" t="s">
        <v>1981</v>
      </c>
      <c r="N74" t="s">
        <v>1982</v>
      </c>
      <c r="O74" t="s">
        <v>3151</v>
      </c>
      <c r="P74" t="s">
        <v>3152</v>
      </c>
      <c r="Q74" t="s">
        <v>3153</v>
      </c>
      <c r="R74" t="s">
        <v>3154</v>
      </c>
      <c r="S74" t="s">
        <v>3155</v>
      </c>
      <c r="T74" t="s">
        <v>3156</v>
      </c>
      <c r="U74" t="s">
        <v>3157</v>
      </c>
      <c r="V74" t="s">
        <v>3158</v>
      </c>
      <c r="DY74" t="s">
        <v>763</v>
      </c>
      <c r="DZ74" t="s">
        <v>302</v>
      </c>
      <c r="EA74" t="s">
        <v>303</v>
      </c>
      <c r="EB74" t="s">
        <v>2029</v>
      </c>
      <c r="EC74" t="s">
        <v>2030</v>
      </c>
    </row>
    <row r="75" spans="1:133" x14ac:dyDescent="0.3">
      <c r="A75" t="s">
        <v>3159</v>
      </c>
      <c r="B75" t="s">
        <v>3160</v>
      </c>
      <c r="C75" t="s">
        <v>3161</v>
      </c>
      <c r="D75" t="s">
        <v>3162</v>
      </c>
      <c r="E75" t="s">
        <v>3163</v>
      </c>
      <c r="F75" t="s">
        <v>3164</v>
      </c>
      <c r="G75" t="s">
        <v>3165</v>
      </c>
      <c r="H75" t="s">
        <v>3166</v>
      </c>
      <c r="I75" t="s">
        <v>3167</v>
      </c>
      <c r="J75" t="s">
        <v>740</v>
      </c>
      <c r="K75" t="s">
        <v>256</v>
      </c>
      <c r="L75" t="s">
        <v>257</v>
      </c>
      <c r="M75" t="s">
        <v>1983</v>
      </c>
      <c r="N75" t="s">
        <v>1984</v>
      </c>
      <c r="O75" t="s">
        <v>3168</v>
      </c>
      <c r="P75" t="s">
        <v>3169</v>
      </c>
      <c r="Q75" t="s">
        <v>3170</v>
      </c>
      <c r="R75" t="s">
        <v>3171</v>
      </c>
      <c r="S75" t="s">
        <v>3172</v>
      </c>
      <c r="T75" t="s">
        <v>3173</v>
      </c>
      <c r="U75" t="s">
        <v>3174</v>
      </c>
      <c r="V75" t="s">
        <v>3175</v>
      </c>
      <c r="DY75" t="s">
        <v>764</v>
      </c>
      <c r="DZ75" t="s">
        <v>304</v>
      </c>
      <c r="EA75" t="s">
        <v>305</v>
      </c>
      <c r="EB75" t="s">
        <v>2031</v>
      </c>
      <c r="EC75" t="s">
        <v>2032</v>
      </c>
    </row>
    <row r="76" spans="1:133" x14ac:dyDescent="0.3">
      <c r="A76" t="s">
        <v>3176</v>
      </c>
      <c r="B76" t="s">
        <v>3177</v>
      </c>
      <c r="C76" t="s">
        <v>3178</v>
      </c>
      <c r="D76" t="s">
        <v>3179</v>
      </c>
      <c r="E76" t="s">
        <v>3180</v>
      </c>
      <c r="F76" t="s">
        <v>3181</v>
      </c>
      <c r="G76" t="s">
        <v>3182</v>
      </c>
      <c r="H76" t="s">
        <v>3183</v>
      </c>
      <c r="I76" t="s">
        <v>3184</v>
      </c>
      <c r="J76" t="s">
        <v>741</v>
      </c>
      <c r="K76" t="s">
        <v>258</v>
      </c>
      <c r="L76" t="s">
        <v>259</v>
      </c>
      <c r="M76" t="s">
        <v>1985</v>
      </c>
      <c r="N76" t="s">
        <v>1986</v>
      </c>
      <c r="O76" t="s">
        <v>3185</v>
      </c>
      <c r="P76" t="s">
        <v>3186</v>
      </c>
      <c r="Q76" t="s">
        <v>3187</v>
      </c>
      <c r="R76" t="s">
        <v>3188</v>
      </c>
      <c r="S76" t="s">
        <v>3189</v>
      </c>
      <c r="T76" t="s">
        <v>3190</v>
      </c>
      <c r="U76" t="s">
        <v>3191</v>
      </c>
      <c r="V76" t="s">
        <v>3192</v>
      </c>
      <c r="DY76" t="s">
        <v>765</v>
      </c>
      <c r="DZ76" t="s">
        <v>306</v>
      </c>
      <c r="EA76" t="s">
        <v>307</v>
      </c>
      <c r="EB76" t="s">
        <v>2033</v>
      </c>
      <c r="EC76" t="s">
        <v>2034</v>
      </c>
    </row>
    <row r="77" spans="1:133" x14ac:dyDescent="0.3">
      <c r="A77" t="s">
        <v>3193</v>
      </c>
      <c r="B77" t="s">
        <v>3194</v>
      </c>
      <c r="C77" t="s">
        <v>3195</v>
      </c>
      <c r="D77" t="s">
        <v>3196</v>
      </c>
      <c r="E77" t="s">
        <v>3197</v>
      </c>
      <c r="F77" t="s">
        <v>3198</v>
      </c>
      <c r="G77" t="s">
        <v>3199</v>
      </c>
      <c r="H77" t="s">
        <v>3200</v>
      </c>
      <c r="I77" t="s">
        <v>3201</v>
      </c>
      <c r="J77" t="s">
        <v>742</v>
      </c>
      <c r="K77" t="s">
        <v>260</v>
      </c>
      <c r="L77" t="s">
        <v>261</v>
      </c>
      <c r="M77" t="s">
        <v>1987</v>
      </c>
      <c r="N77" t="s">
        <v>1988</v>
      </c>
      <c r="O77" t="s">
        <v>3202</v>
      </c>
      <c r="P77" t="s">
        <v>3203</v>
      </c>
      <c r="Q77" t="s">
        <v>3204</v>
      </c>
      <c r="R77" t="s">
        <v>3205</v>
      </c>
      <c r="S77" t="s">
        <v>3206</v>
      </c>
      <c r="T77" t="s">
        <v>3207</v>
      </c>
      <c r="U77" t="s">
        <v>3208</v>
      </c>
      <c r="V77" t="s">
        <v>3209</v>
      </c>
      <c r="DY77" t="s">
        <v>766</v>
      </c>
      <c r="DZ77" t="s">
        <v>308</v>
      </c>
      <c r="EA77" t="s">
        <v>309</v>
      </c>
      <c r="EB77" t="s">
        <v>2035</v>
      </c>
      <c r="EC77" t="s">
        <v>2036</v>
      </c>
    </row>
    <row r="78" spans="1:133" x14ac:dyDescent="0.3">
      <c r="A78" t="s">
        <v>3210</v>
      </c>
      <c r="B78" t="s">
        <v>3211</v>
      </c>
      <c r="C78" t="s">
        <v>3212</v>
      </c>
      <c r="D78" t="s">
        <v>3213</v>
      </c>
      <c r="E78" t="s">
        <v>3214</v>
      </c>
      <c r="F78" t="s">
        <v>3215</v>
      </c>
      <c r="G78" t="s">
        <v>3216</v>
      </c>
      <c r="H78" t="s">
        <v>3217</v>
      </c>
      <c r="I78" t="s">
        <v>3218</v>
      </c>
      <c r="J78" t="s">
        <v>743</v>
      </c>
      <c r="K78" t="s">
        <v>262</v>
      </c>
      <c r="L78" t="s">
        <v>263</v>
      </c>
      <c r="M78" t="s">
        <v>1989</v>
      </c>
      <c r="N78" t="s">
        <v>1990</v>
      </c>
      <c r="O78" t="s">
        <v>3219</v>
      </c>
      <c r="P78" t="s">
        <v>3220</v>
      </c>
      <c r="Q78" t="s">
        <v>3221</v>
      </c>
      <c r="R78" t="s">
        <v>3222</v>
      </c>
      <c r="S78" t="s">
        <v>3223</v>
      </c>
      <c r="T78" t="s">
        <v>3224</v>
      </c>
      <c r="U78" t="s">
        <v>3225</v>
      </c>
      <c r="V78" t="s">
        <v>3226</v>
      </c>
      <c r="DY78" t="s">
        <v>767</v>
      </c>
      <c r="DZ78" t="s">
        <v>310</v>
      </c>
      <c r="EA78" t="s">
        <v>311</v>
      </c>
      <c r="EB78" t="s">
        <v>2037</v>
      </c>
      <c r="EC78" t="s">
        <v>2038</v>
      </c>
    </row>
    <row r="79" spans="1:133" x14ac:dyDescent="0.3">
      <c r="A79" t="s">
        <v>3227</v>
      </c>
      <c r="B79" t="s">
        <v>3228</v>
      </c>
      <c r="C79" t="s">
        <v>3229</v>
      </c>
      <c r="D79" t="s">
        <v>3230</v>
      </c>
      <c r="E79" t="s">
        <v>3231</v>
      </c>
      <c r="F79" t="s">
        <v>3232</v>
      </c>
      <c r="G79" t="s">
        <v>3233</v>
      </c>
      <c r="H79" t="s">
        <v>3234</v>
      </c>
      <c r="I79" t="s">
        <v>3235</v>
      </c>
      <c r="J79" t="s">
        <v>744</v>
      </c>
      <c r="K79" t="s">
        <v>264</v>
      </c>
      <c r="L79" t="s">
        <v>265</v>
      </c>
      <c r="M79" t="s">
        <v>1991</v>
      </c>
      <c r="N79" t="s">
        <v>1992</v>
      </c>
      <c r="O79" t="s">
        <v>3236</v>
      </c>
      <c r="P79" t="s">
        <v>3237</v>
      </c>
      <c r="Q79" t="s">
        <v>3238</v>
      </c>
      <c r="R79" t="s">
        <v>3239</v>
      </c>
      <c r="S79" t="s">
        <v>3240</v>
      </c>
      <c r="T79" t="s">
        <v>3241</v>
      </c>
      <c r="U79" t="s">
        <v>3242</v>
      </c>
      <c r="V79" t="s">
        <v>3243</v>
      </c>
      <c r="DY79" t="s">
        <v>768</v>
      </c>
      <c r="DZ79" t="s">
        <v>312</v>
      </c>
      <c r="EA79" t="s">
        <v>313</v>
      </c>
      <c r="EB79" t="s">
        <v>2039</v>
      </c>
      <c r="EC79" t="s">
        <v>2040</v>
      </c>
    </row>
    <row r="80" spans="1:133" x14ac:dyDescent="0.3">
      <c r="A80" t="s">
        <v>3244</v>
      </c>
      <c r="B80" t="s">
        <v>3245</v>
      </c>
      <c r="C80" t="s">
        <v>3246</v>
      </c>
      <c r="D80" t="s">
        <v>3247</v>
      </c>
      <c r="E80" t="s">
        <v>3248</v>
      </c>
      <c r="F80" t="s">
        <v>3249</v>
      </c>
      <c r="G80" t="s">
        <v>3250</v>
      </c>
      <c r="H80" t="s">
        <v>3251</v>
      </c>
      <c r="I80" t="s">
        <v>3252</v>
      </c>
      <c r="J80" t="s">
        <v>745</v>
      </c>
      <c r="K80" t="s">
        <v>266</v>
      </c>
      <c r="L80" t="s">
        <v>267</v>
      </c>
      <c r="M80" t="s">
        <v>1993</v>
      </c>
      <c r="N80" t="s">
        <v>1994</v>
      </c>
      <c r="O80" t="s">
        <v>3253</v>
      </c>
      <c r="P80" t="s">
        <v>3254</v>
      </c>
      <c r="Q80" t="s">
        <v>3255</v>
      </c>
      <c r="R80" t="s">
        <v>3256</v>
      </c>
      <c r="S80" t="s">
        <v>3257</v>
      </c>
      <c r="T80" t="s">
        <v>3258</v>
      </c>
      <c r="U80" t="s">
        <v>3259</v>
      </c>
      <c r="V80" t="s">
        <v>3260</v>
      </c>
      <c r="DY80" t="s">
        <v>769</v>
      </c>
      <c r="DZ80" t="s">
        <v>314</v>
      </c>
      <c r="EA80" t="s">
        <v>315</v>
      </c>
      <c r="EB80" t="s">
        <v>2041</v>
      </c>
      <c r="EC80" t="s">
        <v>2042</v>
      </c>
    </row>
    <row r="81" spans="1:133" x14ac:dyDescent="0.3">
      <c r="A81" t="s">
        <v>3261</v>
      </c>
      <c r="B81" t="s">
        <v>3262</v>
      </c>
      <c r="C81" t="s">
        <v>3263</v>
      </c>
      <c r="D81" t="s">
        <v>3264</v>
      </c>
      <c r="E81" t="s">
        <v>3265</v>
      </c>
      <c r="F81" t="s">
        <v>3266</v>
      </c>
      <c r="G81" t="s">
        <v>3267</v>
      </c>
      <c r="H81" t="s">
        <v>3268</v>
      </c>
      <c r="I81" t="s">
        <v>3269</v>
      </c>
      <c r="J81" t="s">
        <v>746</v>
      </c>
      <c r="K81" t="s">
        <v>268</v>
      </c>
      <c r="L81" t="s">
        <v>269</v>
      </c>
      <c r="M81" t="s">
        <v>1995</v>
      </c>
      <c r="N81" t="s">
        <v>1996</v>
      </c>
      <c r="O81" t="s">
        <v>3270</v>
      </c>
      <c r="P81" t="s">
        <v>3271</v>
      </c>
      <c r="Q81" t="s">
        <v>3272</v>
      </c>
      <c r="R81" t="s">
        <v>3273</v>
      </c>
      <c r="S81" t="s">
        <v>3274</v>
      </c>
      <c r="T81" t="s">
        <v>3275</v>
      </c>
      <c r="U81" t="s">
        <v>3276</v>
      </c>
      <c r="V81" t="s">
        <v>3277</v>
      </c>
      <c r="DY81" t="s">
        <v>770</v>
      </c>
      <c r="DZ81" t="s">
        <v>316</v>
      </c>
      <c r="EA81" t="s">
        <v>317</v>
      </c>
      <c r="EB81" t="s">
        <v>2043</v>
      </c>
      <c r="EC81" t="s">
        <v>2044</v>
      </c>
    </row>
    <row r="82" spans="1:133" x14ac:dyDescent="0.3">
      <c r="A82" t="s">
        <v>3278</v>
      </c>
      <c r="B82" t="s">
        <v>3279</v>
      </c>
      <c r="C82" t="s">
        <v>3280</v>
      </c>
      <c r="D82" t="s">
        <v>3281</v>
      </c>
      <c r="E82" t="s">
        <v>3282</v>
      </c>
      <c r="F82" t="s">
        <v>3283</v>
      </c>
      <c r="G82" t="s">
        <v>3284</v>
      </c>
      <c r="H82" t="s">
        <v>3285</v>
      </c>
      <c r="I82" t="s">
        <v>3286</v>
      </c>
      <c r="J82" t="s">
        <v>747</v>
      </c>
      <c r="K82" t="s">
        <v>270</v>
      </c>
      <c r="L82" t="s">
        <v>271</v>
      </c>
      <c r="M82" t="s">
        <v>1997</v>
      </c>
      <c r="N82" t="s">
        <v>1998</v>
      </c>
      <c r="O82" t="s">
        <v>3287</v>
      </c>
      <c r="P82" t="s">
        <v>3288</v>
      </c>
      <c r="Q82" t="s">
        <v>3289</v>
      </c>
      <c r="R82" t="s">
        <v>3290</v>
      </c>
      <c r="S82" t="s">
        <v>3291</v>
      </c>
      <c r="T82" t="s">
        <v>3292</v>
      </c>
      <c r="U82" t="s">
        <v>3293</v>
      </c>
      <c r="V82" t="s">
        <v>3294</v>
      </c>
      <c r="DY82" t="s">
        <v>771</v>
      </c>
      <c r="DZ82" t="s">
        <v>318</v>
      </c>
      <c r="EA82" t="s">
        <v>319</v>
      </c>
      <c r="EB82" t="s">
        <v>2045</v>
      </c>
      <c r="EC82" t="s">
        <v>2046</v>
      </c>
    </row>
    <row r="83" spans="1:133" x14ac:dyDescent="0.3">
      <c r="A83" t="s">
        <v>3295</v>
      </c>
      <c r="B83" t="s">
        <v>3296</v>
      </c>
      <c r="C83" t="s">
        <v>3297</v>
      </c>
      <c r="D83" t="s">
        <v>3298</v>
      </c>
      <c r="E83" t="s">
        <v>3299</v>
      </c>
      <c r="F83" t="s">
        <v>3300</v>
      </c>
      <c r="G83" t="s">
        <v>3301</v>
      </c>
      <c r="H83" t="s">
        <v>3302</v>
      </c>
      <c r="I83" t="s">
        <v>3303</v>
      </c>
      <c r="J83" t="s">
        <v>748</v>
      </c>
      <c r="K83" t="s">
        <v>272</v>
      </c>
      <c r="L83" t="s">
        <v>273</v>
      </c>
      <c r="M83" t="s">
        <v>1999</v>
      </c>
      <c r="N83" t="s">
        <v>2000</v>
      </c>
      <c r="O83" t="s">
        <v>3304</v>
      </c>
      <c r="P83" t="s">
        <v>3305</v>
      </c>
      <c r="Q83" t="s">
        <v>3306</v>
      </c>
      <c r="R83" t="s">
        <v>3307</v>
      </c>
      <c r="S83" t="s">
        <v>3308</v>
      </c>
      <c r="T83" t="s">
        <v>3309</v>
      </c>
      <c r="U83" t="s">
        <v>3310</v>
      </c>
      <c r="V83" t="s">
        <v>3311</v>
      </c>
      <c r="DY83" t="s">
        <v>772</v>
      </c>
      <c r="DZ83" t="s">
        <v>320</v>
      </c>
      <c r="EA83" t="s">
        <v>321</v>
      </c>
      <c r="EB83" t="s">
        <v>2047</v>
      </c>
      <c r="EC83" t="s">
        <v>2048</v>
      </c>
    </row>
    <row r="84" spans="1:133" x14ac:dyDescent="0.3">
      <c r="A84" t="s">
        <v>3312</v>
      </c>
      <c r="B84" t="s">
        <v>3313</v>
      </c>
      <c r="C84" t="s">
        <v>3314</v>
      </c>
      <c r="D84" t="s">
        <v>3315</v>
      </c>
      <c r="E84" t="s">
        <v>3316</v>
      </c>
      <c r="F84" t="s">
        <v>3317</v>
      </c>
      <c r="G84" t="s">
        <v>3318</v>
      </c>
      <c r="H84" t="s">
        <v>3319</v>
      </c>
      <c r="I84" t="s">
        <v>3320</v>
      </c>
      <c r="J84" t="s">
        <v>749</v>
      </c>
      <c r="K84" t="s">
        <v>274</v>
      </c>
      <c r="L84" t="s">
        <v>275</v>
      </c>
      <c r="M84" t="s">
        <v>2001</v>
      </c>
      <c r="N84" t="s">
        <v>2002</v>
      </c>
      <c r="O84" t="s">
        <v>3321</v>
      </c>
      <c r="P84" t="s">
        <v>3322</v>
      </c>
      <c r="Q84" t="s">
        <v>3323</v>
      </c>
      <c r="R84" t="s">
        <v>3324</v>
      </c>
      <c r="S84" t="s">
        <v>3325</v>
      </c>
      <c r="T84" t="s">
        <v>3326</v>
      </c>
      <c r="U84" t="s">
        <v>3327</v>
      </c>
      <c r="V84" t="s">
        <v>3328</v>
      </c>
      <c r="DY84" t="s">
        <v>773</v>
      </c>
      <c r="DZ84" t="s">
        <v>322</v>
      </c>
      <c r="EA84" t="s">
        <v>323</v>
      </c>
      <c r="EB84" t="s">
        <v>2049</v>
      </c>
      <c r="EC84" t="s">
        <v>2050</v>
      </c>
    </row>
    <row r="85" spans="1:133" x14ac:dyDescent="0.3">
      <c r="A85" t="s">
        <v>3329</v>
      </c>
      <c r="B85" t="s">
        <v>3330</v>
      </c>
      <c r="C85" t="s">
        <v>3331</v>
      </c>
      <c r="D85" t="s">
        <v>3332</v>
      </c>
      <c r="E85" t="s">
        <v>3333</v>
      </c>
      <c r="F85" t="s">
        <v>3334</v>
      </c>
      <c r="G85" t="s">
        <v>3335</v>
      </c>
      <c r="H85" t="s">
        <v>3336</v>
      </c>
      <c r="I85" t="s">
        <v>3337</v>
      </c>
      <c r="J85" t="s">
        <v>750</v>
      </c>
      <c r="K85" t="s">
        <v>276</v>
      </c>
      <c r="L85" t="s">
        <v>277</v>
      </c>
      <c r="M85" t="s">
        <v>2003</v>
      </c>
      <c r="N85" t="s">
        <v>2004</v>
      </c>
      <c r="O85" t="s">
        <v>3338</v>
      </c>
      <c r="P85" t="s">
        <v>3339</v>
      </c>
      <c r="Q85" t="s">
        <v>3340</v>
      </c>
      <c r="R85" t="s">
        <v>3341</v>
      </c>
      <c r="S85" t="s">
        <v>3342</v>
      </c>
      <c r="T85" t="s">
        <v>3343</v>
      </c>
      <c r="U85" t="s">
        <v>3344</v>
      </c>
      <c r="V85" t="s">
        <v>3345</v>
      </c>
      <c r="DY85" t="s">
        <v>774</v>
      </c>
      <c r="DZ85" t="s">
        <v>324</v>
      </c>
      <c r="EA85" t="s">
        <v>325</v>
      </c>
      <c r="EB85" t="s">
        <v>2051</v>
      </c>
      <c r="EC85" t="s">
        <v>2052</v>
      </c>
    </row>
    <row r="86" spans="1:133" x14ac:dyDescent="0.3">
      <c r="A86" t="s">
        <v>3346</v>
      </c>
      <c r="B86" t="s">
        <v>3347</v>
      </c>
      <c r="C86" t="s">
        <v>3348</v>
      </c>
      <c r="D86" t="s">
        <v>3349</v>
      </c>
      <c r="E86" t="s">
        <v>3350</v>
      </c>
      <c r="F86" t="s">
        <v>3351</v>
      </c>
      <c r="G86" t="s">
        <v>3352</v>
      </c>
      <c r="H86" t="s">
        <v>3353</v>
      </c>
      <c r="I86" t="s">
        <v>3354</v>
      </c>
      <c r="J86" t="s">
        <v>751</v>
      </c>
      <c r="K86" t="s">
        <v>278</v>
      </c>
      <c r="L86" t="s">
        <v>279</v>
      </c>
      <c r="M86" t="s">
        <v>2005</v>
      </c>
      <c r="N86" t="s">
        <v>2006</v>
      </c>
      <c r="O86" t="s">
        <v>3355</v>
      </c>
      <c r="P86" t="s">
        <v>3356</v>
      </c>
      <c r="Q86" t="s">
        <v>3357</v>
      </c>
      <c r="R86" t="s">
        <v>3358</v>
      </c>
      <c r="S86" t="s">
        <v>3359</v>
      </c>
      <c r="T86" t="s">
        <v>3360</v>
      </c>
      <c r="U86" t="s">
        <v>3361</v>
      </c>
      <c r="V86" t="s">
        <v>3362</v>
      </c>
      <c r="DY86" t="s">
        <v>775</v>
      </c>
      <c r="DZ86" t="s">
        <v>326</v>
      </c>
      <c r="EA86" t="s">
        <v>327</v>
      </c>
      <c r="EB86" t="s">
        <v>2053</v>
      </c>
      <c r="EC86" t="s">
        <v>2054</v>
      </c>
    </row>
    <row r="87" spans="1:133" x14ac:dyDescent="0.3">
      <c r="A87" t="s">
        <v>3363</v>
      </c>
      <c r="B87" t="s">
        <v>3364</v>
      </c>
      <c r="C87" t="s">
        <v>3365</v>
      </c>
      <c r="D87" t="s">
        <v>3366</v>
      </c>
      <c r="E87" t="s">
        <v>3367</v>
      </c>
      <c r="F87" t="s">
        <v>3368</v>
      </c>
      <c r="G87" t="s">
        <v>3369</v>
      </c>
      <c r="H87" t="s">
        <v>3370</v>
      </c>
      <c r="I87" t="s">
        <v>3371</v>
      </c>
      <c r="J87" t="s">
        <v>752</v>
      </c>
      <c r="K87" t="s">
        <v>280</v>
      </c>
      <c r="L87" t="s">
        <v>281</v>
      </c>
      <c r="M87" t="s">
        <v>2007</v>
      </c>
      <c r="N87" t="s">
        <v>2008</v>
      </c>
      <c r="O87" t="s">
        <v>3372</v>
      </c>
      <c r="P87" t="s">
        <v>3373</v>
      </c>
      <c r="Q87" t="s">
        <v>3374</v>
      </c>
      <c r="R87" t="s">
        <v>3375</v>
      </c>
      <c r="S87" t="s">
        <v>3376</v>
      </c>
      <c r="T87" t="s">
        <v>3377</v>
      </c>
      <c r="U87" t="s">
        <v>3378</v>
      </c>
      <c r="V87" t="s">
        <v>3379</v>
      </c>
      <c r="DY87" t="s">
        <v>776</v>
      </c>
      <c r="DZ87" t="s">
        <v>328</v>
      </c>
      <c r="EA87" t="s">
        <v>329</v>
      </c>
      <c r="EB87" t="s">
        <v>2055</v>
      </c>
      <c r="EC87" t="s">
        <v>2056</v>
      </c>
    </row>
    <row r="88" spans="1:133" x14ac:dyDescent="0.3">
      <c r="A88" t="s">
        <v>3380</v>
      </c>
      <c r="B88" t="s">
        <v>3381</v>
      </c>
      <c r="C88" t="s">
        <v>3382</v>
      </c>
      <c r="D88" t="s">
        <v>3383</v>
      </c>
      <c r="E88" t="s">
        <v>3384</v>
      </c>
      <c r="F88" t="s">
        <v>3385</v>
      </c>
      <c r="G88" t="s">
        <v>3386</v>
      </c>
      <c r="H88" t="s">
        <v>3387</v>
      </c>
      <c r="I88" t="s">
        <v>3388</v>
      </c>
      <c r="J88" t="s">
        <v>753</v>
      </c>
      <c r="K88" t="s">
        <v>282</v>
      </c>
      <c r="L88" t="s">
        <v>283</v>
      </c>
      <c r="M88" t="s">
        <v>2009</v>
      </c>
      <c r="N88" t="s">
        <v>2010</v>
      </c>
      <c r="O88" t="s">
        <v>3389</v>
      </c>
      <c r="P88" t="s">
        <v>3390</v>
      </c>
      <c r="Q88" t="s">
        <v>3391</v>
      </c>
      <c r="R88" t="s">
        <v>3392</v>
      </c>
      <c r="S88" t="s">
        <v>3393</v>
      </c>
      <c r="T88" t="s">
        <v>3394</v>
      </c>
      <c r="U88" t="s">
        <v>3395</v>
      </c>
      <c r="V88" t="s">
        <v>3396</v>
      </c>
      <c r="DY88" t="s">
        <v>777</v>
      </c>
      <c r="DZ88" t="s">
        <v>330</v>
      </c>
      <c r="EA88" t="s">
        <v>331</v>
      </c>
      <c r="EB88" t="s">
        <v>2057</v>
      </c>
      <c r="EC88" t="s">
        <v>2058</v>
      </c>
    </row>
    <row r="89" spans="1:133" x14ac:dyDescent="0.3">
      <c r="A89" t="s">
        <v>3397</v>
      </c>
      <c r="B89" t="s">
        <v>3398</v>
      </c>
      <c r="C89" t="s">
        <v>3399</v>
      </c>
      <c r="D89" t="s">
        <v>3400</v>
      </c>
      <c r="E89" t="s">
        <v>3401</v>
      </c>
      <c r="F89" t="s">
        <v>3402</v>
      </c>
      <c r="G89" t="s">
        <v>3403</v>
      </c>
      <c r="H89" t="s">
        <v>3404</v>
      </c>
      <c r="I89" t="s">
        <v>3405</v>
      </c>
      <c r="J89" t="s">
        <v>754</v>
      </c>
      <c r="K89" t="s">
        <v>284</v>
      </c>
      <c r="L89" t="s">
        <v>285</v>
      </c>
      <c r="M89" t="s">
        <v>2011</v>
      </c>
      <c r="N89" t="s">
        <v>2012</v>
      </c>
      <c r="O89" t="s">
        <v>3406</v>
      </c>
      <c r="P89" t="s">
        <v>3407</v>
      </c>
      <c r="Q89" t="s">
        <v>3408</v>
      </c>
      <c r="R89" t="s">
        <v>3409</v>
      </c>
      <c r="S89" t="s">
        <v>3410</v>
      </c>
      <c r="T89" t="s">
        <v>3411</v>
      </c>
      <c r="U89" t="s">
        <v>3412</v>
      </c>
      <c r="V89" t="s">
        <v>3413</v>
      </c>
      <c r="DY89" t="s">
        <v>778</v>
      </c>
      <c r="DZ89" t="s">
        <v>332</v>
      </c>
      <c r="EA89" t="s">
        <v>333</v>
      </c>
      <c r="EB89" t="s">
        <v>2059</v>
      </c>
      <c r="EC89" t="s">
        <v>2060</v>
      </c>
    </row>
    <row r="90" spans="1:133" x14ac:dyDescent="0.3">
      <c r="A90" t="s">
        <v>3414</v>
      </c>
      <c r="B90" t="s">
        <v>3415</v>
      </c>
      <c r="C90" t="s">
        <v>3416</v>
      </c>
      <c r="D90" t="s">
        <v>3417</v>
      </c>
      <c r="E90" t="s">
        <v>3418</v>
      </c>
      <c r="F90" t="s">
        <v>3419</v>
      </c>
      <c r="G90" t="s">
        <v>3420</v>
      </c>
      <c r="H90" t="s">
        <v>3421</v>
      </c>
      <c r="I90" t="s">
        <v>3422</v>
      </c>
      <c r="J90" t="s">
        <v>755</v>
      </c>
      <c r="K90" t="s">
        <v>286</v>
      </c>
      <c r="L90" t="s">
        <v>287</v>
      </c>
      <c r="M90" t="s">
        <v>2013</v>
      </c>
      <c r="N90" t="s">
        <v>2014</v>
      </c>
      <c r="O90" t="s">
        <v>3423</v>
      </c>
      <c r="P90" t="s">
        <v>3424</v>
      </c>
      <c r="Q90" t="s">
        <v>3425</v>
      </c>
      <c r="R90" t="s">
        <v>3426</v>
      </c>
      <c r="S90" t="s">
        <v>3427</v>
      </c>
      <c r="T90" t="s">
        <v>3428</v>
      </c>
      <c r="U90" t="s">
        <v>3429</v>
      </c>
      <c r="V90" t="s">
        <v>3430</v>
      </c>
      <c r="DY90" t="s">
        <v>779</v>
      </c>
      <c r="DZ90" t="s">
        <v>334</v>
      </c>
      <c r="EA90" t="s">
        <v>335</v>
      </c>
      <c r="EB90" t="s">
        <v>2061</v>
      </c>
      <c r="EC90" t="s">
        <v>2062</v>
      </c>
    </row>
    <row r="91" spans="1:133" x14ac:dyDescent="0.3">
      <c r="A91" t="s">
        <v>3431</v>
      </c>
      <c r="B91" t="s">
        <v>3432</v>
      </c>
      <c r="C91" t="s">
        <v>3433</v>
      </c>
      <c r="D91" t="s">
        <v>3434</v>
      </c>
      <c r="E91" t="s">
        <v>3435</v>
      </c>
      <c r="F91" t="s">
        <v>3436</v>
      </c>
      <c r="G91" t="s">
        <v>3437</v>
      </c>
      <c r="H91" t="s">
        <v>3438</v>
      </c>
      <c r="I91" t="s">
        <v>3439</v>
      </c>
      <c r="J91" t="s">
        <v>756</v>
      </c>
      <c r="K91" t="s">
        <v>288</v>
      </c>
      <c r="L91" t="s">
        <v>289</v>
      </c>
      <c r="M91" t="s">
        <v>2015</v>
      </c>
      <c r="N91" t="s">
        <v>2016</v>
      </c>
      <c r="O91" t="s">
        <v>3440</v>
      </c>
      <c r="P91" t="s">
        <v>3441</v>
      </c>
      <c r="Q91" t="s">
        <v>3442</v>
      </c>
      <c r="R91" t="s">
        <v>3443</v>
      </c>
      <c r="S91" t="s">
        <v>3444</v>
      </c>
      <c r="T91" t="s">
        <v>3445</v>
      </c>
      <c r="U91" t="s">
        <v>3446</v>
      </c>
      <c r="V91" t="s">
        <v>3447</v>
      </c>
      <c r="DY91" t="s">
        <v>780</v>
      </c>
      <c r="DZ91" t="s">
        <v>336</v>
      </c>
      <c r="EA91" t="s">
        <v>337</v>
      </c>
      <c r="EB91" t="s">
        <v>2063</v>
      </c>
      <c r="EC91" t="s">
        <v>2064</v>
      </c>
    </row>
    <row r="92" spans="1:133" x14ac:dyDescent="0.3">
      <c r="A92" t="s">
        <v>3448</v>
      </c>
      <c r="B92" t="s">
        <v>3449</v>
      </c>
      <c r="C92" t="s">
        <v>3450</v>
      </c>
      <c r="D92" t="s">
        <v>3451</v>
      </c>
      <c r="E92" t="s">
        <v>3452</v>
      </c>
      <c r="F92" t="s">
        <v>3453</v>
      </c>
      <c r="G92" t="s">
        <v>3454</v>
      </c>
      <c r="H92" t="s">
        <v>3455</v>
      </c>
      <c r="I92" t="s">
        <v>3456</v>
      </c>
      <c r="J92" t="s">
        <v>757</v>
      </c>
      <c r="K92" t="s">
        <v>290</v>
      </c>
      <c r="L92" t="s">
        <v>291</v>
      </c>
      <c r="M92" t="s">
        <v>2017</v>
      </c>
      <c r="N92" t="s">
        <v>2018</v>
      </c>
      <c r="O92" t="s">
        <v>3457</v>
      </c>
      <c r="P92" t="s">
        <v>3458</v>
      </c>
      <c r="Q92" t="s">
        <v>3459</v>
      </c>
      <c r="R92" t="s">
        <v>3460</v>
      </c>
      <c r="S92" t="s">
        <v>3461</v>
      </c>
      <c r="T92" t="s">
        <v>3462</v>
      </c>
      <c r="U92" t="s">
        <v>3463</v>
      </c>
      <c r="V92" t="s">
        <v>3464</v>
      </c>
      <c r="DY92" t="s">
        <v>781</v>
      </c>
      <c r="DZ92" t="s">
        <v>338</v>
      </c>
      <c r="EA92" t="s">
        <v>339</v>
      </c>
      <c r="EB92" t="s">
        <v>2065</v>
      </c>
      <c r="EC92" t="s">
        <v>2066</v>
      </c>
    </row>
    <row r="93" spans="1:133" x14ac:dyDescent="0.3">
      <c r="A93" t="s">
        <v>3465</v>
      </c>
      <c r="B93" t="s">
        <v>3466</v>
      </c>
      <c r="C93" t="s">
        <v>3467</v>
      </c>
      <c r="D93" t="s">
        <v>3468</v>
      </c>
      <c r="E93" t="s">
        <v>3469</v>
      </c>
      <c r="F93" t="s">
        <v>3470</v>
      </c>
      <c r="G93" t="s">
        <v>3471</v>
      </c>
      <c r="H93" t="s">
        <v>3472</v>
      </c>
      <c r="I93" t="s">
        <v>3473</v>
      </c>
      <c r="J93" t="s">
        <v>758</v>
      </c>
      <c r="K93" t="s">
        <v>292</v>
      </c>
      <c r="L93" t="s">
        <v>293</v>
      </c>
      <c r="M93" t="s">
        <v>2019</v>
      </c>
      <c r="N93" t="s">
        <v>2020</v>
      </c>
      <c r="O93" t="s">
        <v>3474</v>
      </c>
      <c r="P93" t="s">
        <v>3475</v>
      </c>
      <c r="Q93" t="s">
        <v>3476</v>
      </c>
      <c r="R93" t="s">
        <v>3477</v>
      </c>
      <c r="S93" t="s">
        <v>3478</v>
      </c>
      <c r="T93" t="s">
        <v>3479</v>
      </c>
      <c r="U93" t="s">
        <v>3480</v>
      </c>
      <c r="V93" t="s">
        <v>3481</v>
      </c>
      <c r="DY93" t="s">
        <v>782</v>
      </c>
      <c r="DZ93" t="s">
        <v>340</v>
      </c>
      <c r="EA93" t="s">
        <v>341</v>
      </c>
      <c r="EB93" t="s">
        <v>2067</v>
      </c>
      <c r="EC93" t="s">
        <v>2068</v>
      </c>
    </row>
    <row r="94" spans="1:133" x14ac:dyDescent="0.3">
      <c r="A94" t="s">
        <v>3482</v>
      </c>
      <c r="B94" t="s">
        <v>3483</v>
      </c>
      <c r="C94" t="s">
        <v>3484</v>
      </c>
      <c r="D94" t="s">
        <v>3485</v>
      </c>
      <c r="E94" t="s">
        <v>3486</v>
      </c>
      <c r="F94" t="s">
        <v>3487</v>
      </c>
      <c r="G94" t="s">
        <v>3488</v>
      </c>
      <c r="H94" t="s">
        <v>3489</v>
      </c>
      <c r="I94" t="s">
        <v>3490</v>
      </c>
      <c r="J94" t="s">
        <v>759</v>
      </c>
      <c r="K94" t="s">
        <v>294</v>
      </c>
      <c r="L94" t="s">
        <v>295</v>
      </c>
      <c r="M94" t="s">
        <v>2021</v>
      </c>
      <c r="N94" t="s">
        <v>2022</v>
      </c>
      <c r="O94" t="s">
        <v>3491</v>
      </c>
      <c r="P94" t="s">
        <v>3492</v>
      </c>
      <c r="Q94" t="s">
        <v>3493</v>
      </c>
      <c r="R94" t="s">
        <v>3494</v>
      </c>
      <c r="S94" t="s">
        <v>3495</v>
      </c>
      <c r="T94" t="s">
        <v>3496</v>
      </c>
      <c r="U94" t="s">
        <v>3497</v>
      </c>
      <c r="V94" t="s">
        <v>3498</v>
      </c>
      <c r="DY94" t="s">
        <v>783</v>
      </c>
      <c r="DZ94" t="s">
        <v>342</v>
      </c>
      <c r="EA94" t="s">
        <v>343</v>
      </c>
      <c r="EB94" t="s">
        <v>2069</v>
      </c>
      <c r="EC94" t="s">
        <v>2070</v>
      </c>
    </row>
    <row r="95" spans="1:133" x14ac:dyDescent="0.3">
      <c r="A95" t="s">
        <v>3499</v>
      </c>
      <c r="B95" t="s">
        <v>3500</v>
      </c>
      <c r="C95" t="s">
        <v>3501</v>
      </c>
      <c r="D95" t="s">
        <v>3502</v>
      </c>
      <c r="E95" t="s">
        <v>3503</v>
      </c>
      <c r="F95" t="s">
        <v>3504</v>
      </c>
      <c r="G95" t="s">
        <v>3505</v>
      </c>
      <c r="H95" t="s">
        <v>3506</v>
      </c>
      <c r="I95" t="s">
        <v>3507</v>
      </c>
      <c r="J95" t="s">
        <v>760</v>
      </c>
      <c r="K95" t="s">
        <v>296</v>
      </c>
      <c r="L95" t="s">
        <v>297</v>
      </c>
      <c r="M95" t="s">
        <v>2023</v>
      </c>
      <c r="N95" t="s">
        <v>2024</v>
      </c>
      <c r="O95" t="s">
        <v>3508</v>
      </c>
      <c r="P95" t="s">
        <v>3509</v>
      </c>
      <c r="Q95" t="s">
        <v>3510</v>
      </c>
      <c r="R95" t="s">
        <v>3511</v>
      </c>
      <c r="S95" t="s">
        <v>3512</v>
      </c>
      <c r="T95" t="s">
        <v>3513</v>
      </c>
      <c r="U95" t="s">
        <v>3514</v>
      </c>
      <c r="V95" t="s">
        <v>3515</v>
      </c>
      <c r="DY95" t="s">
        <v>784</v>
      </c>
      <c r="DZ95" t="s">
        <v>344</v>
      </c>
      <c r="EA95" t="s">
        <v>345</v>
      </c>
      <c r="EB95" t="s">
        <v>2071</v>
      </c>
      <c r="EC95" t="s">
        <v>2072</v>
      </c>
    </row>
    <row r="96" spans="1:133" x14ac:dyDescent="0.3">
      <c r="A96" t="s">
        <v>3516</v>
      </c>
      <c r="B96" t="s">
        <v>3517</v>
      </c>
      <c r="C96" t="s">
        <v>3518</v>
      </c>
      <c r="D96" t="s">
        <v>3519</v>
      </c>
      <c r="E96" t="s">
        <v>3520</v>
      </c>
      <c r="F96" t="s">
        <v>3521</v>
      </c>
      <c r="G96" t="s">
        <v>3522</v>
      </c>
      <c r="H96" t="s">
        <v>3523</v>
      </c>
      <c r="I96" t="s">
        <v>3524</v>
      </c>
      <c r="J96" t="s">
        <v>761</v>
      </c>
      <c r="K96" t="s">
        <v>298</v>
      </c>
      <c r="L96" t="s">
        <v>299</v>
      </c>
      <c r="M96" t="s">
        <v>2025</v>
      </c>
      <c r="N96" t="s">
        <v>2026</v>
      </c>
      <c r="O96" t="s">
        <v>3525</v>
      </c>
      <c r="P96" t="s">
        <v>3526</v>
      </c>
      <c r="Q96" t="s">
        <v>3527</v>
      </c>
      <c r="R96" t="s">
        <v>3528</v>
      </c>
      <c r="S96" t="s">
        <v>3529</v>
      </c>
      <c r="T96" t="s">
        <v>3530</v>
      </c>
      <c r="U96" t="s">
        <v>3531</v>
      </c>
      <c r="V96" t="s">
        <v>3532</v>
      </c>
      <c r="DY96" t="s">
        <v>785</v>
      </c>
      <c r="DZ96" t="s">
        <v>346</v>
      </c>
      <c r="EA96" t="s">
        <v>347</v>
      </c>
      <c r="EB96" t="s">
        <v>2073</v>
      </c>
      <c r="EC96" t="s">
        <v>2074</v>
      </c>
    </row>
    <row r="97" spans="1:133" x14ac:dyDescent="0.3">
      <c r="A97" t="s">
        <v>3533</v>
      </c>
      <c r="B97" t="s">
        <v>3534</v>
      </c>
      <c r="C97" t="s">
        <v>3535</v>
      </c>
      <c r="D97" t="s">
        <v>3536</v>
      </c>
      <c r="E97" t="s">
        <v>3537</v>
      </c>
      <c r="F97" t="s">
        <v>3538</v>
      </c>
      <c r="G97" t="s">
        <v>3539</v>
      </c>
      <c r="H97" t="s">
        <v>3540</v>
      </c>
      <c r="I97" t="s">
        <v>3541</v>
      </c>
      <c r="J97" t="s">
        <v>762</v>
      </c>
      <c r="K97" t="s">
        <v>300</v>
      </c>
      <c r="L97" t="s">
        <v>301</v>
      </c>
      <c r="M97" t="s">
        <v>2027</v>
      </c>
      <c r="N97" t="s">
        <v>2028</v>
      </c>
      <c r="O97" t="s">
        <v>3542</v>
      </c>
      <c r="P97" t="s">
        <v>3543</v>
      </c>
      <c r="Q97" t="s">
        <v>3544</v>
      </c>
      <c r="R97" t="s">
        <v>3545</v>
      </c>
      <c r="S97" t="s">
        <v>3546</v>
      </c>
      <c r="T97" t="s">
        <v>3547</v>
      </c>
      <c r="U97" t="s">
        <v>3548</v>
      </c>
      <c r="V97" t="s">
        <v>3549</v>
      </c>
      <c r="DY97" t="s">
        <v>786</v>
      </c>
      <c r="DZ97" t="s">
        <v>348</v>
      </c>
      <c r="EA97" t="s">
        <v>349</v>
      </c>
      <c r="EB97" t="s">
        <v>2075</v>
      </c>
      <c r="EC97" t="s">
        <v>2076</v>
      </c>
    </row>
    <row r="98" spans="1:133" x14ac:dyDescent="0.3">
      <c r="A98" t="s">
        <v>3550</v>
      </c>
      <c r="B98" t="s">
        <v>3551</v>
      </c>
      <c r="C98" t="s">
        <v>3552</v>
      </c>
      <c r="D98" t="s">
        <v>3553</v>
      </c>
      <c r="E98" t="s">
        <v>3554</v>
      </c>
      <c r="F98" t="s">
        <v>3555</v>
      </c>
      <c r="G98" t="s">
        <v>3556</v>
      </c>
      <c r="H98" t="s">
        <v>3557</v>
      </c>
      <c r="I98" t="s">
        <v>3558</v>
      </c>
      <c r="J98" t="s">
        <v>763</v>
      </c>
      <c r="K98" t="s">
        <v>302</v>
      </c>
      <c r="L98" t="s">
        <v>303</v>
      </c>
      <c r="M98" t="s">
        <v>2029</v>
      </c>
      <c r="N98" t="s">
        <v>2030</v>
      </c>
      <c r="O98" t="s">
        <v>3559</v>
      </c>
      <c r="P98" t="s">
        <v>3560</v>
      </c>
      <c r="Q98" t="s">
        <v>3561</v>
      </c>
      <c r="R98" t="s">
        <v>3562</v>
      </c>
      <c r="S98" t="s">
        <v>3563</v>
      </c>
      <c r="T98" t="s">
        <v>3564</v>
      </c>
      <c r="U98" t="s">
        <v>3565</v>
      </c>
      <c r="V98" t="s">
        <v>3566</v>
      </c>
      <c r="DY98" t="s">
        <v>787</v>
      </c>
      <c r="DZ98" t="s">
        <v>350</v>
      </c>
      <c r="EA98" t="s">
        <v>351</v>
      </c>
      <c r="EB98" t="s">
        <v>2077</v>
      </c>
      <c r="EC98" t="s">
        <v>2078</v>
      </c>
    </row>
    <row r="99" spans="1:133" x14ac:dyDescent="0.3">
      <c r="A99" t="s">
        <v>3567</v>
      </c>
      <c r="B99" t="s">
        <v>3568</v>
      </c>
      <c r="C99" t="s">
        <v>3569</v>
      </c>
      <c r="D99" t="s">
        <v>3570</v>
      </c>
      <c r="E99" t="s">
        <v>3571</v>
      </c>
      <c r="F99" t="s">
        <v>3572</v>
      </c>
      <c r="G99" t="s">
        <v>3573</v>
      </c>
      <c r="H99" t="s">
        <v>3574</v>
      </c>
      <c r="I99" t="s">
        <v>3575</v>
      </c>
      <c r="J99" t="s">
        <v>764</v>
      </c>
      <c r="K99" t="s">
        <v>304</v>
      </c>
      <c r="L99" t="s">
        <v>305</v>
      </c>
      <c r="M99" t="s">
        <v>2031</v>
      </c>
      <c r="N99" t="s">
        <v>2032</v>
      </c>
      <c r="O99" t="s">
        <v>3576</v>
      </c>
      <c r="P99" t="s">
        <v>3577</v>
      </c>
      <c r="Q99" t="s">
        <v>3578</v>
      </c>
      <c r="R99" t="s">
        <v>3579</v>
      </c>
      <c r="S99" t="s">
        <v>3580</v>
      </c>
      <c r="T99" t="s">
        <v>3581</v>
      </c>
      <c r="U99" t="s">
        <v>3582</v>
      </c>
      <c r="V99" t="s">
        <v>3583</v>
      </c>
      <c r="DY99" t="s">
        <v>788</v>
      </c>
      <c r="DZ99" t="s">
        <v>352</v>
      </c>
      <c r="EA99" t="s">
        <v>353</v>
      </c>
      <c r="EB99" t="s">
        <v>2079</v>
      </c>
      <c r="EC99" t="s">
        <v>2080</v>
      </c>
    </row>
    <row r="100" spans="1:133" x14ac:dyDescent="0.3">
      <c r="A100" t="s">
        <v>3584</v>
      </c>
      <c r="B100" t="s">
        <v>3585</v>
      </c>
      <c r="C100" t="s">
        <v>3586</v>
      </c>
      <c r="D100" t="s">
        <v>3587</v>
      </c>
      <c r="E100" t="s">
        <v>3588</v>
      </c>
      <c r="F100" t="s">
        <v>3589</v>
      </c>
      <c r="G100" t="s">
        <v>3590</v>
      </c>
      <c r="H100" t="s">
        <v>3591</v>
      </c>
      <c r="I100" t="s">
        <v>3592</v>
      </c>
      <c r="J100" t="s">
        <v>765</v>
      </c>
      <c r="K100" t="s">
        <v>306</v>
      </c>
      <c r="L100" t="s">
        <v>307</v>
      </c>
      <c r="M100" t="s">
        <v>2033</v>
      </c>
      <c r="N100" t="s">
        <v>2034</v>
      </c>
      <c r="O100" t="s">
        <v>3593</v>
      </c>
      <c r="P100" t="s">
        <v>3594</v>
      </c>
      <c r="Q100" t="s">
        <v>3595</v>
      </c>
      <c r="R100" t="s">
        <v>3596</v>
      </c>
      <c r="S100" t="s">
        <v>3597</v>
      </c>
      <c r="T100" t="s">
        <v>3598</v>
      </c>
      <c r="U100" t="s">
        <v>3599</v>
      </c>
      <c r="V100" t="s">
        <v>3600</v>
      </c>
      <c r="DY100" t="s">
        <v>789</v>
      </c>
      <c r="DZ100" t="s">
        <v>354</v>
      </c>
      <c r="EA100" t="s">
        <v>355</v>
      </c>
      <c r="EB100" t="s">
        <v>2081</v>
      </c>
      <c r="EC100" t="s">
        <v>2082</v>
      </c>
    </row>
    <row r="101" spans="1:133" x14ac:dyDescent="0.3">
      <c r="A101" t="s">
        <v>3601</v>
      </c>
      <c r="B101" t="s">
        <v>3602</v>
      </c>
      <c r="C101" t="s">
        <v>3603</v>
      </c>
      <c r="D101" t="s">
        <v>3604</v>
      </c>
      <c r="E101" t="s">
        <v>3605</v>
      </c>
      <c r="F101" t="s">
        <v>3606</v>
      </c>
      <c r="G101" t="s">
        <v>3607</v>
      </c>
      <c r="H101" t="s">
        <v>3608</v>
      </c>
      <c r="I101" t="s">
        <v>3609</v>
      </c>
      <c r="J101" t="s">
        <v>766</v>
      </c>
      <c r="K101" t="s">
        <v>308</v>
      </c>
      <c r="L101" t="s">
        <v>309</v>
      </c>
      <c r="M101" t="s">
        <v>2035</v>
      </c>
      <c r="N101" t="s">
        <v>2036</v>
      </c>
      <c r="O101" t="s">
        <v>3610</v>
      </c>
      <c r="P101" t="s">
        <v>3611</v>
      </c>
      <c r="Q101" t="s">
        <v>3612</v>
      </c>
      <c r="R101" t="s">
        <v>3613</v>
      </c>
      <c r="S101" t="s">
        <v>3614</v>
      </c>
      <c r="T101" t="s">
        <v>3615</v>
      </c>
      <c r="U101" t="s">
        <v>3616</v>
      </c>
      <c r="V101" t="s">
        <v>3617</v>
      </c>
      <c r="DY101" t="s">
        <v>790</v>
      </c>
      <c r="DZ101" t="s">
        <v>356</v>
      </c>
      <c r="EA101" t="s">
        <v>357</v>
      </c>
      <c r="EB101" t="s">
        <v>2083</v>
      </c>
      <c r="EC101" t="s">
        <v>2084</v>
      </c>
    </row>
    <row r="102" spans="1:133" x14ac:dyDescent="0.3">
      <c r="A102" t="s">
        <v>3618</v>
      </c>
      <c r="B102" t="s">
        <v>3619</v>
      </c>
      <c r="C102" t="s">
        <v>3620</v>
      </c>
      <c r="D102" t="s">
        <v>3621</v>
      </c>
      <c r="E102" t="s">
        <v>3622</v>
      </c>
      <c r="F102" t="s">
        <v>3623</v>
      </c>
      <c r="G102" t="s">
        <v>3624</v>
      </c>
      <c r="H102" t="s">
        <v>3625</v>
      </c>
      <c r="I102" t="s">
        <v>3626</v>
      </c>
      <c r="J102" t="s">
        <v>767</v>
      </c>
      <c r="K102" t="s">
        <v>310</v>
      </c>
      <c r="L102" t="s">
        <v>311</v>
      </c>
      <c r="M102" t="s">
        <v>2037</v>
      </c>
      <c r="N102" t="s">
        <v>2038</v>
      </c>
      <c r="O102" t="s">
        <v>3627</v>
      </c>
      <c r="P102" t="s">
        <v>3628</v>
      </c>
      <c r="Q102" t="s">
        <v>3629</v>
      </c>
      <c r="R102" t="s">
        <v>3630</v>
      </c>
      <c r="S102" t="s">
        <v>3631</v>
      </c>
      <c r="T102" t="s">
        <v>3632</v>
      </c>
      <c r="U102" t="s">
        <v>3633</v>
      </c>
      <c r="V102" t="s">
        <v>3634</v>
      </c>
      <c r="DY102" t="s">
        <v>791</v>
      </c>
      <c r="DZ102" t="s">
        <v>358</v>
      </c>
      <c r="EA102" t="s">
        <v>359</v>
      </c>
      <c r="EB102" t="s">
        <v>2085</v>
      </c>
      <c r="EC102" t="s">
        <v>2086</v>
      </c>
    </row>
    <row r="103" spans="1:133" x14ac:dyDescent="0.3">
      <c r="A103" t="s">
        <v>3635</v>
      </c>
      <c r="B103" t="s">
        <v>3636</v>
      </c>
      <c r="C103" t="s">
        <v>3637</v>
      </c>
      <c r="D103" t="s">
        <v>3638</v>
      </c>
      <c r="E103" t="s">
        <v>3639</v>
      </c>
      <c r="F103" t="s">
        <v>3640</v>
      </c>
      <c r="G103" t="s">
        <v>3641</v>
      </c>
      <c r="H103" t="s">
        <v>3642</v>
      </c>
      <c r="I103" t="s">
        <v>3643</v>
      </c>
      <c r="J103" t="s">
        <v>768</v>
      </c>
      <c r="K103" t="s">
        <v>312</v>
      </c>
      <c r="L103" t="s">
        <v>313</v>
      </c>
      <c r="M103" t="s">
        <v>2039</v>
      </c>
      <c r="N103" t="s">
        <v>2040</v>
      </c>
      <c r="O103" t="s">
        <v>3644</v>
      </c>
      <c r="P103" t="s">
        <v>3645</v>
      </c>
      <c r="Q103" t="s">
        <v>3646</v>
      </c>
      <c r="R103" t="s">
        <v>3647</v>
      </c>
      <c r="S103" t="s">
        <v>3648</v>
      </c>
      <c r="T103" t="s">
        <v>3649</v>
      </c>
      <c r="U103" t="s">
        <v>3650</v>
      </c>
      <c r="V103" t="s">
        <v>3651</v>
      </c>
      <c r="DY103" t="s">
        <v>792</v>
      </c>
      <c r="DZ103" t="s">
        <v>360</v>
      </c>
      <c r="EA103" t="s">
        <v>361</v>
      </c>
      <c r="EB103" t="s">
        <v>2087</v>
      </c>
      <c r="EC103" t="s">
        <v>2088</v>
      </c>
    </row>
    <row r="104" spans="1:133" x14ac:dyDescent="0.3">
      <c r="A104" t="s">
        <v>3652</v>
      </c>
      <c r="B104" t="s">
        <v>3653</v>
      </c>
      <c r="C104" t="s">
        <v>3654</v>
      </c>
      <c r="D104" t="s">
        <v>3655</v>
      </c>
      <c r="E104" t="s">
        <v>3656</v>
      </c>
      <c r="F104" t="s">
        <v>3657</v>
      </c>
      <c r="G104" t="s">
        <v>3658</v>
      </c>
      <c r="H104" t="s">
        <v>3659</v>
      </c>
      <c r="I104" t="s">
        <v>3660</v>
      </c>
      <c r="J104" t="s">
        <v>769</v>
      </c>
      <c r="K104" t="s">
        <v>314</v>
      </c>
      <c r="L104" t="s">
        <v>315</v>
      </c>
      <c r="M104" t="s">
        <v>2041</v>
      </c>
      <c r="N104" t="s">
        <v>2042</v>
      </c>
      <c r="O104" t="s">
        <v>3661</v>
      </c>
      <c r="P104" t="s">
        <v>3662</v>
      </c>
      <c r="Q104" t="s">
        <v>3663</v>
      </c>
      <c r="R104" t="s">
        <v>3664</v>
      </c>
      <c r="S104" t="s">
        <v>3665</v>
      </c>
      <c r="T104" t="s">
        <v>3666</v>
      </c>
      <c r="U104" t="s">
        <v>3667</v>
      </c>
      <c r="V104" t="s">
        <v>3668</v>
      </c>
      <c r="DY104" t="s">
        <v>793</v>
      </c>
      <c r="DZ104" t="s">
        <v>362</v>
      </c>
      <c r="EA104" t="s">
        <v>363</v>
      </c>
      <c r="EB104" t="s">
        <v>2089</v>
      </c>
      <c r="EC104" t="s">
        <v>2090</v>
      </c>
    </row>
    <row r="105" spans="1:133" x14ac:dyDescent="0.3">
      <c r="A105" t="s">
        <v>3669</v>
      </c>
      <c r="B105" t="s">
        <v>3670</v>
      </c>
      <c r="C105" t="s">
        <v>3671</v>
      </c>
      <c r="D105" t="s">
        <v>3672</v>
      </c>
      <c r="E105" t="s">
        <v>3673</v>
      </c>
      <c r="F105" t="s">
        <v>3674</v>
      </c>
      <c r="G105" t="s">
        <v>3675</v>
      </c>
      <c r="H105" t="s">
        <v>3676</v>
      </c>
      <c r="I105" t="s">
        <v>3677</v>
      </c>
      <c r="J105" t="s">
        <v>770</v>
      </c>
      <c r="K105" t="s">
        <v>316</v>
      </c>
      <c r="L105" t="s">
        <v>317</v>
      </c>
      <c r="M105" t="s">
        <v>2043</v>
      </c>
      <c r="N105" t="s">
        <v>2044</v>
      </c>
      <c r="O105" t="s">
        <v>3678</v>
      </c>
      <c r="P105" t="s">
        <v>3679</v>
      </c>
      <c r="Q105" t="s">
        <v>3680</v>
      </c>
      <c r="R105" t="s">
        <v>3681</v>
      </c>
      <c r="S105" t="s">
        <v>3682</v>
      </c>
      <c r="T105" t="s">
        <v>3683</v>
      </c>
      <c r="U105" t="s">
        <v>3684</v>
      </c>
      <c r="V105" t="s">
        <v>3685</v>
      </c>
      <c r="DY105" t="s">
        <v>794</v>
      </c>
      <c r="DZ105" t="s">
        <v>364</v>
      </c>
      <c r="EA105" t="s">
        <v>365</v>
      </c>
      <c r="EB105" t="s">
        <v>2091</v>
      </c>
      <c r="EC105" t="s">
        <v>2092</v>
      </c>
    </row>
    <row r="106" spans="1:133" x14ac:dyDescent="0.3">
      <c r="A106" t="s">
        <v>3686</v>
      </c>
      <c r="B106" t="s">
        <v>3687</v>
      </c>
      <c r="C106" t="s">
        <v>3688</v>
      </c>
      <c r="D106" t="s">
        <v>3689</v>
      </c>
      <c r="E106" t="s">
        <v>3690</v>
      </c>
      <c r="F106" t="s">
        <v>3691</v>
      </c>
      <c r="G106" t="s">
        <v>3692</v>
      </c>
      <c r="H106" t="s">
        <v>3693</v>
      </c>
      <c r="I106" t="s">
        <v>3694</v>
      </c>
      <c r="J106" t="s">
        <v>771</v>
      </c>
      <c r="K106" t="s">
        <v>318</v>
      </c>
      <c r="L106" t="s">
        <v>319</v>
      </c>
      <c r="M106" t="s">
        <v>2045</v>
      </c>
      <c r="N106" t="s">
        <v>2046</v>
      </c>
      <c r="O106" t="s">
        <v>3695</v>
      </c>
      <c r="P106" t="s">
        <v>3696</v>
      </c>
      <c r="Q106" t="s">
        <v>3697</v>
      </c>
      <c r="R106" t="s">
        <v>3698</v>
      </c>
      <c r="S106" t="s">
        <v>3699</v>
      </c>
      <c r="T106" t="s">
        <v>3700</v>
      </c>
      <c r="U106" t="s">
        <v>3701</v>
      </c>
      <c r="V106" t="s">
        <v>3702</v>
      </c>
      <c r="DY106" t="s">
        <v>795</v>
      </c>
      <c r="DZ106" t="s">
        <v>366</v>
      </c>
      <c r="EA106" t="s">
        <v>367</v>
      </c>
      <c r="EB106" t="s">
        <v>2093</v>
      </c>
      <c r="EC106" t="s">
        <v>2094</v>
      </c>
    </row>
    <row r="107" spans="1:133" x14ac:dyDescent="0.3">
      <c r="A107" t="s">
        <v>3703</v>
      </c>
      <c r="B107" t="s">
        <v>3704</v>
      </c>
      <c r="C107" t="s">
        <v>3705</v>
      </c>
      <c r="D107" t="s">
        <v>3706</v>
      </c>
      <c r="E107" t="s">
        <v>3707</v>
      </c>
      <c r="F107" t="s">
        <v>3708</v>
      </c>
      <c r="G107" t="s">
        <v>3709</v>
      </c>
      <c r="H107" t="s">
        <v>3710</v>
      </c>
      <c r="I107" t="s">
        <v>3711</v>
      </c>
      <c r="J107" t="s">
        <v>772</v>
      </c>
      <c r="K107" t="s">
        <v>320</v>
      </c>
      <c r="L107" t="s">
        <v>321</v>
      </c>
      <c r="M107" t="s">
        <v>2047</v>
      </c>
      <c r="N107" t="s">
        <v>2048</v>
      </c>
      <c r="O107" t="s">
        <v>3712</v>
      </c>
      <c r="P107" t="s">
        <v>3713</v>
      </c>
      <c r="Q107" t="s">
        <v>3714</v>
      </c>
      <c r="R107" t="s">
        <v>3715</v>
      </c>
      <c r="S107" t="s">
        <v>3716</v>
      </c>
      <c r="T107" t="s">
        <v>3717</v>
      </c>
      <c r="U107" t="s">
        <v>3718</v>
      </c>
      <c r="V107" t="s">
        <v>3719</v>
      </c>
      <c r="DY107" t="s">
        <v>796</v>
      </c>
      <c r="DZ107" t="s">
        <v>368</v>
      </c>
      <c r="EA107" t="s">
        <v>369</v>
      </c>
      <c r="EB107" t="s">
        <v>2095</v>
      </c>
      <c r="EC107" t="s">
        <v>2096</v>
      </c>
    </row>
    <row r="108" spans="1:133" x14ac:dyDescent="0.3">
      <c r="A108" t="s">
        <v>3720</v>
      </c>
      <c r="B108" t="s">
        <v>3721</v>
      </c>
      <c r="C108" t="s">
        <v>3722</v>
      </c>
      <c r="D108" t="s">
        <v>3723</v>
      </c>
      <c r="E108" t="s">
        <v>3724</v>
      </c>
      <c r="F108" t="s">
        <v>3725</v>
      </c>
      <c r="G108" t="s">
        <v>3726</v>
      </c>
      <c r="H108" t="s">
        <v>3727</v>
      </c>
      <c r="I108" t="s">
        <v>3728</v>
      </c>
      <c r="J108" t="s">
        <v>773</v>
      </c>
      <c r="K108" t="s">
        <v>322</v>
      </c>
      <c r="L108" t="s">
        <v>323</v>
      </c>
      <c r="M108" t="s">
        <v>2049</v>
      </c>
      <c r="N108" t="s">
        <v>2050</v>
      </c>
      <c r="O108" t="s">
        <v>3729</v>
      </c>
      <c r="P108" t="s">
        <v>3730</v>
      </c>
      <c r="Q108" t="s">
        <v>3731</v>
      </c>
      <c r="R108" t="s">
        <v>3732</v>
      </c>
      <c r="S108" t="s">
        <v>3733</v>
      </c>
      <c r="T108" t="s">
        <v>3734</v>
      </c>
      <c r="U108" t="s">
        <v>3735</v>
      </c>
      <c r="V108" t="s">
        <v>3736</v>
      </c>
      <c r="DY108" t="s">
        <v>797</v>
      </c>
      <c r="DZ108" t="s">
        <v>370</v>
      </c>
      <c r="EA108" t="s">
        <v>371</v>
      </c>
      <c r="EB108" t="s">
        <v>2097</v>
      </c>
      <c r="EC108" t="s">
        <v>2098</v>
      </c>
    </row>
    <row r="109" spans="1:133" x14ac:dyDescent="0.3">
      <c r="A109" t="s">
        <v>3737</v>
      </c>
      <c r="B109" t="s">
        <v>3738</v>
      </c>
      <c r="C109" t="s">
        <v>3739</v>
      </c>
      <c r="D109" t="s">
        <v>3740</v>
      </c>
      <c r="E109" t="s">
        <v>3741</v>
      </c>
      <c r="F109" t="s">
        <v>3742</v>
      </c>
      <c r="G109" t="s">
        <v>3743</v>
      </c>
      <c r="H109" t="s">
        <v>3744</v>
      </c>
      <c r="I109" t="s">
        <v>3745</v>
      </c>
      <c r="J109" t="s">
        <v>774</v>
      </c>
      <c r="K109" t="s">
        <v>324</v>
      </c>
      <c r="L109" t="s">
        <v>325</v>
      </c>
      <c r="M109" t="s">
        <v>2051</v>
      </c>
      <c r="N109" t="s">
        <v>2052</v>
      </c>
      <c r="O109" t="s">
        <v>3746</v>
      </c>
      <c r="P109" t="s">
        <v>3747</v>
      </c>
      <c r="Q109" t="s">
        <v>3748</v>
      </c>
      <c r="R109" t="s">
        <v>3749</v>
      </c>
      <c r="S109" t="s">
        <v>3750</v>
      </c>
      <c r="T109" t="s">
        <v>3751</v>
      </c>
      <c r="U109" t="s">
        <v>3752</v>
      </c>
      <c r="V109" t="s">
        <v>3753</v>
      </c>
      <c r="DY109" t="s">
        <v>798</v>
      </c>
      <c r="DZ109" t="s">
        <v>372</v>
      </c>
      <c r="EA109" t="s">
        <v>373</v>
      </c>
      <c r="EB109" t="s">
        <v>2099</v>
      </c>
      <c r="EC109" t="s">
        <v>2100</v>
      </c>
    </row>
    <row r="110" spans="1:133" x14ac:dyDescent="0.3">
      <c r="A110" t="s">
        <v>3754</v>
      </c>
      <c r="B110" t="s">
        <v>3755</v>
      </c>
      <c r="C110" t="s">
        <v>3756</v>
      </c>
      <c r="D110" t="s">
        <v>3757</v>
      </c>
      <c r="E110" t="s">
        <v>3758</v>
      </c>
      <c r="F110" t="s">
        <v>3759</v>
      </c>
      <c r="G110" t="s">
        <v>3760</v>
      </c>
      <c r="H110" t="s">
        <v>3761</v>
      </c>
      <c r="I110" t="s">
        <v>3762</v>
      </c>
      <c r="J110" t="s">
        <v>775</v>
      </c>
      <c r="K110" t="s">
        <v>326</v>
      </c>
      <c r="L110" t="s">
        <v>327</v>
      </c>
      <c r="M110" t="s">
        <v>2053</v>
      </c>
      <c r="N110" t="s">
        <v>2054</v>
      </c>
      <c r="O110" t="s">
        <v>3763</v>
      </c>
      <c r="P110" t="s">
        <v>3764</v>
      </c>
      <c r="Q110" t="s">
        <v>3765</v>
      </c>
      <c r="R110" t="s">
        <v>3766</v>
      </c>
      <c r="S110" t="s">
        <v>3767</v>
      </c>
      <c r="T110" t="s">
        <v>3768</v>
      </c>
      <c r="U110" t="s">
        <v>3769</v>
      </c>
      <c r="V110" t="s">
        <v>3770</v>
      </c>
      <c r="DY110" t="s">
        <v>799</v>
      </c>
      <c r="DZ110" t="s">
        <v>374</v>
      </c>
      <c r="EA110" t="s">
        <v>375</v>
      </c>
      <c r="EB110" t="s">
        <v>2101</v>
      </c>
      <c r="EC110" t="s">
        <v>2102</v>
      </c>
    </row>
    <row r="111" spans="1:133" x14ac:dyDescent="0.3">
      <c r="A111" t="s">
        <v>3771</v>
      </c>
      <c r="B111" t="s">
        <v>3772</v>
      </c>
      <c r="C111" t="s">
        <v>3773</v>
      </c>
      <c r="D111" t="s">
        <v>3774</v>
      </c>
      <c r="E111" t="s">
        <v>3775</v>
      </c>
      <c r="F111" t="s">
        <v>3776</v>
      </c>
      <c r="G111" t="s">
        <v>3777</v>
      </c>
      <c r="H111" t="s">
        <v>3778</v>
      </c>
      <c r="I111" t="s">
        <v>3779</v>
      </c>
      <c r="J111" t="s">
        <v>776</v>
      </c>
      <c r="K111" t="s">
        <v>328</v>
      </c>
      <c r="L111" t="s">
        <v>329</v>
      </c>
      <c r="M111" t="s">
        <v>2055</v>
      </c>
      <c r="N111" t="s">
        <v>2056</v>
      </c>
      <c r="O111" t="s">
        <v>3780</v>
      </c>
      <c r="P111" t="s">
        <v>3781</v>
      </c>
      <c r="Q111" t="s">
        <v>3782</v>
      </c>
      <c r="R111" t="s">
        <v>3783</v>
      </c>
      <c r="S111" t="s">
        <v>3784</v>
      </c>
      <c r="T111" t="s">
        <v>3785</v>
      </c>
      <c r="U111" t="s">
        <v>3786</v>
      </c>
      <c r="V111" t="s">
        <v>3787</v>
      </c>
      <c r="DY111" t="s">
        <v>800</v>
      </c>
      <c r="DZ111" t="s">
        <v>376</v>
      </c>
      <c r="EA111" t="s">
        <v>377</v>
      </c>
      <c r="EB111" t="s">
        <v>2103</v>
      </c>
      <c r="EC111" t="s">
        <v>2104</v>
      </c>
    </row>
    <row r="112" spans="1:133" x14ac:dyDescent="0.3">
      <c r="A112" t="s">
        <v>3788</v>
      </c>
      <c r="B112" t="s">
        <v>3789</v>
      </c>
      <c r="C112" t="s">
        <v>3790</v>
      </c>
      <c r="D112" t="s">
        <v>3791</v>
      </c>
      <c r="E112" t="s">
        <v>3792</v>
      </c>
      <c r="F112" t="s">
        <v>3793</v>
      </c>
      <c r="G112" t="s">
        <v>3794</v>
      </c>
      <c r="H112" t="s">
        <v>3795</v>
      </c>
      <c r="I112" t="s">
        <v>3796</v>
      </c>
      <c r="J112" t="s">
        <v>777</v>
      </c>
      <c r="K112" t="s">
        <v>330</v>
      </c>
      <c r="L112" t="s">
        <v>331</v>
      </c>
      <c r="M112" t="s">
        <v>2057</v>
      </c>
      <c r="N112" t="s">
        <v>2058</v>
      </c>
      <c r="O112" t="s">
        <v>3797</v>
      </c>
      <c r="P112" t="s">
        <v>3798</v>
      </c>
      <c r="Q112" t="s">
        <v>3799</v>
      </c>
      <c r="R112" t="s">
        <v>3800</v>
      </c>
      <c r="S112" t="s">
        <v>3801</v>
      </c>
      <c r="T112" t="s">
        <v>3802</v>
      </c>
      <c r="U112" t="s">
        <v>3803</v>
      </c>
      <c r="V112" t="s">
        <v>3804</v>
      </c>
      <c r="DY112" t="s">
        <v>801</v>
      </c>
      <c r="DZ112" t="s">
        <v>378</v>
      </c>
      <c r="EA112" t="s">
        <v>379</v>
      </c>
      <c r="EB112" t="s">
        <v>2105</v>
      </c>
      <c r="EC112" t="s">
        <v>2106</v>
      </c>
    </row>
    <row r="113" spans="1:133" x14ac:dyDescent="0.3">
      <c r="A113" t="s">
        <v>3805</v>
      </c>
      <c r="B113" t="s">
        <v>3806</v>
      </c>
      <c r="C113" t="s">
        <v>3807</v>
      </c>
      <c r="D113" t="s">
        <v>3808</v>
      </c>
      <c r="E113" t="s">
        <v>3809</v>
      </c>
      <c r="F113" t="s">
        <v>3810</v>
      </c>
      <c r="G113" t="s">
        <v>3811</v>
      </c>
      <c r="H113" t="s">
        <v>3812</v>
      </c>
      <c r="I113" t="s">
        <v>3813</v>
      </c>
      <c r="J113" t="s">
        <v>778</v>
      </c>
      <c r="K113" t="s">
        <v>332</v>
      </c>
      <c r="L113" t="s">
        <v>333</v>
      </c>
      <c r="M113" t="s">
        <v>2059</v>
      </c>
      <c r="N113" t="s">
        <v>2060</v>
      </c>
      <c r="O113" t="s">
        <v>3814</v>
      </c>
      <c r="P113" t="s">
        <v>3815</v>
      </c>
      <c r="Q113" t="s">
        <v>3816</v>
      </c>
      <c r="R113" t="s">
        <v>3817</v>
      </c>
      <c r="S113" t="s">
        <v>3818</v>
      </c>
      <c r="T113" t="s">
        <v>3819</v>
      </c>
      <c r="U113" t="s">
        <v>3820</v>
      </c>
      <c r="V113" t="s">
        <v>3821</v>
      </c>
      <c r="DY113" t="s">
        <v>802</v>
      </c>
      <c r="DZ113" t="s">
        <v>380</v>
      </c>
      <c r="EA113" t="s">
        <v>381</v>
      </c>
      <c r="EB113" t="s">
        <v>2107</v>
      </c>
      <c r="EC113" t="s">
        <v>2108</v>
      </c>
    </row>
    <row r="114" spans="1:133" x14ac:dyDescent="0.3">
      <c r="A114" t="s">
        <v>3822</v>
      </c>
      <c r="B114" t="s">
        <v>3823</v>
      </c>
      <c r="C114" t="s">
        <v>3824</v>
      </c>
      <c r="D114" t="s">
        <v>3825</v>
      </c>
      <c r="E114" t="s">
        <v>3826</v>
      </c>
      <c r="F114" t="s">
        <v>3827</v>
      </c>
      <c r="G114" t="s">
        <v>3828</v>
      </c>
      <c r="H114" t="s">
        <v>3829</v>
      </c>
      <c r="I114" t="s">
        <v>3830</v>
      </c>
      <c r="J114" t="s">
        <v>779</v>
      </c>
      <c r="K114" t="s">
        <v>334</v>
      </c>
      <c r="L114" t="s">
        <v>335</v>
      </c>
      <c r="M114" t="s">
        <v>2061</v>
      </c>
      <c r="N114" t="s">
        <v>2062</v>
      </c>
      <c r="O114" t="s">
        <v>3831</v>
      </c>
      <c r="P114" t="s">
        <v>3832</v>
      </c>
      <c r="Q114" t="s">
        <v>3833</v>
      </c>
      <c r="R114" t="s">
        <v>3834</v>
      </c>
      <c r="S114" t="s">
        <v>3835</v>
      </c>
      <c r="T114" t="s">
        <v>3836</v>
      </c>
      <c r="U114" t="s">
        <v>3837</v>
      </c>
      <c r="V114" t="s">
        <v>3838</v>
      </c>
      <c r="DY114" t="s">
        <v>803</v>
      </c>
      <c r="DZ114" t="s">
        <v>382</v>
      </c>
      <c r="EA114" t="s">
        <v>383</v>
      </c>
      <c r="EB114" t="s">
        <v>2109</v>
      </c>
      <c r="EC114" t="s">
        <v>2110</v>
      </c>
    </row>
    <row r="115" spans="1:133" x14ac:dyDescent="0.3">
      <c r="A115" t="s">
        <v>3839</v>
      </c>
      <c r="B115" t="s">
        <v>3840</v>
      </c>
      <c r="C115" t="s">
        <v>3841</v>
      </c>
      <c r="D115" t="s">
        <v>3842</v>
      </c>
      <c r="E115" t="s">
        <v>3843</v>
      </c>
      <c r="F115" t="s">
        <v>3844</v>
      </c>
      <c r="G115" t="s">
        <v>3845</v>
      </c>
      <c r="H115" t="s">
        <v>3846</v>
      </c>
      <c r="I115" t="s">
        <v>3847</v>
      </c>
      <c r="J115" t="s">
        <v>780</v>
      </c>
      <c r="K115" t="s">
        <v>336</v>
      </c>
      <c r="L115" t="s">
        <v>337</v>
      </c>
      <c r="M115" t="s">
        <v>2063</v>
      </c>
      <c r="N115" t="s">
        <v>2064</v>
      </c>
      <c r="O115" t="s">
        <v>3848</v>
      </c>
      <c r="P115" t="s">
        <v>3849</v>
      </c>
      <c r="Q115" t="s">
        <v>3850</v>
      </c>
      <c r="R115" t="s">
        <v>3851</v>
      </c>
      <c r="S115" t="s">
        <v>3852</v>
      </c>
      <c r="T115" t="s">
        <v>3853</v>
      </c>
      <c r="U115" t="s">
        <v>3854</v>
      </c>
      <c r="V115" t="s">
        <v>3855</v>
      </c>
      <c r="DY115" t="s">
        <v>804</v>
      </c>
      <c r="DZ115" t="s">
        <v>384</v>
      </c>
      <c r="EA115" t="s">
        <v>385</v>
      </c>
      <c r="EB115" t="s">
        <v>2111</v>
      </c>
      <c r="EC115" t="s">
        <v>2112</v>
      </c>
    </row>
    <row r="116" spans="1:133" x14ac:dyDescent="0.3">
      <c r="A116" t="s">
        <v>3856</v>
      </c>
      <c r="B116" t="s">
        <v>3857</v>
      </c>
      <c r="C116" t="s">
        <v>3858</v>
      </c>
      <c r="D116" t="s">
        <v>3859</v>
      </c>
      <c r="E116" t="s">
        <v>3860</v>
      </c>
      <c r="F116" t="s">
        <v>3861</v>
      </c>
      <c r="G116" t="s">
        <v>3862</v>
      </c>
      <c r="H116" t="s">
        <v>3863</v>
      </c>
      <c r="I116" t="s">
        <v>3864</v>
      </c>
      <c r="J116" t="s">
        <v>781</v>
      </c>
      <c r="K116" t="s">
        <v>338</v>
      </c>
      <c r="L116" t="s">
        <v>339</v>
      </c>
      <c r="M116" t="s">
        <v>2065</v>
      </c>
      <c r="N116" t="s">
        <v>2066</v>
      </c>
      <c r="O116" t="s">
        <v>3865</v>
      </c>
      <c r="P116" t="s">
        <v>3866</v>
      </c>
      <c r="Q116" t="s">
        <v>3867</v>
      </c>
      <c r="R116" t="s">
        <v>3868</v>
      </c>
      <c r="S116" t="s">
        <v>3869</v>
      </c>
      <c r="T116" t="s">
        <v>3870</v>
      </c>
      <c r="U116" t="s">
        <v>3871</v>
      </c>
      <c r="V116" t="s">
        <v>3872</v>
      </c>
      <c r="DY116" t="s">
        <v>805</v>
      </c>
      <c r="DZ116" t="s">
        <v>386</v>
      </c>
      <c r="EA116" t="s">
        <v>387</v>
      </c>
      <c r="EB116" t="s">
        <v>2113</v>
      </c>
      <c r="EC116" t="s">
        <v>2114</v>
      </c>
    </row>
    <row r="117" spans="1:133" x14ac:dyDescent="0.3">
      <c r="A117" t="s">
        <v>3873</v>
      </c>
      <c r="B117" t="s">
        <v>3874</v>
      </c>
      <c r="C117" t="s">
        <v>3875</v>
      </c>
      <c r="D117" t="s">
        <v>3876</v>
      </c>
      <c r="E117" t="s">
        <v>3877</v>
      </c>
      <c r="F117" t="s">
        <v>3878</v>
      </c>
      <c r="G117" t="s">
        <v>3879</v>
      </c>
      <c r="H117" t="s">
        <v>3880</v>
      </c>
      <c r="I117" t="s">
        <v>3881</v>
      </c>
      <c r="J117" t="s">
        <v>782</v>
      </c>
      <c r="K117" t="s">
        <v>340</v>
      </c>
      <c r="L117" t="s">
        <v>341</v>
      </c>
      <c r="M117" t="s">
        <v>2067</v>
      </c>
      <c r="N117" t="s">
        <v>2068</v>
      </c>
      <c r="O117" t="s">
        <v>3882</v>
      </c>
      <c r="P117" t="s">
        <v>3883</v>
      </c>
      <c r="Q117" t="s">
        <v>3884</v>
      </c>
      <c r="R117" t="s">
        <v>3885</v>
      </c>
      <c r="S117" t="s">
        <v>3886</v>
      </c>
      <c r="T117" t="s">
        <v>3887</v>
      </c>
      <c r="U117" t="s">
        <v>3888</v>
      </c>
      <c r="V117" t="s">
        <v>3889</v>
      </c>
      <c r="DY117" t="s">
        <v>806</v>
      </c>
      <c r="DZ117" t="s">
        <v>388</v>
      </c>
      <c r="EA117" t="s">
        <v>389</v>
      </c>
      <c r="EB117" t="s">
        <v>2115</v>
      </c>
      <c r="EC117" t="s">
        <v>2116</v>
      </c>
    </row>
    <row r="118" spans="1:133" x14ac:dyDescent="0.3">
      <c r="A118" t="s">
        <v>3890</v>
      </c>
      <c r="B118" t="s">
        <v>3891</v>
      </c>
      <c r="C118" t="s">
        <v>3892</v>
      </c>
      <c r="D118" t="s">
        <v>3893</v>
      </c>
      <c r="E118" t="s">
        <v>3894</v>
      </c>
      <c r="F118" t="s">
        <v>3895</v>
      </c>
      <c r="G118" t="s">
        <v>3896</v>
      </c>
      <c r="H118" t="s">
        <v>3897</v>
      </c>
      <c r="I118" t="s">
        <v>3898</v>
      </c>
      <c r="J118" t="s">
        <v>783</v>
      </c>
      <c r="K118" t="s">
        <v>342</v>
      </c>
      <c r="L118" t="s">
        <v>343</v>
      </c>
      <c r="M118" t="s">
        <v>2069</v>
      </c>
      <c r="N118" t="s">
        <v>2070</v>
      </c>
      <c r="O118" t="s">
        <v>3899</v>
      </c>
      <c r="P118" t="s">
        <v>3900</v>
      </c>
      <c r="Q118" t="s">
        <v>3901</v>
      </c>
      <c r="R118" t="s">
        <v>3902</v>
      </c>
      <c r="S118" t="s">
        <v>3903</v>
      </c>
      <c r="T118" t="s">
        <v>3904</v>
      </c>
      <c r="U118" t="s">
        <v>3905</v>
      </c>
      <c r="V118" t="s">
        <v>3906</v>
      </c>
      <c r="DY118" t="s">
        <v>807</v>
      </c>
      <c r="DZ118" t="s">
        <v>390</v>
      </c>
      <c r="EA118" t="s">
        <v>391</v>
      </c>
      <c r="EB118" t="s">
        <v>2117</v>
      </c>
      <c r="EC118" t="s">
        <v>2118</v>
      </c>
    </row>
    <row r="119" spans="1:133" x14ac:dyDescent="0.3">
      <c r="A119" t="s">
        <v>3907</v>
      </c>
      <c r="B119" t="s">
        <v>3908</v>
      </c>
      <c r="C119" t="s">
        <v>3909</v>
      </c>
      <c r="D119" t="s">
        <v>3910</v>
      </c>
      <c r="E119" t="s">
        <v>3911</v>
      </c>
      <c r="F119" t="s">
        <v>3912</v>
      </c>
      <c r="G119" t="s">
        <v>3913</v>
      </c>
      <c r="H119" t="s">
        <v>3914</v>
      </c>
      <c r="I119" t="s">
        <v>3915</v>
      </c>
      <c r="J119" t="s">
        <v>784</v>
      </c>
      <c r="K119" t="s">
        <v>344</v>
      </c>
      <c r="L119" t="s">
        <v>345</v>
      </c>
      <c r="M119" t="s">
        <v>2071</v>
      </c>
      <c r="N119" t="s">
        <v>2072</v>
      </c>
      <c r="O119" t="s">
        <v>3916</v>
      </c>
      <c r="P119" t="s">
        <v>3917</v>
      </c>
      <c r="Q119" t="s">
        <v>3918</v>
      </c>
      <c r="R119" t="s">
        <v>3919</v>
      </c>
      <c r="S119" t="s">
        <v>3920</v>
      </c>
      <c r="T119" t="s">
        <v>3921</v>
      </c>
      <c r="U119" t="s">
        <v>3922</v>
      </c>
      <c r="V119" t="s">
        <v>3923</v>
      </c>
      <c r="DY119" t="s">
        <v>808</v>
      </c>
      <c r="DZ119" t="s">
        <v>392</v>
      </c>
      <c r="EA119" t="s">
        <v>393</v>
      </c>
      <c r="EB119" t="s">
        <v>2119</v>
      </c>
      <c r="EC119" t="s">
        <v>2120</v>
      </c>
    </row>
    <row r="120" spans="1:133" x14ac:dyDescent="0.3">
      <c r="A120" t="s">
        <v>3924</v>
      </c>
      <c r="B120" t="s">
        <v>3925</v>
      </c>
      <c r="C120" t="s">
        <v>3926</v>
      </c>
      <c r="D120" t="s">
        <v>3927</v>
      </c>
      <c r="E120" t="s">
        <v>3928</v>
      </c>
      <c r="F120" t="s">
        <v>3929</v>
      </c>
      <c r="G120" t="s">
        <v>3930</v>
      </c>
      <c r="H120" t="s">
        <v>3931</v>
      </c>
      <c r="I120" t="s">
        <v>3932</v>
      </c>
      <c r="J120" t="s">
        <v>785</v>
      </c>
      <c r="K120" t="s">
        <v>346</v>
      </c>
      <c r="L120" t="s">
        <v>347</v>
      </c>
      <c r="M120" t="s">
        <v>2073</v>
      </c>
      <c r="N120" t="s">
        <v>2074</v>
      </c>
      <c r="O120" t="s">
        <v>3933</v>
      </c>
      <c r="P120" t="s">
        <v>3934</v>
      </c>
      <c r="Q120" t="s">
        <v>3935</v>
      </c>
      <c r="R120" t="s">
        <v>3936</v>
      </c>
      <c r="S120" t="s">
        <v>3937</v>
      </c>
      <c r="T120" t="s">
        <v>3938</v>
      </c>
      <c r="U120" t="s">
        <v>3939</v>
      </c>
      <c r="V120" t="s">
        <v>3940</v>
      </c>
      <c r="DY120" t="s">
        <v>809</v>
      </c>
      <c r="DZ120" t="s">
        <v>394</v>
      </c>
      <c r="EA120" t="s">
        <v>395</v>
      </c>
      <c r="EB120" t="s">
        <v>2121</v>
      </c>
      <c r="EC120" t="s">
        <v>2122</v>
      </c>
    </row>
    <row r="121" spans="1:133" x14ac:dyDescent="0.3">
      <c r="A121" t="s">
        <v>3941</v>
      </c>
      <c r="B121" t="s">
        <v>3942</v>
      </c>
      <c r="C121" t="s">
        <v>3943</v>
      </c>
      <c r="D121" t="s">
        <v>3944</v>
      </c>
      <c r="E121" t="s">
        <v>3945</v>
      </c>
      <c r="F121" t="s">
        <v>3946</v>
      </c>
      <c r="G121" t="s">
        <v>3947</v>
      </c>
      <c r="H121" t="s">
        <v>3948</v>
      </c>
      <c r="I121" t="s">
        <v>3949</v>
      </c>
      <c r="J121" t="s">
        <v>786</v>
      </c>
      <c r="K121" t="s">
        <v>348</v>
      </c>
      <c r="L121" t="s">
        <v>349</v>
      </c>
      <c r="M121" t="s">
        <v>2075</v>
      </c>
      <c r="N121" t="s">
        <v>2076</v>
      </c>
      <c r="O121" t="s">
        <v>3950</v>
      </c>
      <c r="P121" t="s">
        <v>3951</v>
      </c>
      <c r="Q121" t="s">
        <v>3952</v>
      </c>
      <c r="R121" t="s">
        <v>3953</v>
      </c>
      <c r="S121" t="s">
        <v>3954</v>
      </c>
      <c r="T121" t="s">
        <v>3955</v>
      </c>
      <c r="U121" t="s">
        <v>3956</v>
      </c>
      <c r="V121" t="s">
        <v>3957</v>
      </c>
      <c r="DY121" t="s">
        <v>810</v>
      </c>
      <c r="DZ121" t="s">
        <v>396</v>
      </c>
      <c r="EA121" t="s">
        <v>397</v>
      </c>
      <c r="EB121" t="s">
        <v>2123</v>
      </c>
      <c r="EC121" t="s">
        <v>2124</v>
      </c>
    </row>
    <row r="122" spans="1:133" x14ac:dyDescent="0.3">
      <c r="A122" t="s">
        <v>3958</v>
      </c>
      <c r="B122" t="s">
        <v>3959</v>
      </c>
      <c r="C122" t="s">
        <v>3960</v>
      </c>
      <c r="D122" t="s">
        <v>3961</v>
      </c>
      <c r="E122" t="s">
        <v>3962</v>
      </c>
      <c r="F122" t="s">
        <v>3963</v>
      </c>
      <c r="G122" t="s">
        <v>3964</v>
      </c>
      <c r="H122" t="s">
        <v>3965</v>
      </c>
      <c r="I122" t="s">
        <v>3966</v>
      </c>
      <c r="J122" t="s">
        <v>787</v>
      </c>
      <c r="K122" t="s">
        <v>350</v>
      </c>
      <c r="L122" t="s">
        <v>351</v>
      </c>
      <c r="M122" t="s">
        <v>2077</v>
      </c>
      <c r="N122" t="s">
        <v>2078</v>
      </c>
      <c r="O122" t="s">
        <v>3967</v>
      </c>
      <c r="P122" t="s">
        <v>3968</v>
      </c>
      <c r="Q122" t="s">
        <v>3969</v>
      </c>
      <c r="R122" t="s">
        <v>3970</v>
      </c>
      <c r="S122" t="s">
        <v>3971</v>
      </c>
      <c r="T122" t="s">
        <v>3972</v>
      </c>
      <c r="U122" t="s">
        <v>3973</v>
      </c>
      <c r="V122" t="s">
        <v>3974</v>
      </c>
      <c r="DY122" t="s">
        <v>811</v>
      </c>
      <c r="DZ122" t="s">
        <v>398</v>
      </c>
      <c r="EA122" t="s">
        <v>399</v>
      </c>
      <c r="EB122" t="s">
        <v>2125</v>
      </c>
      <c r="EC122" t="s">
        <v>2126</v>
      </c>
    </row>
    <row r="123" spans="1:133" x14ac:dyDescent="0.3">
      <c r="A123" t="s">
        <v>3975</v>
      </c>
      <c r="B123" t="s">
        <v>3976</v>
      </c>
      <c r="C123" t="s">
        <v>3977</v>
      </c>
      <c r="D123" t="s">
        <v>3978</v>
      </c>
      <c r="E123" t="s">
        <v>3979</v>
      </c>
      <c r="F123" t="s">
        <v>3980</v>
      </c>
      <c r="G123" t="s">
        <v>3981</v>
      </c>
      <c r="H123" t="s">
        <v>3982</v>
      </c>
      <c r="I123" t="s">
        <v>3983</v>
      </c>
      <c r="J123" t="s">
        <v>788</v>
      </c>
      <c r="K123" t="s">
        <v>352</v>
      </c>
      <c r="L123" t="s">
        <v>353</v>
      </c>
      <c r="M123" t="s">
        <v>2079</v>
      </c>
      <c r="N123" t="s">
        <v>2080</v>
      </c>
      <c r="O123" t="s">
        <v>3984</v>
      </c>
      <c r="P123" t="s">
        <v>3985</v>
      </c>
      <c r="Q123" t="s">
        <v>3986</v>
      </c>
      <c r="R123" t="s">
        <v>3987</v>
      </c>
      <c r="S123" t="s">
        <v>3988</v>
      </c>
      <c r="T123" t="s">
        <v>3989</v>
      </c>
      <c r="U123" t="s">
        <v>3990</v>
      </c>
      <c r="V123" t="s">
        <v>3991</v>
      </c>
      <c r="DY123" t="s">
        <v>812</v>
      </c>
      <c r="DZ123" t="s">
        <v>400</v>
      </c>
      <c r="EA123" t="s">
        <v>401</v>
      </c>
      <c r="EB123" t="s">
        <v>2127</v>
      </c>
      <c r="EC123" t="s">
        <v>2128</v>
      </c>
    </row>
    <row r="124" spans="1:133" x14ac:dyDescent="0.3">
      <c r="A124" t="s">
        <v>3992</v>
      </c>
      <c r="B124" t="s">
        <v>3993</v>
      </c>
      <c r="C124" t="s">
        <v>3994</v>
      </c>
      <c r="D124" t="s">
        <v>3995</v>
      </c>
      <c r="E124" t="s">
        <v>3996</v>
      </c>
      <c r="F124" t="s">
        <v>3997</v>
      </c>
      <c r="G124" t="s">
        <v>3998</v>
      </c>
      <c r="H124" t="s">
        <v>3999</v>
      </c>
      <c r="I124" t="s">
        <v>4000</v>
      </c>
      <c r="J124" t="s">
        <v>789</v>
      </c>
      <c r="K124" t="s">
        <v>354</v>
      </c>
      <c r="L124" t="s">
        <v>355</v>
      </c>
      <c r="M124" t="s">
        <v>2081</v>
      </c>
      <c r="N124" t="s">
        <v>2082</v>
      </c>
      <c r="O124" t="s">
        <v>4001</v>
      </c>
      <c r="P124" t="s">
        <v>4002</v>
      </c>
      <c r="Q124" t="s">
        <v>4003</v>
      </c>
      <c r="R124" t="s">
        <v>4004</v>
      </c>
      <c r="S124" t="s">
        <v>4005</v>
      </c>
      <c r="T124" t="s">
        <v>4006</v>
      </c>
      <c r="U124" t="s">
        <v>4007</v>
      </c>
      <c r="V124" t="s">
        <v>4008</v>
      </c>
      <c r="DY124" t="s">
        <v>813</v>
      </c>
      <c r="DZ124" t="s">
        <v>402</v>
      </c>
      <c r="EA124" t="s">
        <v>403</v>
      </c>
      <c r="EB124" t="s">
        <v>2129</v>
      </c>
      <c r="EC124" t="s">
        <v>2130</v>
      </c>
    </row>
    <row r="125" spans="1:133" x14ac:dyDescent="0.3">
      <c r="A125" t="s">
        <v>4009</v>
      </c>
      <c r="B125" t="s">
        <v>4010</v>
      </c>
      <c r="C125" t="s">
        <v>4011</v>
      </c>
      <c r="D125" t="s">
        <v>4012</v>
      </c>
      <c r="E125" t="s">
        <v>4013</v>
      </c>
      <c r="F125" t="s">
        <v>4014</v>
      </c>
      <c r="G125" t="s">
        <v>4015</v>
      </c>
      <c r="H125" t="s">
        <v>4016</v>
      </c>
      <c r="I125" t="s">
        <v>4017</v>
      </c>
      <c r="J125" t="s">
        <v>790</v>
      </c>
      <c r="K125" t="s">
        <v>356</v>
      </c>
      <c r="L125" t="s">
        <v>357</v>
      </c>
      <c r="M125" t="s">
        <v>2083</v>
      </c>
      <c r="N125" t="s">
        <v>2084</v>
      </c>
      <c r="O125" t="s">
        <v>4018</v>
      </c>
      <c r="P125" t="s">
        <v>4019</v>
      </c>
      <c r="Q125" t="s">
        <v>4020</v>
      </c>
      <c r="R125" t="s">
        <v>4021</v>
      </c>
      <c r="S125" t="s">
        <v>4022</v>
      </c>
      <c r="T125" t="s">
        <v>4023</v>
      </c>
      <c r="U125" t="s">
        <v>4024</v>
      </c>
      <c r="V125" t="s">
        <v>4025</v>
      </c>
      <c r="DY125" t="s">
        <v>814</v>
      </c>
      <c r="DZ125" t="s">
        <v>404</v>
      </c>
      <c r="EA125" t="s">
        <v>405</v>
      </c>
      <c r="EB125" t="s">
        <v>2131</v>
      </c>
      <c r="EC125" t="s">
        <v>2132</v>
      </c>
    </row>
    <row r="126" spans="1:133" x14ac:dyDescent="0.3">
      <c r="A126" t="s">
        <v>4026</v>
      </c>
      <c r="B126" t="s">
        <v>4027</v>
      </c>
      <c r="C126" t="s">
        <v>4028</v>
      </c>
      <c r="D126" t="s">
        <v>4029</v>
      </c>
      <c r="E126" t="s">
        <v>4030</v>
      </c>
      <c r="F126" t="s">
        <v>4031</v>
      </c>
      <c r="G126" t="s">
        <v>4032</v>
      </c>
      <c r="H126" t="s">
        <v>4033</v>
      </c>
      <c r="I126" t="s">
        <v>4034</v>
      </c>
      <c r="J126" t="s">
        <v>791</v>
      </c>
      <c r="K126" t="s">
        <v>358</v>
      </c>
      <c r="L126" t="s">
        <v>359</v>
      </c>
      <c r="M126" t="s">
        <v>2085</v>
      </c>
      <c r="N126" t="s">
        <v>2086</v>
      </c>
      <c r="O126" t="s">
        <v>4035</v>
      </c>
      <c r="P126" t="s">
        <v>4036</v>
      </c>
      <c r="Q126" t="s">
        <v>4037</v>
      </c>
      <c r="R126" t="s">
        <v>4038</v>
      </c>
      <c r="S126" t="s">
        <v>4039</v>
      </c>
      <c r="T126" t="s">
        <v>4040</v>
      </c>
      <c r="U126" t="s">
        <v>4041</v>
      </c>
      <c r="V126" t="s">
        <v>4042</v>
      </c>
      <c r="DY126" t="s">
        <v>815</v>
      </c>
      <c r="DZ126" t="s">
        <v>406</v>
      </c>
      <c r="EA126" t="s">
        <v>407</v>
      </c>
      <c r="EB126" t="s">
        <v>2133</v>
      </c>
      <c r="EC126" t="s">
        <v>2134</v>
      </c>
    </row>
    <row r="127" spans="1:133" x14ac:dyDescent="0.3">
      <c r="A127" t="s">
        <v>4043</v>
      </c>
      <c r="B127" t="s">
        <v>4044</v>
      </c>
      <c r="C127" t="s">
        <v>4045</v>
      </c>
      <c r="D127" t="s">
        <v>4046</v>
      </c>
      <c r="E127" t="s">
        <v>4047</v>
      </c>
      <c r="F127" t="s">
        <v>4048</v>
      </c>
      <c r="G127" t="s">
        <v>4049</v>
      </c>
      <c r="H127" t="s">
        <v>4050</v>
      </c>
      <c r="I127" t="s">
        <v>4051</v>
      </c>
      <c r="J127" t="s">
        <v>792</v>
      </c>
      <c r="K127" t="s">
        <v>360</v>
      </c>
      <c r="L127" t="s">
        <v>361</v>
      </c>
      <c r="M127" t="s">
        <v>2087</v>
      </c>
      <c r="N127" t="s">
        <v>2088</v>
      </c>
      <c r="O127" t="s">
        <v>4052</v>
      </c>
      <c r="P127" t="s">
        <v>4053</v>
      </c>
      <c r="Q127" t="s">
        <v>4054</v>
      </c>
      <c r="R127" t="s">
        <v>4055</v>
      </c>
      <c r="S127" t="s">
        <v>4056</v>
      </c>
      <c r="T127" t="s">
        <v>4057</v>
      </c>
      <c r="U127" t="s">
        <v>4058</v>
      </c>
      <c r="V127" t="s">
        <v>4059</v>
      </c>
      <c r="DY127" t="s">
        <v>816</v>
      </c>
      <c r="DZ127" t="s">
        <v>408</v>
      </c>
      <c r="EA127" t="s">
        <v>409</v>
      </c>
      <c r="EB127" t="s">
        <v>2135</v>
      </c>
      <c r="EC127" t="s">
        <v>2136</v>
      </c>
    </row>
    <row r="128" spans="1:133" x14ac:dyDescent="0.3">
      <c r="A128" t="s">
        <v>4060</v>
      </c>
      <c r="B128" t="s">
        <v>4061</v>
      </c>
      <c r="C128" t="s">
        <v>4062</v>
      </c>
      <c r="D128" t="s">
        <v>4063</v>
      </c>
      <c r="E128" t="s">
        <v>4064</v>
      </c>
      <c r="F128" t="s">
        <v>4065</v>
      </c>
      <c r="G128" t="s">
        <v>4066</v>
      </c>
      <c r="H128" t="s">
        <v>4067</v>
      </c>
      <c r="I128" t="s">
        <v>4068</v>
      </c>
      <c r="J128" t="s">
        <v>793</v>
      </c>
      <c r="K128" t="s">
        <v>362</v>
      </c>
      <c r="L128" t="s">
        <v>363</v>
      </c>
      <c r="M128" t="s">
        <v>2089</v>
      </c>
      <c r="N128" t="s">
        <v>2090</v>
      </c>
      <c r="O128" t="s">
        <v>4069</v>
      </c>
      <c r="P128" t="s">
        <v>4070</v>
      </c>
      <c r="Q128" t="s">
        <v>4071</v>
      </c>
      <c r="R128" t="s">
        <v>4072</v>
      </c>
      <c r="S128" t="s">
        <v>4073</v>
      </c>
      <c r="T128" t="s">
        <v>4074</v>
      </c>
      <c r="U128" t="s">
        <v>4075</v>
      </c>
      <c r="V128" t="s">
        <v>4076</v>
      </c>
      <c r="DY128" t="s">
        <v>817</v>
      </c>
      <c r="DZ128" t="s">
        <v>410</v>
      </c>
      <c r="EA128" t="s">
        <v>411</v>
      </c>
      <c r="EB128" t="s">
        <v>2137</v>
      </c>
      <c r="EC128" t="s">
        <v>2138</v>
      </c>
    </row>
    <row r="129" spans="1:133" x14ac:dyDescent="0.3">
      <c r="A129" t="s">
        <v>4077</v>
      </c>
      <c r="B129" t="s">
        <v>4078</v>
      </c>
      <c r="C129" t="s">
        <v>4079</v>
      </c>
      <c r="D129" t="s">
        <v>4080</v>
      </c>
      <c r="E129" t="s">
        <v>4081</v>
      </c>
      <c r="F129" t="s">
        <v>4082</v>
      </c>
      <c r="G129" t="s">
        <v>4083</v>
      </c>
      <c r="H129" t="s">
        <v>4084</v>
      </c>
      <c r="I129" t="s">
        <v>4085</v>
      </c>
      <c r="J129" t="s">
        <v>794</v>
      </c>
      <c r="K129" t="s">
        <v>364</v>
      </c>
      <c r="L129" t="s">
        <v>365</v>
      </c>
      <c r="M129" t="s">
        <v>2091</v>
      </c>
      <c r="N129" t="s">
        <v>2092</v>
      </c>
      <c r="O129" t="s">
        <v>4086</v>
      </c>
      <c r="P129" t="s">
        <v>4087</v>
      </c>
      <c r="Q129" t="s">
        <v>4088</v>
      </c>
      <c r="R129" t="s">
        <v>4089</v>
      </c>
      <c r="S129" t="s">
        <v>4090</v>
      </c>
      <c r="T129" t="s">
        <v>4091</v>
      </c>
      <c r="U129" t="s">
        <v>4092</v>
      </c>
      <c r="V129" t="s">
        <v>4093</v>
      </c>
      <c r="DY129" t="s">
        <v>818</v>
      </c>
      <c r="DZ129" t="s">
        <v>412</v>
      </c>
      <c r="EA129" t="s">
        <v>413</v>
      </c>
      <c r="EB129" t="s">
        <v>2139</v>
      </c>
      <c r="EC129" t="s">
        <v>2140</v>
      </c>
    </row>
    <row r="130" spans="1:133" x14ac:dyDescent="0.3">
      <c r="A130" t="s">
        <v>4094</v>
      </c>
      <c r="B130" t="s">
        <v>4095</v>
      </c>
      <c r="C130" t="s">
        <v>4096</v>
      </c>
      <c r="D130" t="s">
        <v>4097</v>
      </c>
      <c r="E130" t="s">
        <v>4098</v>
      </c>
      <c r="F130" t="s">
        <v>4099</v>
      </c>
      <c r="G130" t="s">
        <v>4100</v>
      </c>
      <c r="H130" t="s">
        <v>4101</v>
      </c>
      <c r="I130" t="s">
        <v>4102</v>
      </c>
      <c r="J130" t="s">
        <v>795</v>
      </c>
      <c r="K130" t="s">
        <v>366</v>
      </c>
      <c r="L130" t="s">
        <v>367</v>
      </c>
      <c r="M130" t="s">
        <v>2093</v>
      </c>
      <c r="N130" t="s">
        <v>2094</v>
      </c>
      <c r="O130" t="s">
        <v>4103</v>
      </c>
      <c r="P130" t="s">
        <v>4104</v>
      </c>
      <c r="Q130" t="s">
        <v>4105</v>
      </c>
      <c r="R130" t="s">
        <v>4106</v>
      </c>
      <c r="S130" t="s">
        <v>4107</v>
      </c>
      <c r="T130" t="s">
        <v>4108</v>
      </c>
      <c r="U130" t="s">
        <v>4109</v>
      </c>
      <c r="V130" t="s">
        <v>4110</v>
      </c>
      <c r="DY130" t="s">
        <v>819</v>
      </c>
      <c r="DZ130" t="s">
        <v>414</v>
      </c>
      <c r="EA130" t="s">
        <v>415</v>
      </c>
      <c r="EB130" t="s">
        <v>2141</v>
      </c>
      <c r="EC130" t="s">
        <v>2142</v>
      </c>
    </row>
    <row r="131" spans="1:133" x14ac:dyDescent="0.3">
      <c r="A131" t="s">
        <v>4111</v>
      </c>
      <c r="B131" t="s">
        <v>4112</v>
      </c>
      <c r="C131" t="s">
        <v>4113</v>
      </c>
      <c r="D131" t="s">
        <v>4114</v>
      </c>
      <c r="E131" t="s">
        <v>4115</v>
      </c>
      <c r="F131" t="s">
        <v>4116</v>
      </c>
      <c r="G131" t="s">
        <v>4117</v>
      </c>
      <c r="H131" t="s">
        <v>4118</v>
      </c>
      <c r="I131" t="s">
        <v>4119</v>
      </c>
      <c r="J131" t="s">
        <v>796</v>
      </c>
      <c r="K131" t="s">
        <v>368</v>
      </c>
      <c r="L131" t="s">
        <v>369</v>
      </c>
      <c r="M131" t="s">
        <v>2095</v>
      </c>
      <c r="N131" t="s">
        <v>2096</v>
      </c>
      <c r="O131" t="s">
        <v>4120</v>
      </c>
      <c r="P131" t="s">
        <v>4121</v>
      </c>
      <c r="Q131" t="s">
        <v>4122</v>
      </c>
      <c r="R131" t="s">
        <v>4123</v>
      </c>
      <c r="S131" t="s">
        <v>4124</v>
      </c>
      <c r="T131" t="s">
        <v>4125</v>
      </c>
      <c r="U131" t="s">
        <v>4126</v>
      </c>
      <c r="V131" t="s">
        <v>4127</v>
      </c>
      <c r="DY131" t="s">
        <v>820</v>
      </c>
      <c r="DZ131" t="s">
        <v>416</v>
      </c>
      <c r="EA131" t="s">
        <v>417</v>
      </c>
      <c r="EB131" t="s">
        <v>2143</v>
      </c>
      <c r="EC131" t="s">
        <v>2144</v>
      </c>
    </row>
    <row r="132" spans="1:133" x14ac:dyDescent="0.3">
      <c r="A132" t="s">
        <v>4128</v>
      </c>
      <c r="B132" t="s">
        <v>4129</v>
      </c>
      <c r="C132" t="s">
        <v>4130</v>
      </c>
      <c r="D132" t="s">
        <v>4131</v>
      </c>
      <c r="E132" t="s">
        <v>4132</v>
      </c>
      <c r="F132" t="s">
        <v>4133</v>
      </c>
      <c r="G132" t="s">
        <v>4134</v>
      </c>
      <c r="H132" t="s">
        <v>4135</v>
      </c>
      <c r="I132" t="s">
        <v>4136</v>
      </c>
      <c r="J132" t="s">
        <v>797</v>
      </c>
      <c r="K132" t="s">
        <v>370</v>
      </c>
      <c r="L132" t="s">
        <v>371</v>
      </c>
      <c r="M132" t="s">
        <v>2097</v>
      </c>
      <c r="N132" t="s">
        <v>2098</v>
      </c>
      <c r="O132" t="s">
        <v>4137</v>
      </c>
      <c r="P132" t="s">
        <v>4138</v>
      </c>
      <c r="Q132" t="s">
        <v>4139</v>
      </c>
      <c r="R132" t="s">
        <v>4140</v>
      </c>
      <c r="S132" t="s">
        <v>4141</v>
      </c>
      <c r="T132" t="s">
        <v>4142</v>
      </c>
      <c r="U132" t="s">
        <v>4143</v>
      </c>
      <c r="V132" t="s">
        <v>4144</v>
      </c>
      <c r="DY132" t="s">
        <v>821</v>
      </c>
      <c r="DZ132" t="s">
        <v>418</v>
      </c>
      <c r="EA132" t="s">
        <v>419</v>
      </c>
      <c r="EB132" t="s">
        <v>2145</v>
      </c>
      <c r="EC132" t="s">
        <v>2146</v>
      </c>
    </row>
    <row r="133" spans="1:133" x14ac:dyDescent="0.3">
      <c r="A133" t="s">
        <v>4145</v>
      </c>
      <c r="B133" t="s">
        <v>4146</v>
      </c>
      <c r="C133" t="s">
        <v>4147</v>
      </c>
      <c r="D133" t="s">
        <v>4148</v>
      </c>
      <c r="E133" t="s">
        <v>4149</v>
      </c>
      <c r="F133" t="s">
        <v>4150</v>
      </c>
      <c r="G133" t="s">
        <v>4151</v>
      </c>
      <c r="H133" t="s">
        <v>4152</v>
      </c>
      <c r="I133" t="s">
        <v>4153</v>
      </c>
      <c r="J133" t="s">
        <v>798</v>
      </c>
      <c r="K133" t="s">
        <v>372</v>
      </c>
      <c r="L133" t="s">
        <v>373</v>
      </c>
      <c r="M133" t="s">
        <v>2099</v>
      </c>
      <c r="N133" t="s">
        <v>2100</v>
      </c>
      <c r="O133" t="s">
        <v>4154</v>
      </c>
      <c r="P133" t="s">
        <v>4155</v>
      </c>
      <c r="Q133" t="s">
        <v>4156</v>
      </c>
      <c r="R133" t="s">
        <v>4157</v>
      </c>
      <c r="S133" t="s">
        <v>4158</v>
      </c>
      <c r="T133" t="s">
        <v>4159</v>
      </c>
      <c r="U133" t="s">
        <v>4160</v>
      </c>
      <c r="V133" t="s">
        <v>4161</v>
      </c>
      <c r="DY133" t="s">
        <v>822</v>
      </c>
      <c r="DZ133" t="s">
        <v>420</v>
      </c>
      <c r="EA133" t="s">
        <v>421</v>
      </c>
      <c r="EB133" t="s">
        <v>2147</v>
      </c>
      <c r="EC133" t="s">
        <v>2148</v>
      </c>
    </row>
    <row r="134" spans="1:133" x14ac:dyDescent="0.3">
      <c r="A134" t="s">
        <v>4162</v>
      </c>
      <c r="B134" t="s">
        <v>4163</v>
      </c>
      <c r="C134" t="s">
        <v>4164</v>
      </c>
      <c r="D134" t="s">
        <v>4165</v>
      </c>
      <c r="E134" t="s">
        <v>4166</v>
      </c>
      <c r="F134" t="s">
        <v>4167</v>
      </c>
      <c r="G134" t="s">
        <v>4168</v>
      </c>
      <c r="H134" t="s">
        <v>4169</v>
      </c>
      <c r="I134" t="s">
        <v>4170</v>
      </c>
      <c r="J134" t="s">
        <v>799</v>
      </c>
      <c r="K134" t="s">
        <v>374</v>
      </c>
      <c r="L134" t="s">
        <v>375</v>
      </c>
      <c r="M134" t="s">
        <v>2101</v>
      </c>
      <c r="N134" t="s">
        <v>2102</v>
      </c>
      <c r="O134" t="s">
        <v>4171</v>
      </c>
      <c r="P134" t="s">
        <v>4172</v>
      </c>
      <c r="Q134" t="s">
        <v>4173</v>
      </c>
      <c r="R134" t="s">
        <v>4174</v>
      </c>
      <c r="S134" t="s">
        <v>4175</v>
      </c>
      <c r="T134" t="s">
        <v>4176</v>
      </c>
      <c r="U134" t="s">
        <v>4177</v>
      </c>
      <c r="V134" t="s">
        <v>4178</v>
      </c>
      <c r="DY134" t="s">
        <v>823</v>
      </c>
      <c r="DZ134" t="s">
        <v>422</v>
      </c>
      <c r="EA134" t="s">
        <v>423</v>
      </c>
      <c r="EB134" t="s">
        <v>2149</v>
      </c>
      <c r="EC134" t="s">
        <v>2150</v>
      </c>
    </row>
    <row r="135" spans="1:133" x14ac:dyDescent="0.3">
      <c r="A135" t="s">
        <v>4179</v>
      </c>
      <c r="B135" t="s">
        <v>4180</v>
      </c>
      <c r="C135" t="s">
        <v>4181</v>
      </c>
      <c r="D135" t="s">
        <v>4182</v>
      </c>
      <c r="E135" t="s">
        <v>4183</v>
      </c>
      <c r="F135" t="s">
        <v>4184</v>
      </c>
      <c r="G135" t="s">
        <v>4185</v>
      </c>
      <c r="H135" t="s">
        <v>4186</v>
      </c>
      <c r="I135" t="s">
        <v>4187</v>
      </c>
      <c r="J135" t="s">
        <v>800</v>
      </c>
      <c r="K135" t="s">
        <v>376</v>
      </c>
      <c r="L135" t="s">
        <v>377</v>
      </c>
      <c r="M135" t="s">
        <v>2103</v>
      </c>
      <c r="N135" t="s">
        <v>2104</v>
      </c>
      <c r="O135" t="s">
        <v>4188</v>
      </c>
      <c r="P135" t="s">
        <v>4189</v>
      </c>
      <c r="Q135" t="s">
        <v>4190</v>
      </c>
      <c r="R135" t="s">
        <v>4191</v>
      </c>
      <c r="S135" t="s">
        <v>4192</v>
      </c>
      <c r="T135" t="s">
        <v>4193</v>
      </c>
      <c r="U135" t="s">
        <v>4194</v>
      </c>
      <c r="V135" t="s">
        <v>4195</v>
      </c>
      <c r="DY135" t="s">
        <v>824</v>
      </c>
      <c r="DZ135" t="s">
        <v>424</v>
      </c>
      <c r="EA135" t="s">
        <v>425</v>
      </c>
      <c r="EB135" t="s">
        <v>2151</v>
      </c>
      <c r="EC135" t="s">
        <v>2152</v>
      </c>
    </row>
    <row r="136" spans="1:133" x14ac:dyDescent="0.3">
      <c r="A136" t="s">
        <v>4196</v>
      </c>
      <c r="B136" t="s">
        <v>4197</v>
      </c>
      <c r="C136" t="s">
        <v>4198</v>
      </c>
      <c r="D136" t="s">
        <v>4199</v>
      </c>
      <c r="E136" t="s">
        <v>4200</v>
      </c>
      <c r="F136" t="s">
        <v>4201</v>
      </c>
      <c r="G136" t="s">
        <v>4202</v>
      </c>
      <c r="H136" t="s">
        <v>4203</v>
      </c>
      <c r="I136" t="s">
        <v>4204</v>
      </c>
      <c r="J136" t="s">
        <v>801</v>
      </c>
      <c r="K136" t="s">
        <v>378</v>
      </c>
      <c r="L136" t="s">
        <v>379</v>
      </c>
      <c r="M136" t="s">
        <v>2105</v>
      </c>
      <c r="N136" t="s">
        <v>2106</v>
      </c>
      <c r="O136" t="s">
        <v>4205</v>
      </c>
      <c r="P136" t="s">
        <v>4206</v>
      </c>
      <c r="Q136" t="s">
        <v>4207</v>
      </c>
      <c r="R136" t="s">
        <v>4208</v>
      </c>
      <c r="S136" t="s">
        <v>4209</v>
      </c>
      <c r="T136" t="s">
        <v>4210</v>
      </c>
      <c r="U136" t="s">
        <v>4211</v>
      </c>
      <c r="V136" t="s">
        <v>4212</v>
      </c>
      <c r="DY136" t="s">
        <v>825</v>
      </c>
      <c r="DZ136" t="s">
        <v>426</v>
      </c>
      <c r="EA136" t="s">
        <v>427</v>
      </c>
      <c r="EB136" t="s">
        <v>2153</v>
      </c>
      <c r="EC136" t="s">
        <v>2154</v>
      </c>
    </row>
    <row r="137" spans="1:133" x14ac:dyDescent="0.3">
      <c r="A137" t="s">
        <v>4213</v>
      </c>
      <c r="B137" t="s">
        <v>4214</v>
      </c>
      <c r="C137" t="s">
        <v>4215</v>
      </c>
      <c r="D137" t="s">
        <v>4216</v>
      </c>
      <c r="E137" t="s">
        <v>4217</v>
      </c>
      <c r="F137" t="s">
        <v>4218</v>
      </c>
      <c r="G137" t="s">
        <v>4219</v>
      </c>
      <c r="H137" t="s">
        <v>4220</v>
      </c>
      <c r="I137" t="s">
        <v>4221</v>
      </c>
      <c r="J137" t="s">
        <v>802</v>
      </c>
      <c r="K137" t="s">
        <v>380</v>
      </c>
      <c r="L137" t="s">
        <v>381</v>
      </c>
      <c r="M137" t="s">
        <v>2107</v>
      </c>
      <c r="N137" t="s">
        <v>2108</v>
      </c>
      <c r="O137" t="s">
        <v>4222</v>
      </c>
      <c r="P137" t="s">
        <v>4223</v>
      </c>
      <c r="Q137" t="s">
        <v>4224</v>
      </c>
      <c r="R137" t="s">
        <v>4225</v>
      </c>
      <c r="S137" t="s">
        <v>4226</v>
      </c>
      <c r="T137" t="s">
        <v>4227</v>
      </c>
      <c r="U137" t="s">
        <v>4228</v>
      </c>
      <c r="V137" t="s">
        <v>4229</v>
      </c>
      <c r="DY137" t="s">
        <v>826</v>
      </c>
      <c r="DZ137" t="s">
        <v>428</v>
      </c>
      <c r="EA137" t="s">
        <v>429</v>
      </c>
      <c r="EB137" t="s">
        <v>2155</v>
      </c>
      <c r="EC137" t="s">
        <v>2156</v>
      </c>
    </row>
    <row r="138" spans="1:133" x14ac:dyDescent="0.3">
      <c r="A138" t="s">
        <v>4230</v>
      </c>
      <c r="B138" t="s">
        <v>4231</v>
      </c>
      <c r="C138" t="s">
        <v>4232</v>
      </c>
      <c r="D138" t="s">
        <v>4233</v>
      </c>
      <c r="E138" t="s">
        <v>4234</v>
      </c>
      <c r="F138" t="s">
        <v>4235</v>
      </c>
      <c r="G138" t="s">
        <v>4236</v>
      </c>
      <c r="H138" t="s">
        <v>4237</v>
      </c>
      <c r="I138" t="s">
        <v>4238</v>
      </c>
      <c r="J138" t="s">
        <v>803</v>
      </c>
      <c r="K138" t="s">
        <v>382</v>
      </c>
      <c r="L138" t="s">
        <v>383</v>
      </c>
      <c r="M138" t="s">
        <v>2109</v>
      </c>
      <c r="N138" t="s">
        <v>2110</v>
      </c>
      <c r="O138" t="s">
        <v>4239</v>
      </c>
      <c r="P138" t="s">
        <v>4240</v>
      </c>
      <c r="Q138" t="s">
        <v>4241</v>
      </c>
      <c r="R138" t="s">
        <v>4242</v>
      </c>
      <c r="S138" t="s">
        <v>4243</v>
      </c>
      <c r="T138" t="s">
        <v>4244</v>
      </c>
      <c r="U138" t="s">
        <v>4245</v>
      </c>
      <c r="V138" t="s">
        <v>4246</v>
      </c>
      <c r="DY138" t="s">
        <v>827</v>
      </c>
      <c r="DZ138" t="s">
        <v>430</v>
      </c>
      <c r="EA138" t="s">
        <v>431</v>
      </c>
      <c r="EB138" t="s">
        <v>2157</v>
      </c>
      <c r="EC138" t="s">
        <v>2158</v>
      </c>
    </row>
    <row r="139" spans="1:133" x14ac:dyDescent="0.3">
      <c r="A139" t="s">
        <v>4247</v>
      </c>
      <c r="B139" t="s">
        <v>4248</v>
      </c>
      <c r="C139" t="s">
        <v>4249</v>
      </c>
      <c r="D139" t="s">
        <v>4250</v>
      </c>
      <c r="E139" t="s">
        <v>4251</v>
      </c>
      <c r="F139" t="s">
        <v>4252</v>
      </c>
      <c r="G139" t="s">
        <v>4253</v>
      </c>
      <c r="H139" t="s">
        <v>4254</v>
      </c>
      <c r="I139" t="s">
        <v>4255</v>
      </c>
      <c r="J139" t="s">
        <v>804</v>
      </c>
      <c r="K139" t="s">
        <v>384</v>
      </c>
      <c r="L139" t="s">
        <v>385</v>
      </c>
      <c r="M139" t="s">
        <v>2111</v>
      </c>
      <c r="N139" t="s">
        <v>2112</v>
      </c>
      <c r="O139" t="s">
        <v>4256</v>
      </c>
      <c r="P139" t="s">
        <v>4257</v>
      </c>
      <c r="Q139" t="s">
        <v>4258</v>
      </c>
      <c r="R139" t="s">
        <v>4259</v>
      </c>
      <c r="S139" t="s">
        <v>4260</v>
      </c>
      <c r="T139" t="s">
        <v>4261</v>
      </c>
      <c r="U139" t="s">
        <v>4262</v>
      </c>
      <c r="V139" t="s">
        <v>4263</v>
      </c>
      <c r="DY139" t="s">
        <v>828</v>
      </c>
      <c r="DZ139" t="s">
        <v>432</v>
      </c>
      <c r="EA139" t="s">
        <v>433</v>
      </c>
      <c r="EB139" t="s">
        <v>2159</v>
      </c>
      <c r="EC139" t="s">
        <v>2160</v>
      </c>
    </row>
    <row r="140" spans="1:133" x14ac:dyDescent="0.3">
      <c r="A140" t="s">
        <v>4264</v>
      </c>
      <c r="B140" t="s">
        <v>4265</v>
      </c>
      <c r="C140" t="s">
        <v>4266</v>
      </c>
      <c r="D140" t="s">
        <v>4267</v>
      </c>
      <c r="E140" t="s">
        <v>4268</v>
      </c>
      <c r="F140" t="s">
        <v>4269</v>
      </c>
      <c r="G140" t="s">
        <v>4270</v>
      </c>
      <c r="H140" t="s">
        <v>4271</v>
      </c>
      <c r="I140" t="s">
        <v>4272</v>
      </c>
      <c r="J140" t="s">
        <v>805</v>
      </c>
      <c r="K140" t="s">
        <v>386</v>
      </c>
      <c r="L140" t="s">
        <v>387</v>
      </c>
      <c r="M140" t="s">
        <v>2113</v>
      </c>
      <c r="N140" t="s">
        <v>2114</v>
      </c>
      <c r="O140" t="s">
        <v>4273</v>
      </c>
      <c r="P140" t="s">
        <v>4274</v>
      </c>
      <c r="Q140" t="s">
        <v>4275</v>
      </c>
      <c r="R140" t="s">
        <v>4276</v>
      </c>
      <c r="S140" t="s">
        <v>4277</v>
      </c>
      <c r="T140" t="s">
        <v>4278</v>
      </c>
      <c r="U140" t="s">
        <v>4279</v>
      </c>
      <c r="V140" t="s">
        <v>4280</v>
      </c>
      <c r="DY140" t="s">
        <v>829</v>
      </c>
      <c r="DZ140" t="s">
        <v>434</v>
      </c>
      <c r="EA140" t="s">
        <v>435</v>
      </c>
      <c r="EB140" t="s">
        <v>2161</v>
      </c>
      <c r="EC140" t="s">
        <v>2162</v>
      </c>
    </row>
    <row r="141" spans="1:133" x14ac:dyDescent="0.3">
      <c r="A141" t="s">
        <v>4281</v>
      </c>
      <c r="B141" t="s">
        <v>4282</v>
      </c>
      <c r="C141" t="s">
        <v>4283</v>
      </c>
      <c r="D141" t="s">
        <v>4284</v>
      </c>
      <c r="E141" t="s">
        <v>4285</v>
      </c>
      <c r="F141" t="s">
        <v>4286</v>
      </c>
      <c r="G141" t="s">
        <v>4287</v>
      </c>
      <c r="H141" t="s">
        <v>4288</v>
      </c>
      <c r="I141" t="s">
        <v>4289</v>
      </c>
      <c r="J141" t="s">
        <v>806</v>
      </c>
      <c r="K141" t="s">
        <v>388</v>
      </c>
      <c r="L141" t="s">
        <v>389</v>
      </c>
      <c r="M141" t="s">
        <v>2115</v>
      </c>
      <c r="N141" t="s">
        <v>2116</v>
      </c>
      <c r="O141" t="s">
        <v>4290</v>
      </c>
      <c r="P141" t="s">
        <v>4291</v>
      </c>
      <c r="Q141" t="s">
        <v>4292</v>
      </c>
      <c r="R141" t="s">
        <v>4293</v>
      </c>
      <c r="S141" t="s">
        <v>4294</v>
      </c>
      <c r="T141" t="s">
        <v>4295</v>
      </c>
      <c r="U141" t="s">
        <v>4296</v>
      </c>
      <c r="V141" t="s">
        <v>4297</v>
      </c>
      <c r="DY141" t="s">
        <v>830</v>
      </c>
      <c r="DZ141" t="s">
        <v>436</v>
      </c>
      <c r="EA141" t="s">
        <v>437</v>
      </c>
      <c r="EB141" t="s">
        <v>2163</v>
      </c>
      <c r="EC141" t="s">
        <v>2164</v>
      </c>
    </row>
    <row r="142" spans="1:133" x14ac:dyDescent="0.3">
      <c r="A142" t="s">
        <v>4298</v>
      </c>
      <c r="B142" t="s">
        <v>4299</v>
      </c>
      <c r="C142" t="s">
        <v>4300</v>
      </c>
      <c r="D142" t="s">
        <v>4301</v>
      </c>
      <c r="E142" t="s">
        <v>4302</v>
      </c>
      <c r="F142" t="s">
        <v>4303</v>
      </c>
      <c r="G142" t="s">
        <v>4304</v>
      </c>
      <c r="H142" t="s">
        <v>4305</v>
      </c>
      <c r="I142" t="s">
        <v>4306</v>
      </c>
      <c r="J142" t="s">
        <v>807</v>
      </c>
      <c r="K142" t="s">
        <v>390</v>
      </c>
      <c r="L142" t="s">
        <v>391</v>
      </c>
      <c r="M142" t="s">
        <v>2117</v>
      </c>
      <c r="N142" t="s">
        <v>2118</v>
      </c>
      <c r="O142" t="s">
        <v>4307</v>
      </c>
      <c r="P142" t="s">
        <v>4308</v>
      </c>
      <c r="Q142" t="s">
        <v>4309</v>
      </c>
      <c r="R142" t="s">
        <v>4310</v>
      </c>
      <c r="S142" t="s">
        <v>4311</v>
      </c>
      <c r="T142" t="s">
        <v>4312</v>
      </c>
      <c r="U142" t="s">
        <v>4313</v>
      </c>
      <c r="V142" t="s">
        <v>4314</v>
      </c>
      <c r="DY142" t="s">
        <v>831</v>
      </c>
      <c r="DZ142" t="s">
        <v>438</v>
      </c>
      <c r="EA142" t="s">
        <v>439</v>
      </c>
      <c r="EB142" t="s">
        <v>2165</v>
      </c>
      <c r="EC142" t="s">
        <v>2166</v>
      </c>
    </row>
    <row r="143" spans="1:133" x14ac:dyDescent="0.3">
      <c r="A143" t="s">
        <v>4315</v>
      </c>
      <c r="B143" t="s">
        <v>4316</v>
      </c>
      <c r="C143" t="s">
        <v>4317</v>
      </c>
      <c r="D143" t="s">
        <v>4318</v>
      </c>
      <c r="E143" t="s">
        <v>4319</v>
      </c>
      <c r="F143" t="s">
        <v>4320</v>
      </c>
      <c r="G143" t="s">
        <v>4321</v>
      </c>
      <c r="H143" t="s">
        <v>4322</v>
      </c>
      <c r="I143" t="s">
        <v>4323</v>
      </c>
      <c r="J143" t="s">
        <v>808</v>
      </c>
      <c r="K143" t="s">
        <v>392</v>
      </c>
      <c r="L143" t="s">
        <v>393</v>
      </c>
      <c r="M143" t="s">
        <v>2119</v>
      </c>
      <c r="N143" t="s">
        <v>2120</v>
      </c>
      <c r="O143" t="s">
        <v>4324</v>
      </c>
      <c r="P143" t="s">
        <v>4325</v>
      </c>
      <c r="Q143" t="s">
        <v>4326</v>
      </c>
      <c r="R143" t="s">
        <v>4327</v>
      </c>
      <c r="S143" t="s">
        <v>4328</v>
      </c>
      <c r="T143" t="s">
        <v>4329</v>
      </c>
      <c r="U143" t="s">
        <v>4330</v>
      </c>
      <c r="V143" t="s">
        <v>4331</v>
      </c>
      <c r="DY143" t="s">
        <v>832</v>
      </c>
      <c r="DZ143" t="s">
        <v>440</v>
      </c>
      <c r="EA143" t="s">
        <v>441</v>
      </c>
      <c r="EB143" t="s">
        <v>2167</v>
      </c>
      <c r="EC143" t="s">
        <v>2168</v>
      </c>
    </row>
    <row r="144" spans="1:133" x14ac:dyDescent="0.3">
      <c r="A144" t="s">
        <v>4332</v>
      </c>
      <c r="B144" t="s">
        <v>4333</v>
      </c>
      <c r="C144" t="s">
        <v>4334</v>
      </c>
      <c r="D144" t="s">
        <v>4335</v>
      </c>
      <c r="E144" t="s">
        <v>4336</v>
      </c>
      <c r="F144" t="s">
        <v>4337</v>
      </c>
      <c r="G144" t="s">
        <v>4338</v>
      </c>
      <c r="H144" t="s">
        <v>4339</v>
      </c>
      <c r="I144" t="s">
        <v>4340</v>
      </c>
      <c r="J144" t="s">
        <v>809</v>
      </c>
      <c r="K144" t="s">
        <v>394</v>
      </c>
      <c r="L144" t="s">
        <v>395</v>
      </c>
      <c r="M144" t="s">
        <v>2121</v>
      </c>
      <c r="N144" t="s">
        <v>2122</v>
      </c>
      <c r="O144" t="s">
        <v>4341</v>
      </c>
      <c r="P144" t="s">
        <v>4342</v>
      </c>
      <c r="Q144" t="s">
        <v>4343</v>
      </c>
      <c r="R144" t="s">
        <v>4344</v>
      </c>
      <c r="S144" t="s">
        <v>4345</v>
      </c>
      <c r="T144" t="s">
        <v>4346</v>
      </c>
      <c r="U144" t="s">
        <v>4347</v>
      </c>
      <c r="V144" t="s">
        <v>4348</v>
      </c>
      <c r="DY144" t="s">
        <v>833</v>
      </c>
      <c r="DZ144" t="s">
        <v>442</v>
      </c>
      <c r="EA144" t="s">
        <v>443</v>
      </c>
      <c r="EB144" t="s">
        <v>2169</v>
      </c>
      <c r="EC144" t="s">
        <v>2170</v>
      </c>
    </row>
    <row r="145" spans="1:133" x14ac:dyDescent="0.3">
      <c r="A145" t="s">
        <v>4349</v>
      </c>
      <c r="B145" t="s">
        <v>4350</v>
      </c>
      <c r="C145" t="s">
        <v>4351</v>
      </c>
      <c r="D145" t="s">
        <v>4352</v>
      </c>
      <c r="E145" t="s">
        <v>4353</v>
      </c>
      <c r="F145" t="s">
        <v>4354</v>
      </c>
      <c r="G145" t="s">
        <v>4355</v>
      </c>
      <c r="H145" t="s">
        <v>4356</v>
      </c>
      <c r="I145" t="s">
        <v>4357</v>
      </c>
      <c r="J145" t="s">
        <v>810</v>
      </c>
      <c r="K145" t="s">
        <v>396</v>
      </c>
      <c r="L145" t="s">
        <v>397</v>
      </c>
      <c r="M145" t="s">
        <v>2123</v>
      </c>
      <c r="N145" t="s">
        <v>2124</v>
      </c>
      <c r="O145" t="s">
        <v>4358</v>
      </c>
      <c r="P145" t="s">
        <v>4359</v>
      </c>
      <c r="Q145" t="s">
        <v>4360</v>
      </c>
      <c r="R145" t="s">
        <v>4361</v>
      </c>
      <c r="S145" t="s">
        <v>4362</v>
      </c>
      <c r="T145" t="s">
        <v>4363</v>
      </c>
      <c r="U145" t="s">
        <v>4364</v>
      </c>
      <c r="V145" t="s">
        <v>4365</v>
      </c>
      <c r="DY145" t="s">
        <v>834</v>
      </c>
      <c r="DZ145" t="s">
        <v>444</v>
      </c>
      <c r="EA145" t="s">
        <v>445</v>
      </c>
      <c r="EB145" t="s">
        <v>2171</v>
      </c>
      <c r="EC145" t="s">
        <v>2172</v>
      </c>
    </row>
    <row r="146" spans="1:133" x14ac:dyDescent="0.3">
      <c r="A146" t="s">
        <v>4366</v>
      </c>
      <c r="B146" t="s">
        <v>4367</v>
      </c>
      <c r="C146" t="s">
        <v>4368</v>
      </c>
      <c r="D146" t="s">
        <v>4369</v>
      </c>
      <c r="E146" t="s">
        <v>4370</v>
      </c>
      <c r="F146" t="s">
        <v>4371</v>
      </c>
      <c r="G146" t="s">
        <v>4372</v>
      </c>
      <c r="H146" t="s">
        <v>4373</v>
      </c>
      <c r="I146" t="s">
        <v>4374</v>
      </c>
      <c r="J146" t="s">
        <v>811</v>
      </c>
      <c r="K146" t="s">
        <v>398</v>
      </c>
      <c r="L146" t="s">
        <v>399</v>
      </c>
      <c r="M146" t="s">
        <v>2125</v>
      </c>
      <c r="N146" t="s">
        <v>2126</v>
      </c>
      <c r="O146" t="s">
        <v>4375</v>
      </c>
      <c r="P146" t="s">
        <v>4376</v>
      </c>
      <c r="Q146" t="s">
        <v>4377</v>
      </c>
      <c r="R146" t="s">
        <v>4378</v>
      </c>
      <c r="S146" t="s">
        <v>4379</v>
      </c>
      <c r="T146" t="s">
        <v>4380</v>
      </c>
      <c r="U146" t="s">
        <v>4381</v>
      </c>
      <c r="V146" t="s">
        <v>4382</v>
      </c>
      <c r="DY146" t="s">
        <v>835</v>
      </c>
      <c r="DZ146" t="s">
        <v>446</v>
      </c>
      <c r="EA146" t="s">
        <v>447</v>
      </c>
      <c r="EB146" t="s">
        <v>2173</v>
      </c>
      <c r="EC146" t="s">
        <v>2174</v>
      </c>
    </row>
    <row r="147" spans="1:133" x14ac:dyDescent="0.3">
      <c r="A147" t="s">
        <v>4383</v>
      </c>
      <c r="B147" t="s">
        <v>4384</v>
      </c>
      <c r="C147" t="s">
        <v>4385</v>
      </c>
      <c r="D147" t="s">
        <v>4386</v>
      </c>
      <c r="E147" t="s">
        <v>4387</v>
      </c>
      <c r="F147" t="s">
        <v>4388</v>
      </c>
      <c r="G147" t="s">
        <v>4389</v>
      </c>
      <c r="H147" t="s">
        <v>4390</v>
      </c>
      <c r="I147" t="s">
        <v>4391</v>
      </c>
      <c r="J147" t="s">
        <v>812</v>
      </c>
      <c r="K147" t="s">
        <v>400</v>
      </c>
      <c r="L147" t="s">
        <v>401</v>
      </c>
      <c r="M147" t="s">
        <v>2127</v>
      </c>
      <c r="N147" t="s">
        <v>2128</v>
      </c>
      <c r="O147" t="s">
        <v>4392</v>
      </c>
      <c r="P147" t="s">
        <v>4393</v>
      </c>
      <c r="Q147" t="s">
        <v>4394</v>
      </c>
      <c r="R147" t="s">
        <v>4395</v>
      </c>
      <c r="S147" t="s">
        <v>4396</v>
      </c>
      <c r="T147" t="s">
        <v>4397</v>
      </c>
      <c r="U147" t="s">
        <v>4398</v>
      </c>
      <c r="V147" t="s">
        <v>4399</v>
      </c>
      <c r="DY147" t="s">
        <v>836</v>
      </c>
      <c r="DZ147" t="s">
        <v>448</v>
      </c>
      <c r="EA147" t="s">
        <v>449</v>
      </c>
      <c r="EB147" t="s">
        <v>2175</v>
      </c>
      <c r="EC147" t="s">
        <v>2176</v>
      </c>
    </row>
    <row r="148" spans="1:133" x14ac:dyDescent="0.3">
      <c r="A148" t="s">
        <v>4400</v>
      </c>
      <c r="B148" t="s">
        <v>4401</v>
      </c>
      <c r="C148" t="s">
        <v>4402</v>
      </c>
      <c r="D148" t="s">
        <v>4403</v>
      </c>
      <c r="E148" t="s">
        <v>4404</v>
      </c>
      <c r="F148" t="s">
        <v>4405</v>
      </c>
      <c r="G148" t="s">
        <v>4406</v>
      </c>
      <c r="H148" t="s">
        <v>4407</v>
      </c>
      <c r="I148" t="s">
        <v>4408</v>
      </c>
      <c r="J148" t="s">
        <v>813</v>
      </c>
      <c r="K148" t="s">
        <v>402</v>
      </c>
      <c r="L148" t="s">
        <v>403</v>
      </c>
      <c r="M148" t="s">
        <v>2129</v>
      </c>
      <c r="N148" t="s">
        <v>2130</v>
      </c>
      <c r="O148" t="s">
        <v>4409</v>
      </c>
      <c r="P148" t="s">
        <v>4410</v>
      </c>
      <c r="Q148" t="s">
        <v>4411</v>
      </c>
      <c r="R148" t="s">
        <v>4412</v>
      </c>
      <c r="S148" t="s">
        <v>4413</v>
      </c>
      <c r="T148" t="s">
        <v>4414</v>
      </c>
      <c r="U148" t="s">
        <v>4415</v>
      </c>
      <c r="V148" t="s">
        <v>4416</v>
      </c>
      <c r="DY148" t="s">
        <v>837</v>
      </c>
      <c r="DZ148" t="s">
        <v>450</v>
      </c>
      <c r="EA148" t="s">
        <v>451</v>
      </c>
      <c r="EB148" t="s">
        <v>2177</v>
      </c>
      <c r="EC148" t="s">
        <v>2178</v>
      </c>
    </row>
    <row r="149" spans="1:133" x14ac:dyDescent="0.3">
      <c r="A149" t="s">
        <v>4417</v>
      </c>
      <c r="B149" t="s">
        <v>4418</v>
      </c>
      <c r="C149" t="s">
        <v>4419</v>
      </c>
      <c r="D149" t="s">
        <v>4420</v>
      </c>
      <c r="E149" t="s">
        <v>4421</v>
      </c>
      <c r="F149" t="s">
        <v>4422</v>
      </c>
      <c r="G149" t="s">
        <v>4423</v>
      </c>
      <c r="H149" t="s">
        <v>4424</v>
      </c>
      <c r="I149" t="s">
        <v>4425</v>
      </c>
      <c r="J149" t="s">
        <v>814</v>
      </c>
      <c r="K149" t="s">
        <v>404</v>
      </c>
      <c r="L149" t="s">
        <v>405</v>
      </c>
      <c r="M149" t="s">
        <v>2131</v>
      </c>
      <c r="N149" t="s">
        <v>2132</v>
      </c>
      <c r="O149" t="s">
        <v>4426</v>
      </c>
      <c r="P149" t="s">
        <v>4427</v>
      </c>
      <c r="Q149" t="s">
        <v>4428</v>
      </c>
      <c r="R149" t="s">
        <v>4429</v>
      </c>
      <c r="S149" t="s">
        <v>4430</v>
      </c>
      <c r="T149" t="s">
        <v>4431</v>
      </c>
      <c r="U149" t="s">
        <v>4432</v>
      </c>
      <c r="V149" t="s">
        <v>4433</v>
      </c>
      <c r="DY149" t="s">
        <v>838</v>
      </c>
      <c r="DZ149" t="s">
        <v>452</v>
      </c>
      <c r="EA149" t="s">
        <v>453</v>
      </c>
      <c r="EB149" t="s">
        <v>2179</v>
      </c>
      <c r="EC149" t="s">
        <v>2180</v>
      </c>
    </row>
    <row r="150" spans="1:133" x14ac:dyDescent="0.3">
      <c r="A150" t="s">
        <v>4434</v>
      </c>
      <c r="B150" t="s">
        <v>4435</v>
      </c>
      <c r="C150" t="s">
        <v>4436</v>
      </c>
      <c r="D150" t="s">
        <v>4437</v>
      </c>
      <c r="E150" t="s">
        <v>4438</v>
      </c>
      <c r="F150" t="s">
        <v>4439</v>
      </c>
      <c r="G150" t="s">
        <v>4440</v>
      </c>
      <c r="H150" t="s">
        <v>4441</v>
      </c>
      <c r="I150" t="s">
        <v>4442</v>
      </c>
      <c r="J150" t="s">
        <v>815</v>
      </c>
      <c r="K150" t="s">
        <v>406</v>
      </c>
      <c r="L150" t="s">
        <v>407</v>
      </c>
      <c r="M150" t="s">
        <v>2133</v>
      </c>
      <c r="N150" t="s">
        <v>2134</v>
      </c>
      <c r="O150" t="s">
        <v>4443</v>
      </c>
      <c r="P150" t="s">
        <v>4444</v>
      </c>
      <c r="Q150" t="s">
        <v>4445</v>
      </c>
      <c r="R150" t="s">
        <v>4446</v>
      </c>
      <c r="S150" t="s">
        <v>4447</v>
      </c>
      <c r="T150" t="s">
        <v>4448</v>
      </c>
      <c r="U150" t="s">
        <v>4449</v>
      </c>
      <c r="V150" t="s">
        <v>4450</v>
      </c>
      <c r="DY150" t="s">
        <v>839</v>
      </c>
      <c r="DZ150" t="s">
        <v>454</v>
      </c>
      <c r="EA150" t="s">
        <v>455</v>
      </c>
      <c r="EB150" t="s">
        <v>2181</v>
      </c>
      <c r="EC150" t="s">
        <v>2182</v>
      </c>
    </row>
    <row r="151" spans="1:133" x14ac:dyDescent="0.3">
      <c r="A151" t="s">
        <v>4451</v>
      </c>
      <c r="B151" t="s">
        <v>4452</v>
      </c>
      <c r="C151" t="s">
        <v>4453</v>
      </c>
      <c r="D151" t="s">
        <v>4454</v>
      </c>
      <c r="E151" t="s">
        <v>4455</v>
      </c>
      <c r="F151" t="s">
        <v>4456</v>
      </c>
      <c r="G151" t="s">
        <v>4457</v>
      </c>
      <c r="H151" t="s">
        <v>4458</v>
      </c>
      <c r="I151" t="s">
        <v>4459</v>
      </c>
      <c r="J151" t="s">
        <v>816</v>
      </c>
      <c r="K151" t="s">
        <v>408</v>
      </c>
      <c r="L151" t="s">
        <v>409</v>
      </c>
      <c r="M151" t="s">
        <v>2135</v>
      </c>
      <c r="N151" t="s">
        <v>2136</v>
      </c>
      <c r="O151" t="s">
        <v>4460</v>
      </c>
      <c r="P151" t="s">
        <v>4461</v>
      </c>
      <c r="Q151" t="s">
        <v>4462</v>
      </c>
      <c r="R151" t="s">
        <v>4463</v>
      </c>
      <c r="S151" t="s">
        <v>4464</v>
      </c>
      <c r="T151" t="s">
        <v>4465</v>
      </c>
      <c r="U151" t="s">
        <v>4466</v>
      </c>
      <c r="V151" t="s">
        <v>4467</v>
      </c>
      <c r="DY151" t="s">
        <v>840</v>
      </c>
      <c r="DZ151" t="s">
        <v>456</v>
      </c>
      <c r="EA151" t="s">
        <v>457</v>
      </c>
      <c r="EB151" t="s">
        <v>2183</v>
      </c>
      <c r="EC151" t="s">
        <v>2184</v>
      </c>
    </row>
    <row r="152" spans="1:133" x14ac:dyDescent="0.3">
      <c r="A152" t="s">
        <v>4468</v>
      </c>
      <c r="B152" t="s">
        <v>4469</v>
      </c>
      <c r="C152" t="s">
        <v>4470</v>
      </c>
      <c r="D152" t="s">
        <v>4471</v>
      </c>
      <c r="E152" t="s">
        <v>4472</v>
      </c>
      <c r="F152" t="s">
        <v>4473</v>
      </c>
      <c r="G152" t="s">
        <v>4474</v>
      </c>
      <c r="H152" t="s">
        <v>4475</v>
      </c>
      <c r="I152" t="s">
        <v>4476</v>
      </c>
      <c r="J152" t="s">
        <v>817</v>
      </c>
      <c r="K152" t="s">
        <v>410</v>
      </c>
      <c r="L152" t="s">
        <v>411</v>
      </c>
      <c r="M152" t="s">
        <v>2137</v>
      </c>
      <c r="N152" t="s">
        <v>2138</v>
      </c>
      <c r="O152" t="s">
        <v>4477</v>
      </c>
      <c r="P152" t="s">
        <v>4478</v>
      </c>
      <c r="Q152" t="s">
        <v>4479</v>
      </c>
      <c r="R152" t="s">
        <v>4480</v>
      </c>
      <c r="S152" t="s">
        <v>4481</v>
      </c>
      <c r="T152" t="s">
        <v>4482</v>
      </c>
      <c r="U152" t="s">
        <v>4483</v>
      </c>
      <c r="V152" t="s">
        <v>4484</v>
      </c>
      <c r="DY152" t="s">
        <v>841</v>
      </c>
      <c r="DZ152" t="s">
        <v>458</v>
      </c>
      <c r="EA152" t="s">
        <v>459</v>
      </c>
      <c r="EB152" t="s">
        <v>2185</v>
      </c>
      <c r="EC152" t="s">
        <v>2186</v>
      </c>
    </row>
    <row r="153" spans="1:133" x14ac:dyDescent="0.3">
      <c r="A153" t="s">
        <v>4485</v>
      </c>
      <c r="B153" t="s">
        <v>4486</v>
      </c>
      <c r="C153" t="s">
        <v>4487</v>
      </c>
      <c r="D153" t="s">
        <v>4488</v>
      </c>
      <c r="E153" t="s">
        <v>4489</v>
      </c>
      <c r="F153" t="s">
        <v>4490</v>
      </c>
      <c r="G153" t="s">
        <v>4491</v>
      </c>
      <c r="H153" t="s">
        <v>4492</v>
      </c>
      <c r="I153" t="s">
        <v>4493</v>
      </c>
      <c r="J153" t="s">
        <v>818</v>
      </c>
      <c r="K153" t="s">
        <v>412</v>
      </c>
      <c r="L153" t="s">
        <v>413</v>
      </c>
      <c r="M153" t="s">
        <v>2139</v>
      </c>
      <c r="N153" t="s">
        <v>2140</v>
      </c>
      <c r="O153" t="s">
        <v>4494</v>
      </c>
      <c r="P153" t="s">
        <v>4495</v>
      </c>
      <c r="Q153" t="s">
        <v>4496</v>
      </c>
      <c r="R153" t="s">
        <v>4497</v>
      </c>
      <c r="S153" t="s">
        <v>4498</v>
      </c>
      <c r="T153" t="s">
        <v>4499</v>
      </c>
      <c r="U153" t="s">
        <v>4500</v>
      </c>
      <c r="V153" t="s">
        <v>4501</v>
      </c>
      <c r="DY153" t="s">
        <v>842</v>
      </c>
      <c r="DZ153" t="s">
        <v>460</v>
      </c>
      <c r="EA153" t="s">
        <v>461</v>
      </c>
      <c r="EB153" t="s">
        <v>2187</v>
      </c>
      <c r="EC153" t="s">
        <v>2188</v>
      </c>
    </row>
    <row r="154" spans="1:133" x14ac:dyDescent="0.3">
      <c r="A154" t="s">
        <v>4502</v>
      </c>
      <c r="B154" t="s">
        <v>4503</v>
      </c>
      <c r="C154" t="s">
        <v>4504</v>
      </c>
      <c r="D154" t="s">
        <v>4505</v>
      </c>
      <c r="E154" t="s">
        <v>4506</v>
      </c>
      <c r="F154" t="s">
        <v>4507</v>
      </c>
      <c r="G154" t="s">
        <v>4508</v>
      </c>
      <c r="H154" t="s">
        <v>4509</v>
      </c>
      <c r="I154" t="s">
        <v>4510</v>
      </c>
      <c r="J154" t="s">
        <v>819</v>
      </c>
      <c r="K154" t="s">
        <v>414</v>
      </c>
      <c r="L154" t="s">
        <v>415</v>
      </c>
      <c r="M154" t="s">
        <v>2141</v>
      </c>
      <c r="N154" t="s">
        <v>2142</v>
      </c>
      <c r="O154" t="s">
        <v>4511</v>
      </c>
      <c r="P154" t="s">
        <v>4512</v>
      </c>
      <c r="Q154" t="s">
        <v>4513</v>
      </c>
      <c r="R154" t="s">
        <v>4514</v>
      </c>
      <c r="S154" t="s">
        <v>4515</v>
      </c>
      <c r="T154" t="s">
        <v>4516</v>
      </c>
      <c r="U154" t="s">
        <v>4517</v>
      </c>
      <c r="V154" t="s">
        <v>4518</v>
      </c>
      <c r="DY154" t="s">
        <v>843</v>
      </c>
      <c r="DZ154" t="s">
        <v>462</v>
      </c>
      <c r="EA154" t="s">
        <v>463</v>
      </c>
      <c r="EB154" t="s">
        <v>2189</v>
      </c>
      <c r="EC154" t="s">
        <v>2190</v>
      </c>
    </row>
    <row r="155" spans="1:133" x14ac:dyDescent="0.3">
      <c r="A155" t="s">
        <v>4519</v>
      </c>
      <c r="B155" t="s">
        <v>4520</v>
      </c>
      <c r="C155" t="s">
        <v>4521</v>
      </c>
      <c r="D155" t="s">
        <v>4522</v>
      </c>
      <c r="E155" t="s">
        <v>4523</v>
      </c>
      <c r="F155" t="s">
        <v>4524</v>
      </c>
      <c r="G155" t="s">
        <v>4525</v>
      </c>
      <c r="H155" t="s">
        <v>4526</v>
      </c>
      <c r="I155" t="s">
        <v>4527</v>
      </c>
      <c r="J155" t="s">
        <v>820</v>
      </c>
      <c r="K155" t="s">
        <v>416</v>
      </c>
      <c r="L155" t="s">
        <v>417</v>
      </c>
      <c r="M155" t="s">
        <v>2143</v>
      </c>
      <c r="N155" t="s">
        <v>2144</v>
      </c>
      <c r="O155" t="s">
        <v>4528</v>
      </c>
      <c r="P155" t="s">
        <v>4529</v>
      </c>
      <c r="Q155" t="s">
        <v>4530</v>
      </c>
      <c r="R155" t="s">
        <v>4531</v>
      </c>
      <c r="S155" t="s">
        <v>4532</v>
      </c>
      <c r="T155" t="s">
        <v>4533</v>
      </c>
      <c r="U155" t="s">
        <v>4534</v>
      </c>
      <c r="V155" t="s">
        <v>4535</v>
      </c>
      <c r="DY155" t="s">
        <v>844</v>
      </c>
      <c r="DZ155" t="s">
        <v>464</v>
      </c>
      <c r="EA155" t="s">
        <v>465</v>
      </c>
      <c r="EB155" t="s">
        <v>2191</v>
      </c>
      <c r="EC155" t="s">
        <v>2192</v>
      </c>
    </row>
    <row r="156" spans="1:133" x14ac:dyDescent="0.3">
      <c r="A156" t="s">
        <v>4536</v>
      </c>
      <c r="B156" t="s">
        <v>4537</v>
      </c>
      <c r="C156" t="s">
        <v>4538</v>
      </c>
      <c r="D156" t="s">
        <v>4539</v>
      </c>
      <c r="E156" t="s">
        <v>4540</v>
      </c>
      <c r="F156" t="s">
        <v>4541</v>
      </c>
      <c r="G156" t="s">
        <v>4542</v>
      </c>
      <c r="H156" t="s">
        <v>4543</v>
      </c>
      <c r="I156" t="s">
        <v>4544</v>
      </c>
      <c r="J156" t="s">
        <v>821</v>
      </c>
      <c r="K156" t="s">
        <v>418</v>
      </c>
      <c r="L156" t="s">
        <v>419</v>
      </c>
      <c r="M156" t="s">
        <v>2145</v>
      </c>
      <c r="N156" t="s">
        <v>2146</v>
      </c>
      <c r="O156" t="s">
        <v>4545</v>
      </c>
      <c r="P156" t="s">
        <v>4546</v>
      </c>
      <c r="Q156" t="s">
        <v>4547</v>
      </c>
      <c r="R156" t="s">
        <v>4548</v>
      </c>
      <c r="S156" t="s">
        <v>4549</v>
      </c>
      <c r="T156" t="s">
        <v>4550</v>
      </c>
      <c r="U156" t="s">
        <v>4551</v>
      </c>
      <c r="V156" t="s">
        <v>4552</v>
      </c>
      <c r="DY156" t="s">
        <v>845</v>
      </c>
      <c r="DZ156" t="s">
        <v>466</v>
      </c>
      <c r="EA156" t="s">
        <v>467</v>
      </c>
      <c r="EB156" t="s">
        <v>2193</v>
      </c>
      <c r="EC156" t="s">
        <v>2194</v>
      </c>
    </row>
    <row r="157" spans="1:133" x14ac:dyDescent="0.3">
      <c r="A157" t="s">
        <v>4553</v>
      </c>
      <c r="B157" t="s">
        <v>4554</v>
      </c>
      <c r="C157" t="s">
        <v>4555</v>
      </c>
      <c r="D157" t="s">
        <v>4556</v>
      </c>
      <c r="E157" t="s">
        <v>4557</v>
      </c>
      <c r="F157" t="s">
        <v>4558</v>
      </c>
      <c r="G157" t="s">
        <v>4559</v>
      </c>
      <c r="H157" t="s">
        <v>4560</v>
      </c>
      <c r="I157" t="s">
        <v>4561</v>
      </c>
      <c r="J157" t="s">
        <v>822</v>
      </c>
      <c r="K157" t="s">
        <v>420</v>
      </c>
      <c r="L157" t="s">
        <v>421</v>
      </c>
      <c r="M157" t="s">
        <v>2147</v>
      </c>
      <c r="N157" t="s">
        <v>2148</v>
      </c>
      <c r="O157" t="s">
        <v>4562</v>
      </c>
      <c r="P157" t="s">
        <v>4563</v>
      </c>
      <c r="Q157" t="s">
        <v>4564</v>
      </c>
      <c r="R157" t="s">
        <v>4565</v>
      </c>
      <c r="S157" t="s">
        <v>4566</v>
      </c>
      <c r="T157" t="s">
        <v>4567</v>
      </c>
      <c r="U157" t="s">
        <v>4568</v>
      </c>
      <c r="V157" t="s">
        <v>4569</v>
      </c>
      <c r="DY157" t="s">
        <v>846</v>
      </c>
      <c r="DZ157" t="s">
        <v>468</v>
      </c>
      <c r="EA157" t="s">
        <v>469</v>
      </c>
      <c r="EB157" t="s">
        <v>2195</v>
      </c>
      <c r="EC157" t="s">
        <v>2196</v>
      </c>
    </row>
    <row r="158" spans="1:133" x14ac:dyDescent="0.3">
      <c r="A158" t="s">
        <v>4570</v>
      </c>
      <c r="B158" t="s">
        <v>4571</v>
      </c>
      <c r="C158" t="s">
        <v>4572</v>
      </c>
      <c r="D158" t="s">
        <v>4573</v>
      </c>
      <c r="E158" t="s">
        <v>4574</v>
      </c>
      <c r="F158" t="s">
        <v>4575</v>
      </c>
      <c r="G158" t="s">
        <v>4576</v>
      </c>
      <c r="H158" t="s">
        <v>4577</v>
      </c>
      <c r="I158" t="s">
        <v>4578</v>
      </c>
      <c r="J158" t="s">
        <v>823</v>
      </c>
      <c r="K158" t="s">
        <v>422</v>
      </c>
      <c r="L158" t="s">
        <v>423</v>
      </c>
      <c r="M158" t="s">
        <v>2149</v>
      </c>
      <c r="N158" t="s">
        <v>2150</v>
      </c>
      <c r="O158" t="s">
        <v>4579</v>
      </c>
      <c r="P158" t="s">
        <v>4580</v>
      </c>
      <c r="Q158" t="s">
        <v>4581</v>
      </c>
      <c r="R158" t="s">
        <v>4582</v>
      </c>
      <c r="S158" t="s">
        <v>4583</v>
      </c>
      <c r="T158" t="s">
        <v>4584</v>
      </c>
      <c r="U158" t="s">
        <v>4585</v>
      </c>
      <c r="V158" t="s">
        <v>4586</v>
      </c>
      <c r="DY158" t="s">
        <v>847</v>
      </c>
      <c r="DZ158" t="s">
        <v>470</v>
      </c>
      <c r="EA158" t="s">
        <v>471</v>
      </c>
      <c r="EB158" t="s">
        <v>2197</v>
      </c>
      <c r="EC158" t="s">
        <v>2198</v>
      </c>
    </row>
    <row r="159" spans="1:133" x14ac:dyDescent="0.3">
      <c r="A159" t="s">
        <v>4587</v>
      </c>
      <c r="B159" t="s">
        <v>4588</v>
      </c>
      <c r="C159" t="s">
        <v>4589</v>
      </c>
      <c r="D159" t="s">
        <v>4590</v>
      </c>
      <c r="E159" t="s">
        <v>4591</v>
      </c>
      <c r="F159" t="s">
        <v>4592</v>
      </c>
      <c r="G159" t="s">
        <v>4593</v>
      </c>
      <c r="H159" t="s">
        <v>4594</v>
      </c>
      <c r="I159" t="s">
        <v>4595</v>
      </c>
      <c r="J159" t="s">
        <v>824</v>
      </c>
      <c r="K159" t="s">
        <v>424</v>
      </c>
      <c r="L159" t="s">
        <v>425</v>
      </c>
      <c r="M159" t="s">
        <v>2151</v>
      </c>
      <c r="N159" t="s">
        <v>2152</v>
      </c>
      <c r="O159" t="s">
        <v>4596</v>
      </c>
      <c r="P159" t="s">
        <v>4597</v>
      </c>
      <c r="Q159" t="s">
        <v>4598</v>
      </c>
      <c r="R159" t="s">
        <v>4599</v>
      </c>
      <c r="S159" t="s">
        <v>4600</v>
      </c>
      <c r="T159" t="s">
        <v>4601</v>
      </c>
      <c r="U159" t="s">
        <v>4602</v>
      </c>
      <c r="V159" t="s">
        <v>4603</v>
      </c>
      <c r="DY159" t="s">
        <v>848</v>
      </c>
      <c r="DZ159" t="s">
        <v>472</v>
      </c>
      <c r="EA159" t="s">
        <v>473</v>
      </c>
      <c r="EB159" t="s">
        <v>2199</v>
      </c>
      <c r="EC159" t="s">
        <v>2200</v>
      </c>
    </row>
    <row r="160" spans="1:133" x14ac:dyDescent="0.3">
      <c r="A160" t="s">
        <v>4604</v>
      </c>
      <c r="B160" t="s">
        <v>4605</v>
      </c>
      <c r="C160" t="s">
        <v>4606</v>
      </c>
      <c r="D160" t="s">
        <v>4607</v>
      </c>
      <c r="E160" t="s">
        <v>4608</v>
      </c>
      <c r="F160" t="s">
        <v>4609</v>
      </c>
      <c r="G160" t="s">
        <v>4610</v>
      </c>
      <c r="H160" t="s">
        <v>4611</v>
      </c>
      <c r="I160" t="s">
        <v>4612</v>
      </c>
      <c r="J160" t="s">
        <v>825</v>
      </c>
      <c r="K160" t="s">
        <v>426</v>
      </c>
      <c r="L160" t="s">
        <v>427</v>
      </c>
      <c r="M160" t="s">
        <v>2153</v>
      </c>
      <c r="N160" t="s">
        <v>2154</v>
      </c>
      <c r="O160" t="s">
        <v>4613</v>
      </c>
      <c r="P160" t="s">
        <v>4614</v>
      </c>
      <c r="Q160" t="s">
        <v>4615</v>
      </c>
      <c r="R160" t="s">
        <v>4616</v>
      </c>
      <c r="S160" t="s">
        <v>4617</v>
      </c>
      <c r="T160" t="s">
        <v>4618</v>
      </c>
      <c r="U160" t="s">
        <v>4619</v>
      </c>
      <c r="V160" t="s">
        <v>4620</v>
      </c>
      <c r="DY160" t="s">
        <v>849</v>
      </c>
      <c r="DZ160" t="s">
        <v>474</v>
      </c>
      <c r="EA160" t="s">
        <v>475</v>
      </c>
      <c r="EB160" t="s">
        <v>2201</v>
      </c>
      <c r="EC160" t="s">
        <v>2202</v>
      </c>
    </row>
    <row r="161" spans="1:133" x14ac:dyDescent="0.3">
      <c r="A161" t="s">
        <v>4621</v>
      </c>
      <c r="B161" t="s">
        <v>4622</v>
      </c>
      <c r="C161" t="s">
        <v>4623</v>
      </c>
      <c r="D161" t="s">
        <v>4624</v>
      </c>
      <c r="E161" t="s">
        <v>4625</v>
      </c>
      <c r="F161" t="s">
        <v>4626</v>
      </c>
      <c r="G161" t="s">
        <v>4627</v>
      </c>
      <c r="H161" t="s">
        <v>4628</v>
      </c>
      <c r="I161" t="s">
        <v>4629</v>
      </c>
      <c r="J161" t="s">
        <v>826</v>
      </c>
      <c r="K161" t="s">
        <v>428</v>
      </c>
      <c r="L161" t="s">
        <v>429</v>
      </c>
      <c r="M161" t="s">
        <v>2155</v>
      </c>
      <c r="N161" t="s">
        <v>2156</v>
      </c>
      <c r="O161" t="s">
        <v>4630</v>
      </c>
      <c r="P161" t="s">
        <v>4631</v>
      </c>
      <c r="Q161" t="s">
        <v>4632</v>
      </c>
      <c r="R161" t="s">
        <v>4633</v>
      </c>
      <c r="S161" t="s">
        <v>4634</v>
      </c>
      <c r="T161" t="s">
        <v>4635</v>
      </c>
      <c r="U161" t="s">
        <v>4636</v>
      </c>
      <c r="V161" t="s">
        <v>4637</v>
      </c>
      <c r="DY161" t="s">
        <v>850</v>
      </c>
      <c r="DZ161" t="s">
        <v>476</v>
      </c>
      <c r="EA161" t="s">
        <v>477</v>
      </c>
      <c r="EB161" t="s">
        <v>2203</v>
      </c>
      <c r="EC161" t="s">
        <v>2204</v>
      </c>
    </row>
    <row r="162" spans="1:133" x14ac:dyDescent="0.3">
      <c r="A162" t="s">
        <v>4638</v>
      </c>
      <c r="B162" t="s">
        <v>4639</v>
      </c>
      <c r="C162" t="s">
        <v>4640</v>
      </c>
      <c r="D162" t="s">
        <v>4641</v>
      </c>
      <c r="E162" t="s">
        <v>4642</v>
      </c>
      <c r="F162" t="s">
        <v>4643</v>
      </c>
      <c r="G162" t="s">
        <v>4644</v>
      </c>
      <c r="H162" t="s">
        <v>4645</v>
      </c>
      <c r="I162" t="s">
        <v>4646</v>
      </c>
      <c r="J162" t="s">
        <v>827</v>
      </c>
      <c r="K162" t="s">
        <v>430</v>
      </c>
      <c r="L162" t="s">
        <v>431</v>
      </c>
      <c r="M162" t="s">
        <v>2157</v>
      </c>
      <c r="N162" t="s">
        <v>2158</v>
      </c>
      <c r="O162" t="s">
        <v>4647</v>
      </c>
      <c r="P162" t="s">
        <v>4648</v>
      </c>
      <c r="Q162" t="s">
        <v>4649</v>
      </c>
      <c r="R162" t="s">
        <v>4650</v>
      </c>
      <c r="S162" t="s">
        <v>4651</v>
      </c>
      <c r="T162" t="s">
        <v>4652</v>
      </c>
      <c r="U162" t="s">
        <v>4653</v>
      </c>
      <c r="V162" t="s">
        <v>4654</v>
      </c>
      <c r="DY162" t="s">
        <v>851</v>
      </c>
      <c r="DZ162" t="s">
        <v>478</v>
      </c>
      <c r="EA162" t="s">
        <v>479</v>
      </c>
      <c r="EB162" t="s">
        <v>2205</v>
      </c>
      <c r="EC162" t="s">
        <v>2206</v>
      </c>
    </row>
    <row r="163" spans="1:133" x14ac:dyDescent="0.3">
      <c r="A163" t="s">
        <v>4655</v>
      </c>
      <c r="B163" t="s">
        <v>4656</v>
      </c>
      <c r="C163" t="s">
        <v>4657</v>
      </c>
      <c r="D163" t="s">
        <v>4658</v>
      </c>
      <c r="E163" t="s">
        <v>4659</v>
      </c>
      <c r="F163" t="s">
        <v>4660</v>
      </c>
      <c r="G163" t="s">
        <v>4661</v>
      </c>
      <c r="H163" t="s">
        <v>4662</v>
      </c>
      <c r="I163" t="s">
        <v>4663</v>
      </c>
      <c r="J163" t="s">
        <v>828</v>
      </c>
      <c r="K163" t="s">
        <v>432</v>
      </c>
      <c r="L163" t="s">
        <v>433</v>
      </c>
      <c r="M163" t="s">
        <v>2159</v>
      </c>
      <c r="N163" t="s">
        <v>2160</v>
      </c>
      <c r="O163" t="s">
        <v>4664</v>
      </c>
      <c r="P163" t="s">
        <v>4665</v>
      </c>
      <c r="Q163" t="s">
        <v>4666</v>
      </c>
      <c r="R163" t="s">
        <v>4667</v>
      </c>
      <c r="S163" t="s">
        <v>4668</v>
      </c>
      <c r="T163" t="s">
        <v>4669</v>
      </c>
      <c r="U163" t="s">
        <v>4670</v>
      </c>
      <c r="V163" t="s">
        <v>4671</v>
      </c>
      <c r="DY163" t="s">
        <v>852</v>
      </c>
      <c r="DZ163" t="s">
        <v>480</v>
      </c>
      <c r="EA163" t="s">
        <v>481</v>
      </c>
      <c r="EB163" t="s">
        <v>2207</v>
      </c>
      <c r="EC163" t="s">
        <v>2208</v>
      </c>
    </row>
    <row r="164" spans="1:133" x14ac:dyDescent="0.3">
      <c r="A164" t="s">
        <v>4672</v>
      </c>
      <c r="B164" t="s">
        <v>4673</v>
      </c>
      <c r="C164" t="s">
        <v>4674</v>
      </c>
      <c r="D164" t="s">
        <v>4675</v>
      </c>
      <c r="E164" t="s">
        <v>4676</v>
      </c>
      <c r="F164" t="s">
        <v>4677</v>
      </c>
      <c r="G164" t="s">
        <v>4678</v>
      </c>
      <c r="H164" t="s">
        <v>4679</v>
      </c>
      <c r="I164" t="s">
        <v>4680</v>
      </c>
      <c r="J164" t="s">
        <v>829</v>
      </c>
      <c r="K164" t="s">
        <v>434</v>
      </c>
      <c r="L164" t="s">
        <v>435</v>
      </c>
      <c r="M164" t="s">
        <v>2161</v>
      </c>
      <c r="N164" t="s">
        <v>2162</v>
      </c>
      <c r="O164" t="s">
        <v>4681</v>
      </c>
      <c r="P164" t="s">
        <v>4682</v>
      </c>
      <c r="Q164" t="s">
        <v>4683</v>
      </c>
      <c r="R164" t="s">
        <v>4684</v>
      </c>
      <c r="S164" t="s">
        <v>4685</v>
      </c>
      <c r="T164" t="s">
        <v>4686</v>
      </c>
      <c r="U164" t="s">
        <v>4687</v>
      </c>
      <c r="V164" t="s">
        <v>4688</v>
      </c>
      <c r="DY164" t="s">
        <v>853</v>
      </c>
      <c r="DZ164" t="s">
        <v>482</v>
      </c>
      <c r="EA164" t="s">
        <v>483</v>
      </c>
      <c r="EB164" t="s">
        <v>2209</v>
      </c>
      <c r="EC164" t="s">
        <v>2210</v>
      </c>
    </row>
    <row r="165" spans="1:133" x14ac:dyDescent="0.3">
      <c r="A165" t="s">
        <v>4689</v>
      </c>
      <c r="B165" t="s">
        <v>4690</v>
      </c>
      <c r="C165" t="s">
        <v>4691</v>
      </c>
      <c r="D165" t="s">
        <v>4692</v>
      </c>
      <c r="E165" t="s">
        <v>4693</v>
      </c>
      <c r="F165" t="s">
        <v>4694</v>
      </c>
      <c r="G165" t="s">
        <v>4695</v>
      </c>
      <c r="H165" t="s">
        <v>4696</v>
      </c>
      <c r="I165" t="s">
        <v>4697</v>
      </c>
      <c r="J165" t="s">
        <v>830</v>
      </c>
      <c r="K165" t="s">
        <v>436</v>
      </c>
      <c r="L165" t="s">
        <v>437</v>
      </c>
      <c r="M165" t="s">
        <v>2163</v>
      </c>
      <c r="N165" t="s">
        <v>2164</v>
      </c>
      <c r="O165" t="s">
        <v>4698</v>
      </c>
      <c r="P165" t="s">
        <v>4699</v>
      </c>
      <c r="Q165" t="s">
        <v>4700</v>
      </c>
      <c r="R165" t="s">
        <v>4701</v>
      </c>
      <c r="S165" t="s">
        <v>4702</v>
      </c>
      <c r="T165" t="s">
        <v>4703</v>
      </c>
      <c r="U165" t="s">
        <v>4704</v>
      </c>
      <c r="V165" t="s">
        <v>4705</v>
      </c>
      <c r="DY165" t="s">
        <v>854</v>
      </c>
      <c r="DZ165" t="s">
        <v>484</v>
      </c>
      <c r="EA165" t="s">
        <v>485</v>
      </c>
      <c r="EB165" t="s">
        <v>2211</v>
      </c>
      <c r="EC165" t="s">
        <v>2212</v>
      </c>
    </row>
    <row r="166" spans="1:133" x14ac:dyDescent="0.3">
      <c r="A166" t="s">
        <v>4706</v>
      </c>
      <c r="B166" t="s">
        <v>4707</v>
      </c>
      <c r="C166" t="s">
        <v>4708</v>
      </c>
      <c r="D166" t="s">
        <v>4709</v>
      </c>
      <c r="E166" t="s">
        <v>4710</v>
      </c>
      <c r="F166" t="s">
        <v>4711</v>
      </c>
      <c r="G166" t="s">
        <v>4712</v>
      </c>
      <c r="H166" t="s">
        <v>4713</v>
      </c>
      <c r="I166" t="s">
        <v>4714</v>
      </c>
      <c r="J166" t="s">
        <v>831</v>
      </c>
      <c r="K166" t="s">
        <v>438</v>
      </c>
      <c r="L166" t="s">
        <v>439</v>
      </c>
      <c r="M166" t="s">
        <v>2165</v>
      </c>
      <c r="N166" t="s">
        <v>2166</v>
      </c>
      <c r="O166" t="s">
        <v>4715</v>
      </c>
      <c r="P166" t="s">
        <v>4716</v>
      </c>
      <c r="Q166" t="s">
        <v>4717</v>
      </c>
      <c r="R166" t="s">
        <v>4718</v>
      </c>
      <c r="S166" t="s">
        <v>4719</v>
      </c>
      <c r="T166" t="s">
        <v>4720</v>
      </c>
      <c r="U166" t="s">
        <v>4721</v>
      </c>
      <c r="V166" t="s">
        <v>4722</v>
      </c>
      <c r="DY166" t="s">
        <v>855</v>
      </c>
      <c r="DZ166" t="s">
        <v>486</v>
      </c>
      <c r="EA166" t="s">
        <v>487</v>
      </c>
      <c r="EB166" t="s">
        <v>2213</v>
      </c>
      <c r="EC166" t="s">
        <v>2214</v>
      </c>
    </row>
    <row r="167" spans="1:133" x14ac:dyDescent="0.3">
      <c r="A167" t="s">
        <v>4723</v>
      </c>
      <c r="B167" t="s">
        <v>4724</v>
      </c>
      <c r="C167" t="s">
        <v>4725</v>
      </c>
      <c r="D167" t="s">
        <v>4726</v>
      </c>
      <c r="E167" t="s">
        <v>4727</v>
      </c>
      <c r="F167" t="s">
        <v>4728</v>
      </c>
      <c r="G167" t="s">
        <v>4729</v>
      </c>
      <c r="H167" t="s">
        <v>4730</v>
      </c>
      <c r="I167" t="s">
        <v>4731</v>
      </c>
      <c r="J167" t="s">
        <v>832</v>
      </c>
      <c r="K167" t="s">
        <v>440</v>
      </c>
      <c r="L167" t="s">
        <v>441</v>
      </c>
      <c r="M167" t="s">
        <v>2167</v>
      </c>
      <c r="N167" t="s">
        <v>2168</v>
      </c>
      <c r="O167" t="s">
        <v>4732</v>
      </c>
      <c r="P167" t="s">
        <v>4733</v>
      </c>
      <c r="Q167" t="s">
        <v>4734</v>
      </c>
      <c r="R167" t="s">
        <v>4735</v>
      </c>
      <c r="S167" t="s">
        <v>4736</v>
      </c>
      <c r="T167" t="s">
        <v>4737</v>
      </c>
      <c r="U167" t="s">
        <v>4738</v>
      </c>
      <c r="V167" t="s">
        <v>4739</v>
      </c>
      <c r="DY167" t="s">
        <v>856</v>
      </c>
      <c r="DZ167" t="s">
        <v>488</v>
      </c>
      <c r="EA167" t="s">
        <v>489</v>
      </c>
      <c r="EB167" t="s">
        <v>2215</v>
      </c>
      <c r="EC167" t="s">
        <v>2216</v>
      </c>
    </row>
    <row r="168" spans="1:133" x14ac:dyDescent="0.3">
      <c r="A168" t="s">
        <v>4740</v>
      </c>
      <c r="B168" t="s">
        <v>4741</v>
      </c>
      <c r="C168" t="s">
        <v>4742</v>
      </c>
      <c r="D168" t="s">
        <v>4743</v>
      </c>
      <c r="E168" t="s">
        <v>4744</v>
      </c>
      <c r="F168" t="s">
        <v>4745</v>
      </c>
      <c r="G168" t="s">
        <v>4746</v>
      </c>
      <c r="H168" t="s">
        <v>4747</v>
      </c>
      <c r="I168" t="s">
        <v>4748</v>
      </c>
      <c r="J168" t="s">
        <v>833</v>
      </c>
      <c r="K168" t="s">
        <v>442</v>
      </c>
      <c r="L168" t="s">
        <v>443</v>
      </c>
      <c r="M168" t="s">
        <v>2169</v>
      </c>
      <c r="N168" t="s">
        <v>2170</v>
      </c>
      <c r="O168" t="s">
        <v>4749</v>
      </c>
      <c r="P168" t="s">
        <v>4750</v>
      </c>
      <c r="Q168" t="s">
        <v>4751</v>
      </c>
      <c r="R168" t="s">
        <v>4752</v>
      </c>
      <c r="S168" t="s">
        <v>4753</v>
      </c>
      <c r="T168" t="s">
        <v>4754</v>
      </c>
      <c r="U168" t="s">
        <v>4755</v>
      </c>
      <c r="V168" t="s">
        <v>4756</v>
      </c>
      <c r="DY168" t="s">
        <v>857</v>
      </c>
      <c r="DZ168" t="s">
        <v>490</v>
      </c>
      <c r="EA168" t="s">
        <v>491</v>
      </c>
      <c r="EB168" t="s">
        <v>2217</v>
      </c>
      <c r="EC168" t="s">
        <v>2218</v>
      </c>
    </row>
    <row r="169" spans="1:133" x14ac:dyDescent="0.3">
      <c r="A169" t="s">
        <v>4757</v>
      </c>
      <c r="B169" t="s">
        <v>4758</v>
      </c>
      <c r="C169" t="s">
        <v>4759</v>
      </c>
      <c r="D169" t="s">
        <v>4760</v>
      </c>
      <c r="E169" t="s">
        <v>4761</v>
      </c>
      <c r="F169" t="s">
        <v>4762</v>
      </c>
      <c r="G169" t="s">
        <v>4763</v>
      </c>
      <c r="H169" t="s">
        <v>4764</v>
      </c>
      <c r="I169" t="s">
        <v>4765</v>
      </c>
      <c r="J169" t="s">
        <v>834</v>
      </c>
      <c r="K169" t="s">
        <v>444</v>
      </c>
      <c r="L169" t="s">
        <v>445</v>
      </c>
      <c r="M169" t="s">
        <v>2171</v>
      </c>
      <c r="N169" t="s">
        <v>2172</v>
      </c>
      <c r="O169" t="s">
        <v>4766</v>
      </c>
      <c r="P169" t="s">
        <v>4767</v>
      </c>
      <c r="Q169" t="s">
        <v>4768</v>
      </c>
      <c r="R169" t="s">
        <v>4769</v>
      </c>
      <c r="S169" t="s">
        <v>4770</v>
      </c>
      <c r="T169" t="s">
        <v>4771</v>
      </c>
      <c r="U169" t="s">
        <v>4772</v>
      </c>
      <c r="V169" t="s">
        <v>4773</v>
      </c>
      <c r="DY169" t="s">
        <v>858</v>
      </c>
      <c r="DZ169" t="s">
        <v>492</v>
      </c>
      <c r="EA169" t="s">
        <v>493</v>
      </c>
      <c r="EB169" t="s">
        <v>2219</v>
      </c>
      <c r="EC169" t="s">
        <v>2220</v>
      </c>
    </row>
    <row r="170" spans="1:133" x14ac:dyDescent="0.3">
      <c r="A170" t="s">
        <v>4774</v>
      </c>
      <c r="B170" t="s">
        <v>4775</v>
      </c>
      <c r="C170" t="s">
        <v>4776</v>
      </c>
      <c r="D170" t="s">
        <v>4777</v>
      </c>
      <c r="E170" t="s">
        <v>4778</v>
      </c>
      <c r="F170" t="s">
        <v>4779</v>
      </c>
      <c r="G170" t="s">
        <v>4780</v>
      </c>
      <c r="H170" t="s">
        <v>4781</v>
      </c>
      <c r="I170" t="s">
        <v>4782</v>
      </c>
      <c r="J170" t="s">
        <v>835</v>
      </c>
      <c r="K170" t="s">
        <v>446</v>
      </c>
      <c r="L170" t="s">
        <v>447</v>
      </c>
      <c r="M170" t="s">
        <v>2173</v>
      </c>
      <c r="N170" t="s">
        <v>2174</v>
      </c>
      <c r="O170" t="s">
        <v>4783</v>
      </c>
      <c r="P170" t="s">
        <v>4784</v>
      </c>
      <c r="Q170" t="s">
        <v>4785</v>
      </c>
      <c r="R170" t="s">
        <v>4786</v>
      </c>
      <c r="S170" t="s">
        <v>4787</v>
      </c>
      <c r="T170" t="s">
        <v>4788</v>
      </c>
      <c r="U170" t="s">
        <v>4789</v>
      </c>
      <c r="V170" t="s">
        <v>4790</v>
      </c>
      <c r="DY170" t="s">
        <v>859</v>
      </c>
      <c r="DZ170" t="s">
        <v>494</v>
      </c>
      <c r="EA170" t="s">
        <v>495</v>
      </c>
      <c r="EB170" t="s">
        <v>2221</v>
      </c>
      <c r="EC170" t="s">
        <v>2222</v>
      </c>
    </row>
    <row r="171" spans="1:133" x14ac:dyDescent="0.3">
      <c r="A171" t="s">
        <v>4791</v>
      </c>
      <c r="B171" t="s">
        <v>4792</v>
      </c>
      <c r="C171" t="s">
        <v>4793</v>
      </c>
      <c r="D171" t="s">
        <v>4794</v>
      </c>
      <c r="E171" t="s">
        <v>4795</v>
      </c>
      <c r="F171" t="s">
        <v>4796</v>
      </c>
      <c r="G171" t="s">
        <v>4797</v>
      </c>
      <c r="H171" t="s">
        <v>4798</v>
      </c>
      <c r="I171" t="s">
        <v>4799</v>
      </c>
      <c r="J171" t="s">
        <v>836</v>
      </c>
      <c r="K171" t="s">
        <v>448</v>
      </c>
      <c r="L171" t="s">
        <v>449</v>
      </c>
      <c r="M171" t="s">
        <v>2175</v>
      </c>
      <c r="N171" t="s">
        <v>2176</v>
      </c>
      <c r="O171" t="s">
        <v>4800</v>
      </c>
      <c r="P171" t="s">
        <v>4801</v>
      </c>
      <c r="Q171" t="s">
        <v>4802</v>
      </c>
      <c r="R171" t="s">
        <v>4803</v>
      </c>
      <c r="S171" t="s">
        <v>4804</v>
      </c>
      <c r="T171" t="s">
        <v>4805</v>
      </c>
      <c r="U171" t="s">
        <v>4806</v>
      </c>
      <c r="V171" t="s">
        <v>4807</v>
      </c>
      <c r="DY171" t="s">
        <v>860</v>
      </c>
      <c r="DZ171" t="s">
        <v>496</v>
      </c>
      <c r="EA171" t="s">
        <v>497</v>
      </c>
      <c r="EB171" t="s">
        <v>2223</v>
      </c>
      <c r="EC171" t="s">
        <v>2224</v>
      </c>
    </row>
    <row r="172" spans="1:133" x14ac:dyDescent="0.3">
      <c r="A172" t="s">
        <v>4808</v>
      </c>
      <c r="B172" t="s">
        <v>4809</v>
      </c>
      <c r="C172" t="s">
        <v>4810</v>
      </c>
      <c r="D172" t="s">
        <v>4811</v>
      </c>
      <c r="E172" t="s">
        <v>4812</v>
      </c>
      <c r="F172" t="s">
        <v>4813</v>
      </c>
      <c r="G172" t="s">
        <v>4814</v>
      </c>
      <c r="H172" t="s">
        <v>4815</v>
      </c>
      <c r="I172" t="s">
        <v>4816</v>
      </c>
      <c r="J172" t="s">
        <v>837</v>
      </c>
      <c r="K172" t="s">
        <v>450</v>
      </c>
      <c r="L172" t="s">
        <v>451</v>
      </c>
      <c r="M172" t="s">
        <v>2177</v>
      </c>
      <c r="N172" t="s">
        <v>2178</v>
      </c>
      <c r="O172" t="s">
        <v>4817</v>
      </c>
      <c r="P172" t="s">
        <v>4818</v>
      </c>
      <c r="Q172" t="s">
        <v>4819</v>
      </c>
      <c r="R172" t="s">
        <v>4820</v>
      </c>
      <c r="S172" t="s">
        <v>4821</v>
      </c>
      <c r="T172" t="s">
        <v>4822</v>
      </c>
      <c r="U172" t="s">
        <v>4823</v>
      </c>
      <c r="V172" t="s">
        <v>4824</v>
      </c>
      <c r="DY172" t="s">
        <v>861</v>
      </c>
      <c r="DZ172" t="s">
        <v>498</v>
      </c>
      <c r="EA172" t="s">
        <v>499</v>
      </c>
      <c r="EB172" t="s">
        <v>2225</v>
      </c>
      <c r="EC172" t="s">
        <v>2226</v>
      </c>
    </row>
    <row r="173" spans="1:133" x14ac:dyDescent="0.3">
      <c r="A173" t="s">
        <v>4825</v>
      </c>
      <c r="B173" t="s">
        <v>4826</v>
      </c>
      <c r="C173" t="s">
        <v>4827</v>
      </c>
      <c r="D173" t="s">
        <v>4828</v>
      </c>
      <c r="E173" t="s">
        <v>4829</v>
      </c>
      <c r="F173" t="s">
        <v>4830</v>
      </c>
      <c r="G173" t="s">
        <v>4831</v>
      </c>
      <c r="H173" t="s">
        <v>4832</v>
      </c>
      <c r="I173" t="s">
        <v>4833</v>
      </c>
      <c r="J173" t="s">
        <v>838</v>
      </c>
      <c r="K173" t="s">
        <v>452</v>
      </c>
      <c r="L173" t="s">
        <v>453</v>
      </c>
      <c r="M173" t="s">
        <v>2179</v>
      </c>
      <c r="N173" t="s">
        <v>2180</v>
      </c>
      <c r="O173" t="s">
        <v>4834</v>
      </c>
      <c r="P173" t="s">
        <v>4835</v>
      </c>
      <c r="Q173" t="s">
        <v>4836</v>
      </c>
      <c r="R173" t="s">
        <v>4837</v>
      </c>
      <c r="S173" t="s">
        <v>4838</v>
      </c>
      <c r="T173" t="s">
        <v>4839</v>
      </c>
      <c r="U173" t="s">
        <v>4840</v>
      </c>
      <c r="V173" t="s">
        <v>4841</v>
      </c>
      <c r="DY173" t="s">
        <v>862</v>
      </c>
      <c r="DZ173" t="s">
        <v>500</v>
      </c>
      <c r="EA173" t="s">
        <v>501</v>
      </c>
      <c r="EB173" t="s">
        <v>2227</v>
      </c>
      <c r="EC173" t="s">
        <v>2228</v>
      </c>
    </row>
    <row r="174" spans="1:133" x14ac:dyDescent="0.3">
      <c r="A174" t="s">
        <v>4842</v>
      </c>
      <c r="B174" t="s">
        <v>4843</v>
      </c>
      <c r="C174" t="s">
        <v>4844</v>
      </c>
      <c r="D174" t="s">
        <v>4845</v>
      </c>
      <c r="E174" t="s">
        <v>4846</v>
      </c>
      <c r="F174" t="s">
        <v>4847</v>
      </c>
      <c r="G174" t="s">
        <v>4848</v>
      </c>
      <c r="H174" t="s">
        <v>4849</v>
      </c>
      <c r="I174" t="s">
        <v>4850</v>
      </c>
      <c r="J174" t="s">
        <v>839</v>
      </c>
      <c r="K174" t="s">
        <v>454</v>
      </c>
      <c r="L174" t="s">
        <v>455</v>
      </c>
      <c r="M174" t="s">
        <v>2181</v>
      </c>
      <c r="N174" t="s">
        <v>2182</v>
      </c>
      <c r="O174" t="s">
        <v>4851</v>
      </c>
      <c r="P174" t="s">
        <v>4852</v>
      </c>
      <c r="Q174" t="s">
        <v>4853</v>
      </c>
      <c r="R174" t="s">
        <v>4854</v>
      </c>
      <c r="S174" t="s">
        <v>4855</v>
      </c>
      <c r="T174" t="s">
        <v>4856</v>
      </c>
      <c r="U174" t="s">
        <v>4857</v>
      </c>
      <c r="V174" t="s">
        <v>4858</v>
      </c>
      <c r="DY174" t="s">
        <v>863</v>
      </c>
      <c r="DZ174" t="s">
        <v>502</v>
      </c>
      <c r="EA174" t="s">
        <v>503</v>
      </c>
      <c r="EB174" t="s">
        <v>2229</v>
      </c>
      <c r="EC174" t="s">
        <v>2230</v>
      </c>
    </row>
    <row r="175" spans="1:133" x14ac:dyDescent="0.3">
      <c r="A175" t="s">
        <v>4859</v>
      </c>
      <c r="B175" t="s">
        <v>4860</v>
      </c>
      <c r="C175" t="s">
        <v>4861</v>
      </c>
      <c r="D175" t="s">
        <v>4862</v>
      </c>
      <c r="E175" t="s">
        <v>4863</v>
      </c>
      <c r="F175" t="s">
        <v>4864</v>
      </c>
      <c r="G175" t="s">
        <v>4865</v>
      </c>
      <c r="H175" t="s">
        <v>4866</v>
      </c>
      <c r="I175" t="s">
        <v>4867</v>
      </c>
      <c r="J175" t="s">
        <v>840</v>
      </c>
      <c r="K175" t="s">
        <v>456</v>
      </c>
      <c r="L175" t="s">
        <v>457</v>
      </c>
      <c r="M175" t="s">
        <v>2183</v>
      </c>
      <c r="N175" t="s">
        <v>2184</v>
      </c>
      <c r="O175" t="s">
        <v>4868</v>
      </c>
      <c r="P175" t="s">
        <v>4869</v>
      </c>
      <c r="Q175" t="s">
        <v>4870</v>
      </c>
      <c r="R175" t="s">
        <v>4871</v>
      </c>
      <c r="S175" t="s">
        <v>4872</v>
      </c>
      <c r="T175" t="s">
        <v>4873</v>
      </c>
      <c r="U175" t="s">
        <v>4874</v>
      </c>
      <c r="V175" t="s">
        <v>4875</v>
      </c>
      <c r="DY175" t="s">
        <v>864</v>
      </c>
      <c r="DZ175" t="s">
        <v>504</v>
      </c>
      <c r="EA175" t="s">
        <v>505</v>
      </c>
      <c r="EB175" t="s">
        <v>2231</v>
      </c>
      <c r="EC175" t="s">
        <v>2232</v>
      </c>
    </row>
    <row r="176" spans="1:133" x14ac:dyDescent="0.3">
      <c r="A176" t="s">
        <v>4876</v>
      </c>
      <c r="B176" t="s">
        <v>4877</v>
      </c>
      <c r="C176" t="s">
        <v>4878</v>
      </c>
      <c r="D176" t="s">
        <v>4879</v>
      </c>
      <c r="E176" t="s">
        <v>4880</v>
      </c>
      <c r="F176" t="s">
        <v>4881</v>
      </c>
      <c r="G176" t="s">
        <v>4882</v>
      </c>
      <c r="H176" t="s">
        <v>4883</v>
      </c>
      <c r="I176" t="s">
        <v>4884</v>
      </c>
      <c r="J176" t="s">
        <v>841</v>
      </c>
      <c r="K176" t="s">
        <v>458</v>
      </c>
      <c r="L176" t="s">
        <v>459</v>
      </c>
      <c r="M176" t="s">
        <v>2185</v>
      </c>
      <c r="N176" t="s">
        <v>2186</v>
      </c>
      <c r="O176" t="s">
        <v>4885</v>
      </c>
      <c r="P176" t="s">
        <v>4886</v>
      </c>
      <c r="Q176" t="s">
        <v>4887</v>
      </c>
      <c r="R176" t="s">
        <v>4888</v>
      </c>
      <c r="S176" t="s">
        <v>4889</v>
      </c>
      <c r="T176" t="s">
        <v>4890</v>
      </c>
      <c r="U176" t="s">
        <v>4891</v>
      </c>
      <c r="V176" t="s">
        <v>4892</v>
      </c>
      <c r="DY176" t="s">
        <v>865</v>
      </c>
      <c r="DZ176" t="s">
        <v>506</v>
      </c>
      <c r="EA176" t="s">
        <v>507</v>
      </c>
      <c r="EB176" t="s">
        <v>2233</v>
      </c>
      <c r="EC176" t="s">
        <v>2234</v>
      </c>
    </row>
    <row r="177" spans="1:133" x14ac:dyDescent="0.3">
      <c r="A177" t="s">
        <v>4893</v>
      </c>
      <c r="B177" t="s">
        <v>4894</v>
      </c>
      <c r="C177" t="s">
        <v>4895</v>
      </c>
      <c r="D177" t="s">
        <v>4896</v>
      </c>
      <c r="E177" t="s">
        <v>4897</v>
      </c>
      <c r="F177" t="s">
        <v>4898</v>
      </c>
      <c r="G177" t="s">
        <v>4899</v>
      </c>
      <c r="H177" t="s">
        <v>4900</v>
      </c>
      <c r="I177" t="s">
        <v>4901</v>
      </c>
      <c r="J177" t="s">
        <v>842</v>
      </c>
      <c r="K177" t="s">
        <v>460</v>
      </c>
      <c r="L177" t="s">
        <v>461</v>
      </c>
      <c r="M177" t="s">
        <v>2187</v>
      </c>
      <c r="N177" t="s">
        <v>2188</v>
      </c>
      <c r="O177" t="s">
        <v>4902</v>
      </c>
      <c r="P177" t="s">
        <v>4903</v>
      </c>
      <c r="Q177" t="s">
        <v>4904</v>
      </c>
      <c r="R177" t="s">
        <v>4905</v>
      </c>
      <c r="S177" t="s">
        <v>4906</v>
      </c>
      <c r="T177" t="s">
        <v>4907</v>
      </c>
      <c r="U177" t="s">
        <v>4908</v>
      </c>
      <c r="V177" t="s">
        <v>4909</v>
      </c>
      <c r="DY177" t="s">
        <v>866</v>
      </c>
      <c r="DZ177" t="s">
        <v>508</v>
      </c>
      <c r="EA177" t="s">
        <v>509</v>
      </c>
      <c r="EB177" t="s">
        <v>2235</v>
      </c>
      <c r="EC177" t="s">
        <v>2236</v>
      </c>
    </row>
    <row r="178" spans="1:133" x14ac:dyDescent="0.3">
      <c r="A178" t="s">
        <v>4910</v>
      </c>
      <c r="B178" t="s">
        <v>4911</v>
      </c>
      <c r="C178" t="s">
        <v>4912</v>
      </c>
      <c r="D178" t="s">
        <v>4913</v>
      </c>
      <c r="E178" t="s">
        <v>4914</v>
      </c>
      <c r="F178" t="s">
        <v>4915</v>
      </c>
      <c r="G178" t="s">
        <v>4916</v>
      </c>
      <c r="H178" t="s">
        <v>4917</v>
      </c>
      <c r="I178" t="s">
        <v>4918</v>
      </c>
      <c r="J178" t="s">
        <v>843</v>
      </c>
      <c r="K178" t="s">
        <v>462</v>
      </c>
      <c r="L178" t="s">
        <v>463</v>
      </c>
      <c r="M178" t="s">
        <v>2189</v>
      </c>
      <c r="N178" t="s">
        <v>2190</v>
      </c>
      <c r="O178" t="s">
        <v>4919</v>
      </c>
      <c r="P178" t="s">
        <v>4920</v>
      </c>
      <c r="Q178" t="s">
        <v>4921</v>
      </c>
      <c r="R178" t="s">
        <v>4922</v>
      </c>
      <c r="S178" t="s">
        <v>4923</v>
      </c>
      <c r="T178" t="s">
        <v>4924</v>
      </c>
      <c r="U178" t="s">
        <v>4925</v>
      </c>
      <c r="V178" t="s">
        <v>4926</v>
      </c>
      <c r="DY178" t="s">
        <v>867</v>
      </c>
      <c r="DZ178" t="s">
        <v>510</v>
      </c>
      <c r="EA178" t="s">
        <v>511</v>
      </c>
      <c r="EB178" t="s">
        <v>2237</v>
      </c>
      <c r="EC178" t="s">
        <v>2238</v>
      </c>
    </row>
    <row r="179" spans="1:133" x14ac:dyDescent="0.3">
      <c r="A179" t="s">
        <v>4927</v>
      </c>
      <c r="B179" t="s">
        <v>4928</v>
      </c>
      <c r="C179" t="s">
        <v>4929</v>
      </c>
      <c r="D179" t="s">
        <v>4930</v>
      </c>
      <c r="E179" t="s">
        <v>4931</v>
      </c>
      <c r="F179" t="s">
        <v>4932</v>
      </c>
      <c r="G179" t="s">
        <v>4933</v>
      </c>
      <c r="H179" t="s">
        <v>4934</v>
      </c>
      <c r="I179" t="s">
        <v>4935</v>
      </c>
      <c r="J179" t="s">
        <v>844</v>
      </c>
      <c r="K179" t="s">
        <v>464</v>
      </c>
      <c r="L179" t="s">
        <v>465</v>
      </c>
      <c r="M179" t="s">
        <v>2191</v>
      </c>
      <c r="N179" t="s">
        <v>2192</v>
      </c>
      <c r="O179" t="s">
        <v>4936</v>
      </c>
      <c r="P179" t="s">
        <v>4937</v>
      </c>
      <c r="Q179" t="s">
        <v>4938</v>
      </c>
      <c r="R179" t="s">
        <v>4939</v>
      </c>
      <c r="S179" t="s">
        <v>4940</v>
      </c>
      <c r="T179" t="s">
        <v>4941</v>
      </c>
      <c r="U179" t="s">
        <v>4942</v>
      </c>
      <c r="V179" t="s">
        <v>4943</v>
      </c>
      <c r="DY179" t="s">
        <v>868</v>
      </c>
      <c r="DZ179" t="s">
        <v>512</v>
      </c>
      <c r="EA179" t="s">
        <v>513</v>
      </c>
      <c r="EB179" t="s">
        <v>2239</v>
      </c>
      <c r="EC179" t="s">
        <v>2240</v>
      </c>
    </row>
    <row r="180" spans="1:133" x14ac:dyDescent="0.3">
      <c r="A180" t="s">
        <v>4944</v>
      </c>
      <c r="B180" t="s">
        <v>4945</v>
      </c>
      <c r="C180" t="s">
        <v>4946</v>
      </c>
      <c r="D180" t="s">
        <v>4947</v>
      </c>
      <c r="E180" t="s">
        <v>4948</v>
      </c>
      <c r="F180" t="s">
        <v>4949</v>
      </c>
      <c r="G180" t="s">
        <v>4950</v>
      </c>
      <c r="H180" t="s">
        <v>4951</v>
      </c>
      <c r="I180" t="s">
        <v>4952</v>
      </c>
      <c r="J180" t="s">
        <v>845</v>
      </c>
      <c r="K180" t="s">
        <v>466</v>
      </c>
      <c r="L180" t="s">
        <v>467</v>
      </c>
      <c r="M180" t="s">
        <v>2193</v>
      </c>
      <c r="N180" t="s">
        <v>2194</v>
      </c>
      <c r="O180" t="s">
        <v>4953</v>
      </c>
      <c r="P180" t="s">
        <v>4954</v>
      </c>
      <c r="Q180" t="s">
        <v>4955</v>
      </c>
      <c r="R180" t="s">
        <v>4956</v>
      </c>
      <c r="S180" t="s">
        <v>4957</v>
      </c>
      <c r="T180" t="s">
        <v>4958</v>
      </c>
      <c r="U180" t="s">
        <v>4959</v>
      </c>
      <c r="V180" t="s">
        <v>4960</v>
      </c>
      <c r="DY180" t="s">
        <v>869</v>
      </c>
      <c r="DZ180" t="s">
        <v>514</v>
      </c>
      <c r="EA180" t="s">
        <v>515</v>
      </c>
      <c r="EB180" t="s">
        <v>2241</v>
      </c>
      <c r="EC180" t="s">
        <v>2242</v>
      </c>
    </row>
    <row r="181" spans="1:133" x14ac:dyDescent="0.3">
      <c r="A181" t="s">
        <v>4961</v>
      </c>
      <c r="B181" t="s">
        <v>4962</v>
      </c>
      <c r="C181" t="s">
        <v>4963</v>
      </c>
      <c r="D181" t="s">
        <v>4964</v>
      </c>
      <c r="E181" t="s">
        <v>4965</v>
      </c>
      <c r="F181" t="s">
        <v>4966</v>
      </c>
      <c r="G181" t="s">
        <v>4967</v>
      </c>
      <c r="H181" t="s">
        <v>4968</v>
      </c>
      <c r="I181" t="s">
        <v>4969</v>
      </c>
      <c r="J181" t="s">
        <v>846</v>
      </c>
      <c r="K181" t="s">
        <v>468</v>
      </c>
      <c r="L181" t="s">
        <v>469</v>
      </c>
      <c r="M181" t="s">
        <v>2195</v>
      </c>
      <c r="N181" t="s">
        <v>2196</v>
      </c>
      <c r="O181" t="s">
        <v>4970</v>
      </c>
      <c r="P181" t="s">
        <v>4971</v>
      </c>
      <c r="Q181" t="s">
        <v>4972</v>
      </c>
      <c r="R181" t="s">
        <v>4973</v>
      </c>
      <c r="S181" t="s">
        <v>4974</v>
      </c>
      <c r="T181" t="s">
        <v>4975</v>
      </c>
      <c r="U181" t="s">
        <v>4976</v>
      </c>
      <c r="V181" t="s">
        <v>4977</v>
      </c>
      <c r="DY181" t="s">
        <v>870</v>
      </c>
      <c r="DZ181" t="s">
        <v>516</v>
      </c>
      <c r="EA181" t="s">
        <v>517</v>
      </c>
      <c r="EB181" t="s">
        <v>2243</v>
      </c>
      <c r="EC181" t="s">
        <v>2244</v>
      </c>
    </row>
    <row r="182" spans="1:133" x14ac:dyDescent="0.3">
      <c r="A182" t="s">
        <v>4978</v>
      </c>
      <c r="B182" t="s">
        <v>4979</v>
      </c>
      <c r="C182" t="s">
        <v>4980</v>
      </c>
      <c r="D182" t="s">
        <v>4981</v>
      </c>
      <c r="E182" t="s">
        <v>4982</v>
      </c>
      <c r="F182" t="s">
        <v>4983</v>
      </c>
      <c r="G182" t="s">
        <v>4984</v>
      </c>
      <c r="H182" t="s">
        <v>4985</v>
      </c>
      <c r="I182" t="s">
        <v>4986</v>
      </c>
      <c r="J182" t="s">
        <v>847</v>
      </c>
      <c r="K182" t="s">
        <v>470</v>
      </c>
      <c r="L182" t="s">
        <v>471</v>
      </c>
      <c r="M182" t="s">
        <v>2197</v>
      </c>
      <c r="N182" t="s">
        <v>2198</v>
      </c>
      <c r="O182" t="s">
        <v>4987</v>
      </c>
      <c r="P182" t="s">
        <v>4988</v>
      </c>
      <c r="Q182" t="s">
        <v>4989</v>
      </c>
      <c r="R182" t="s">
        <v>4990</v>
      </c>
      <c r="S182" t="s">
        <v>4991</v>
      </c>
      <c r="T182" t="s">
        <v>4992</v>
      </c>
      <c r="U182" t="s">
        <v>4993</v>
      </c>
      <c r="V182" t="s">
        <v>4994</v>
      </c>
      <c r="DY182" t="s">
        <v>871</v>
      </c>
      <c r="DZ182" t="s">
        <v>518</v>
      </c>
      <c r="EA182" t="s">
        <v>519</v>
      </c>
      <c r="EB182" t="s">
        <v>2245</v>
      </c>
      <c r="EC182" t="s">
        <v>2246</v>
      </c>
    </row>
    <row r="183" spans="1:133" x14ac:dyDescent="0.3">
      <c r="A183" t="s">
        <v>4995</v>
      </c>
      <c r="B183" t="s">
        <v>4996</v>
      </c>
      <c r="C183" t="s">
        <v>4997</v>
      </c>
      <c r="D183" t="s">
        <v>4998</v>
      </c>
      <c r="E183" t="s">
        <v>4999</v>
      </c>
      <c r="F183" t="s">
        <v>5000</v>
      </c>
      <c r="G183" t="s">
        <v>5001</v>
      </c>
      <c r="H183" t="s">
        <v>5002</v>
      </c>
      <c r="I183" t="s">
        <v>5003</v>
      </c>
      <c r="J183" t="s">
        <v>848</v>
      </c>
      <c r="K183" t="s">
        <v>472</v>
      </c>
      <c r="L183" t="s">
        <v>473</v>
      </c>
      <c r="M183" t="s">
        <v>2199</v>
      </c>
      <c r="N183" t="s">
        <v>2200</v>
      </c>
      <c r="O183" t="s">
        <v>5004</v>
      </c>
      <c r="P183" t="s">
        <v>5005</v>
      </c>
      <c r="Q183" t="s">
        <v>5006</v>
      </c>
      <c r="R183" t="s">
        <v>5007</v>
      </c>
      <c r="S183" t="s">
        <v>5008</v>
      </c>
      <c r="T183" t="s">
        <v>5009</v>
      </c>
      <c r="U183" t="s">
        <v>5010</v>
      </c>
      <c r="V183" t="s">
        <v>5011</v>
      </c>
      <c r="DY183" t="s">
        <v>872</v>
      </c>
      <c r="DZ183" t="s">
        <v>520</v>
      </c>
      <c r="EA183" t="s">
        <v>521</v>
      </c>
      <c r="EB183" t="s">
        <v>2247</v>
      </c>
      <c r="EC183" t="s">
        <v>2248</v>
      </c>
    </row>
    <row r="184" spans="1:133" x14ac:dyDescent="0.3">
      <c r="A184" t="s">
        <v>5012</v>
      </c>
      <c r="B184" t="s">
        <v>5013</v>
      </c>
      <c r="C184" t="s">
        <v>5014</v>
      </c>
      <c r="D184" t="s">
        <v>5015</v>
      </c>
      <c r="E184" t="s">
        <v>5016</v>
      </c>
      <c r="F184" t="s">
        <v>5017</v>
      </c>
      <c r="G184" t="s">
        <v>5018</v>
      </c>
      <c r="H184" t="s">
        <v>5019</v>
      </c>
      <c r="I184" t="s">
        <v>5020</v>
      </c>
      <c r="J184" t="s">
        <v>849</v>
      </c>
      <c r="K184" t="s">
        <v>474</v>
      </c>
      <c r="L184" t="s">
        <v>475</v>
      </c>
      <c r="M184" t="s">
        <v>2201</v>
      </c>
      <c r="N184" t="s">
        <v>2202</v>
      </c>
      <c r="O184" t="s">
        <v>5021</v>
      </c>
      <c r="P184" t="s">
        <v>5022</v>
      </c>
      <c r="Q184" t="s">
        <v>5023</v>
      </c>
      <c r="R184" t="s">
        <v>5024</v>
      </c>
      <c r="S184" t="s">
        <v>5025</v>
      </c>
      <c r="T184" t="s">
        <v>5026</v>
      </c>
      <c r="U184" t="s">
        <v>5027</v>
      </c>
      <c r="V184" t="s">
        <v>5028</v>
      </c>
      <c r="DY184" t="s">
        <v>873</v>
      </c>
      <c r="DZ184" t="s">
        <v>522</v>
      </c>
      <c r="EA184" t="s">
        <v>523</v>
      </c>
      <c r="EB184" t="s">
        <v>2249</v>
      </c>
      <c r="EC184" t="s">
        <v>2250</v>
      </c>
    </row>
    <row r="185" spans="1:133" x14ac:dyDescent="0.3">
      <c r="A185" t="s">
        <v>5029</v>
      </c>
      <c r="B185" t="s">
        <v>5030</v>
      </c>
      <c r="C185" t="s">
        <v>5031</v>
      </c>
      <c r="D185" t="s">
        <v>5032</v>
      </c>
      <c r="E185" t="s">
        <v>5033</v>
      </c>
      <c r="F185" t="s">
        <v>5034</v>
      </c>
      <c r="G185" t="s">
        <v>5035</v>
      </c>
      <c r="H185" t="s">
        <v>5036</v>
      </c>
      <c r="I185" t="s">
        <v>5037</v>
      </c>
      <c r="J185" t="s">
        <v>850</v>
      </c>
      <c r="K185" t="s">
        <v>476</v>
      </c>
      <c r="L185" t="s">
        <v>477</v>
      </c>
      <c r="M185" t="s">
        <v>2203</v>
      </c>
      <c r="N185" t="s">
        <v>2204</v>
      </c>
      <c r="O185" t="s">
        <v>5038</v>
      </c>
      <c r="P185" t="s">
        <v>5039</v>
      </c>
      <c r="Q185" t="s">
        <v>5040</v>
      </c>
      <c r="R185" t="s">
        <v>5041</v>
      </c>
      <c r="S185" t="s">
        <v>5042</v>
      </c>
      <c r="T185" t="s">
        <v>5043</v>
      </c>
      <c r="U185" t="s">
        <v>5044</v>
      </c>
      <c r="V185" t="s">
        <v>5045</v>
      </c>
      <c r="DY185" t="s">
        <v>874</v>
      </c>
      <c r="DZ185" t="s">
        <v>524</v>
      </c>
      <c r="EA185" t="s">
        <v>525</v>
      </c>
      <c r="EB185" t="s">
        <v>2251</v>
      </c>
      <c r="EC185" t="s">
        <v>2252</v>
      </c>
    </row>
    <row r="186" spans="1:133" x14ac:dyDescent="0.3">
      <c r="A186" t="s">
        <v>5046</v>
      </c>
      <c r="B186" t="s">
        <v>5047</v>
      </c>
      <c r="C186" t="s">
        <v>5048</v>
      </c>
      <c r="D186" t="s">
        <v>5049</v>
      </c>
      <c r="E186" t="s">
        <v>5050</v>
      </c>
      <c r="F186" t="s">
        <v>5051</v>
      </c>
      <c r="G186" t="s">
        <v>5052</v>
      </c>
      <c r="H186" t="s">
        <v>5053</v>
      </c>
      <c r="I186" t="s">
        <v>5054</v>
      </c>
      <c r="J186" t="s">
        <v>851</v>
      </c>
      <c r="K186" t="s">
        <v>478</v>
      </c>
      <c r="L186" t="s">
        <v>479</v>
      </c>
      <c r="M186" t="s">
        <v>2205</v>
      </c>
      <c r="N186" t="s">
        <v>2206</v>
      </c>
      <c r="O186" t="s">
        <v>5055</v>
      </c>
      <c r="P186" t="s">
        <v>5056</v>
      </c>
      <c r="Q186" t="s">
        <v>5057</v>
      </c>
      <c r="R186" t="s">
        <v>5058</v>
      </c>
      <c r="S186" t="s">
        <v>5059</v>
      </c>
      <c r="T186" t="s">
        <v>5060</v>
      </c>
      <c r="U186" t="s">
        <v>5061</v>
      </c>
      <c r="V186" t="s">
        <v>5062</v>
      </c>
      <c r="DY186" t="s">
        <v>875</v>
      </c>
      <c r="DZ186" t="s">
        <v>526</v>
      </c>
      <c r="EA186" t="s">
        <v>527</v>
      </c>
      <c r="EB186" t="s">
        <v>2253</v>
      </c>
      <c r="EC186" t="s">
        <v>2254</v>
      </c>
    </row>
    <row r="187" spans="1:133" x14ac:dyDescent="0.3">
      <c r="A187" t="s">
        <v>5063</v>
      </c>
      <c r="B187" t="s">
        <v>5064</v>
      </c>
      <c r="C187" t="s">
        <v>5065</v>
      </c>
      <c r="D187" t="s">
        <v>5066</v>
      </c>
      <c r="E187" t="s">
        <v>5067</v>
      </c>
      <c r="F187" t="s">
        <v>5068</v>
      </c>
      <c r="G187" t="s">
        <v>5069</v>
      </c>
      <c r="H187" t="s">
        <v>5070</v>
      </c>
      <c r="I187" t="s">
        <v>5071</v>
      </c>
      <c r="J187" t="s">
        <v>852</v>
      </c>
      <c r="K187" t="s">
        <v>480</v>
      </c>
      <c r="L187" t="s">
        <v>481</v>
      </c>
      <c r="M187" t="s">
        <v>2207</v>
      </c>
      <c r="N187" t="s">
        <v>2208</v>
      </c>
      <c r="O187" t="s">
        <v>5072</v>
      </c>
      <c r="P187" t="s">
        <v>5073</v>
      </c>
      <c r="Q187" t="s">
        <v>5074</v>
      </c>
      <c r="R187" t="s">
        <v>5075</v>
      </c>
      <c r="S187" t="s">
        <v>5076</v>
      </c>
      <c r="T187" t="s">
        <v>5077</v>
      </c>
      <c r="U187" t="s">
        <v>5078</v>
      </c>
      <c r="V187" t="s">
        <v>5079</v>
      </c>
      <c r="DY187" t="s">
        <v>876</v>
      </c>
      <c r="DZ187" t="s">
        <v>528</v>
      </c>
      <c r="EA187" t="s">
        <v>529</v>
      </c>
      <c r="EB187" t="s">
        <v>2255</v>
      </c>
      <c r="EC187" t="s">
        <v>2256</v>
      </c>
    </row>
    <row r="188" spans="1:133" x14ac:dyDescent="0.3">
      <c r="A188" t="s">
        <v>5080</v>
      </c>
      <c r="B188" t="s">
        <v>5081</v>
      </c>
      <c r="C188" t="s">
        <v>5082</v>
      </c>
      <c r="D188" t="s">
        <v>5083</v>
      </c>
      <c r="E188" t="s">
        <v>5084</v>
      </c>
      <c r="F188" t="s">
        <v>5085</v>
      </c>
      <c r="G188" t="s">
        <v>5086</v>
      </c>
      <c r="H188" t="s">
        <v>5087</v>
      </c>
      <c r="I188" t="s">
        <v>5088</v>
      </c>
      <c r="J188" t="s">
        <v>853</v>
      </c>
      <c r="K188" t="s">
        <v>482</v>
      </c>
      <c r="L188" t="s">
        <v>483</v>
      </c>
      <c r="M188" t="s">
        <v>2209</v>
      </c>
      <c r="N188" t="s">
        <v>2210</v>
      </c>
      <c r="O188" t="s">
        <v>5089</v>
      </c>
      <c r="P188" t="s">
        <v>5090</v>
      </c>
      <c r="Q188" t="s">
        <v>5091</v>
      </c>
      <c r="R188" t="s">
        <v>5092</v>
      </c>
      <c r="S188" t="s">
        <v>5093</v>
      </c>
      <c r="T188" t="s">
        <v>5094</v>
      </c>
      <c r="U188" t="s">
        <v>5095</v>
      </c>
      <c r="V188" t="s">
        <v>5096</v>
      </c>
      <c r="DY188" t="s">
        <v>877</v>
      </c>
      <c r="DZ188" t="s">
        <v>530</v>
      </c>
      <c r="EA188" t="s">
        <v>531</v>
      </c>
      <c r="EB188" t="s">
        <v>2257</v>
      </c>
      <c r="EC188" t="s">
        <v>2258</v>
      </c>
    </row>
    <row r="189" spans="1:133" x14ac:dyDescent="0.3">
      <c r="A189" t="s">
        <v>5097</v>
      </c>
      <c r="B189" t="s">
        <v>5098</v>
      </c>
      <c r="C189" t="s">
        <v>5099</v>
      </c>
      <c r="D189" t="s">
        <v>5100</v>
      </c>
      <c r="E189" t="s">
        <v>5101</v>
      </c>
      <c r="F189" t="s">
        <v>5102</v>
      </c>
      <c r="G189" t="s">
        <v>5103</v>
      </c>
      <c r="H189" t="s">
        <v>5104</v>
      </c>
      <c r="I189" t="s">
        <v>5105</v>
      </c>
      <c r="J189" t="s">
        <v>854</v>
      </c>
      <c r="K189" t="s">
        <v>484</v>
      </c>
      <c r="L189" t="s">
        <v>485</v>
      </c>
      <c r="M189" t="s">
        <v>2211</v>
      </c>
      <c r="N189" t="s">
        <v>2212</v>
      </c>
      <c r="O189" t="s">
        <v>5106</v>
      </c>
      <c r="P189" t="s">
        <v>5107</v>
      </c>
      <c r="Q189" t="s">
        <v>5108</v>
      </c>
      <c r="R189" t="s">
        <v>5109</v>
      </c>
      <c r="S189" t="s">
        <v>5110</v>
      </c>
      <c r="T189" t="s">
        <v>5111</v>
      </c>
      <c r="U189" t="s">
        <v>5112</v>
      </c>
      <c r="V189" t="s">
        <v>5113</v>
      </c>
      <c r="DY189" t="s">
        <v>878</v>
      </c>
      <c r="DZ189" t="s">
        <v>532</v>
      </c>
      <c r="EA189" t="s">
        <v>533</v>
      </c>
      <c r="EB189" t="s">
        <v>2259</v>
      </c>
      <c r="EC189" t="s">
        <v>2260</v>
      </c>
    </row>
    <row r="190" spans="1:133" x14ac:dyDescent="0.3">
      <c r="A190" t="s">
        <v>5114</v>
      </c>
      <c r="B190" t="s">
        <v>5115</v>
      </c>
      <c r="C190" t="s">
        <v>5116</v>
      </c>
      <c r="D190" t="s">
        <v>5117</v>
      </c>
      <c r="E190" t="s">
        <v>5118</v>
      </c>
      <c r="F190" t="s">
        <v>5119</v>
      </c>
      <c r="G190" t="s">
        <v>5120</v>
      </c>
      <c r="H190" t="s">
        <v>5121</v>
      </c>
      <c r="I190" t="s">
        <v>5122</v>
      </c>
      <c r="J190" t="s">
        <v>855</v>
      </c>
      <c r="K190" t="s">
        <v>486</v>
      </c>
      <c r="L190" t="s">
        <v>487</v>
      </c>
      <c r="M190" t="s">
        <v>2213</v>
      </c>
      <c r="N190" t="s">
        <v>2214</v>
      </c>
      <c r="O190" t="s">
        <v>5123</v>
      </c>
      <c r="P190" t="s">
        <v>5124</v>
      </c>
      <c r="Q190" t="s">
        <v>5125</v>
      </c>
      <c r="R190" t="s">
        <v>5126</v>
      </c>
      <c r="S190" t="s">
        <v>5127</v>
      </c>
      <c r="T190" t="s">
        <v>5128</v>
      </c>
      <c r="U190" t="s">
        <v>5129</v>
      </c>
      <c r="V190" t="s">
        <v>5130</v>
      </c>
      <c r="DY190" t="s">
        <v>879</v>
      </c>
      <c r="DZ190" t="s">
        <v>534</v>
      </c>
      <c r="EA190" t="s">
        <v>535</v>
      </c>
      <c r="EB190" t="s">
        <v>2261</v>
      </c>
      <c r="EC190" t="s">
        <v>2262</v>
      </c>
    </row>
    <row r="191" spans="1:133" x14ac:dyDescent="0.3">
      <c r="A191" t="s">
        <v>5131</v>
      </c>
      <c r="B191" t="s">
        <v>5132</v>
      </c>
      <c r="C191" t="s">
        <v>5133</v>
      </c>
      <c r="D191" t="s">
        <v>5134</v>
      </c>
      <c r="E191" t="s">
        <v>5135</v>
      </c>
      <c r="F191" t="s">
        <v>5136</v>
      </c>
      <c r="G191" t="s">
        <v>5137</v>
      </c>
      <c r="H191" t="s">
        <v>5138</v>
      </c>
      <c r="I191" t="s">
        <v>5139</v>
      </c>
      <c r="J191" t="s">
        <v>856</v>
      </c>
      <c r="K191" t="s">
        <v>488</v>
      </c>
      <c r="L191" t="s">
        <v>489</v>
      </c>
      <c r="M191" t="s">
        <v>2215</v>
      </c>
      <c r="N191" t="s">
        <v>2216</v>
      </c>
      <c r="O191" t="s">
        <v>5140</v>
      </c>
      <c r="P191" t="s">
        <v>5141</v>
      </c>
      <c r="Q191" t="s">
        <v>5142</v>
      </c>
      <c r="R191" t="s">
        <v>5143</v>
      </c>
      <c r="S191" t="s">
        <v>5144</v>
      </c>
      <c r="T191" t="s">
        <v>5145</v>
      </c>
      <c r="U191" t="s">
        <v>5146</v>
      </c>
      <c r="V191" t="s">
        <v>5147</v>
      </c>
      <c r="DY191" t="s">
        <v>880</v>
      </c>
      <c r="DZ191" t="s">
        <v>536</v>
      </c>
      <c r="EA191" t="s">
        <v>537</v>
      </c>
      <c r="EB191" t="s">
        <v>2263</v>
      </c>
      <c r="EC191" t="s">
        <v>2264</v>
      </c>
    </row>
    <row r="192" spans="1:133" x14ac:dyDescent="0.3">
      <c r="A192" t="s">
        <v>5148</v>
      </c>
      <c r="B192" t="s">
        <v>5149</v>
      </c>
      <c r="C192" t="s">
        <v>5150</v>
      </c>
      <c r="D192" t="s">
        <v>5151</v>
      </c>
      <c r="E192" t="s">
        <v>5152</v>
      </c>
      <c r="F192" t="s">
        <v>5153</v>
      </c>
      <c r="G192" t="s">
        <v>5154</v>
      </c>
      <c r="H192" t="s">
        <v>5155</v>
      </c>
      <c r="I192" t="s">
        <v>5156</v>
      </c>
      <c r="J192" t="s">
        <v>857</v>
      </c>
      <c r="K192" t="s">
        <v>490</v>
      </c>
      <c r="L192" t="s">
        <v>491</v>
      </c>
      <c r="M192" t="s">
        <v>2217</v>
      </c>
      <c r="N192" t="s">
        <v>2218</v>
      </c>
      <c r="O192" t="s">
        <v>5157</v>
      </c>
      <c r="P192" t="s">
        <v>5158</v>
      </c>
      <c r="Q192" t="s">
        <v>5159</v>
      </c>
      <c r="R192" t="s">
        <v>5160</v>
      </c>
      <c r="S192" t="s">
        <v>5161</v>
      </c>
      <c r="T192" t="s">
        <v>5162</v>
      </c>
      <c r="U192" t="s">
        <v>5163</v>
      </c>
      <c r="V192" t="s">
        <v>5164</v>
      </c>
      <c r="DY192" t="s">
        <v>881</v>
      </c>
      <c r="DZ192" t="s">
        <v>538</v>
      </c>
      <c r="EA192" t="s">
        <v>539</v>
      </c>
      <c r="EB192" t="s">
        <v>2265</v>
      </c>
      <c r="EC192" t="s">
        <v>2266</v>
      </c>
    </row>
    <row r="193" spans="1:133" x14ac:dyDescent="0.3">
      <c r="A193" t="s">
        <v>5165</v>
      </c>
      <c r="B193" t="s">
        <v>5166</v>
      </c>
      <c r="C193" t="s">
        <v>5167</v>
      </c>
      <c r="D193" t="s">
        <v>5168</v>
      </c>
      <c r="E193" t="s">
        <v>5169</v>
      </c>
      <c r="F193" t="s">
        <v>5170</v>
      </c>
      <c r="G193" t="s">
        <v>5171</v>
      </c>
      <c r="H193" t="s">
        <v>5172</v>
      </c>
      <c r="I193" t="s">
        <v>5173</v>
      </c>
      <c r="J193" t="s">
        <v>858</v>
      </c>
      <c r="K193" t="s">
        <v>492</v>
      </c>
      <c r="L193" t="s">
        <v>493</v>
      </c>
      <c r="M193" t="s">
        <v>2219</v>
      </c>
      <c r="N193" t="s">
        <v>2220</v>
      </c>
      <c r="O193" t="s">
        <v>5174</v>
      </c>
      <c r="P193" t="s">
        <v>5175</v>
      </c>
      <c r="Q193" t="s">
        <v>5176</v>
      </c>
      <c r="R193" t="s">
        <v>5177</v>
      </c>
      <c r="S193" t="s">
        <v>5178</v>
      </c>
      <c r="T193" t="s">
        <v>5179</v>
      </c>
      <c r="U193" t="s">
        <v>5180</v>
      </c>
      <c r="V193" t="s">
        <v>5181</v>
      </c>
      <c r="DY193" t="s">
        <v>882</v>
      </c>
      <c r="DZ193" t="s">
        <v>540</v>
      </c>
      <c r="EA193" t="s">
        <v>541</v>
      </c>
      <c r="EB193" t="s">
        <v>2267</v>
      </c>
      <c r="EC193" t="s">
        <v>2268</v>
      </c>
    </row>
    <row r="194" spans="1:133" x14ac:dyDescent="0.3">
      <c r="A194" t="s">
        <v>5182</v>
      </c>
      <c r="B194" t="s">
        <v>5183</v>
      </c>
      <c r="C194" t="s">
        <v>5184</v>
      </c>
      <c r="D194" t="s">
        <v>5185</v>
      </c>
      <c r="E194" t="s">
        <v>5186</v>
      </c>
      <c r="F194" t="s">
        <v>5187</v>
      </c>
      <c r="G194" t="s">
        <v>5188</v>
      </c>
      <c r="H194" t="s">
        <v>5189</v>
      </c>
      <c r="I194" t="s">
        <v>5190</v>
      </c>
      <c r="J194" t="s">
        <v>859</v>
      </c>
      <c r="K194" t="s">
        <v>494</v>
      </c>
      <c r="L194" t="s">
        <v>495</v>
      </c>
      <c r="M194" t="s">
        <v>2221</v>
      </c>
      <c r="N194" t="s">
        <v>2222</v>
      </c>
      <c r="O194" t="s">
        <v>5191</v>
      </c>
      <c r="P194" t="s">
        <v>5192</v>
      </c>
      <c r="Q194" t="s">
        <v>5193</v>
      </c>
      <c r="R194" t="s">
        <v>5194</v>
      </c>
      <c r="S194" t="s">
        <v>5195</v>
      </c>
      <c r="T194" t="s">
        <v>5196</v>
      </c>
      <c r="U194" t="s">
        <v>5197</v>
      </c>
      <c r="V194" t="s">
        <v>5198</v>
      </c>
      <c r="DY194" t="s">
        <v>883</v>
      </c>
      <c r="DZ194" t="s">
        <v>542</v>
      </c>
      <c r="EA194" t="s">
        <v>543</v>
      </c>
      <c r="EB194" t="s">
        <v>2269</v>
      </c>
      <c r="EC194" t="s">
        <v>2270</v>
      </c>
    </row>
    <row r="195" spans="1:133" x14ac:dyDescent="0.3">
      <c r="A195" t="s">
        <v>5199</v>
      </c>
      <c r="B195" t="s">
        <v>5200</v>
      </c>
      <c r="C195" t="s">
        <v>5201</v>
      </c>
      <c r="D195" t="s">
        <v>5202</v>
      </c>
      <c r="E195" t="s">
        <v>5203</v>
      </c>
      <c r="F195" t="s">
        <v>5204</v>
      </c>
      <c r="G195" t="s">
        <v>5205</v>
      </c>
      <c r="H195" t="s">
        <v>5206</v>
      </c>
      <c r="I195" t="s">
        <v>5207</v>
      </c>
      <c r="J195" t="s">
        <v>860</v>
      </c>
      <c r="K195" t="s">
        <v>496</v>
      </c>
      <c r="L195" t="s">
        <v>497</v>
      </c>
      <c r="M195" t="s">
        <v>2223</v>
      </c>
      <c r="N195" t="s">
        <v>2224</v>
      </c>
      <c r="O195" t="s">
        <v>5208</v>
      </c>
      <c r="P195" t="s">
        <v>5209</v>
      </c>
      <c r="Q195" t="s">
        <v>5210</v>
      </c>
      <c r="R195" t="s">
        <v>5211</v>
      </c>
      <c r="S195" t="s">
        <v>5212</v>
      </c>
      <c r="T195" t="s">
        <v>5213</v>
      </c>
      <c r="U195" t="s">
        <v>5214</v>
      </c>
      <c r="V195" t="s">
        <v>5215</v>
      </c>
      <c r="DY195" t="s">
        <v>884</v>
      </c>
      <c r="DZ195" t="s">
        <v>544</v>
      </c>
      <c r="EA195" t="s">
        <v>545</v>
      </c>
      <c r="EB195" t="s">
        <v>2271</v>
      </c>
      <c r="EC195" t="s">
        <v>2272</v>
      </c>
    </row>
    <row r="196" spans="1:133" x14ac:dyDescent="0.3">
      <c r="A196" t="s">
        <v>5216</v>
      </c>
      <c r="B196" t="s">
        <v>5217</v>
      </c>
      <c r="C196" t="s">
        <v>5218</v>
      </c>
      <c r="D196" t="s">
        <v>5219</v>
      </c>
      <c r="E196" t="s">
        <v>5220</v>
      </c>
      <c r="F196" t="s">
        <v>5221</v>
      </c>
      <c r="G196" t="s">
        <v>5222</v>
      </c>
      <c r="H196" t="s">
        <v>5223</v>
      </c>
      <c r="I196" t="s">
        <v>5224</v>
      </c>
      <c r="J196" t="s">
        <v>861</v>
      </c>
      <c r="K196" t="s">
        <v>498</v>
      </c>
      <c r="L196" t="s">
        <v>499</v>
      </c>
      <c r="M196" t="s">
        <v>2225</v>
      </c>
      <c r="N196" t="s">
        <v>2226</v>
      </c>
      <c r="O196" t="s">
        <v>5225</v>
      </c>
      <c r="P196" t="s">
        <v>5226</v>
      </c>
      <c r="Q196" t="s">
        <v>5227</v>
      </c>
      <c r="R196" t="s">
        <v>5228</v>
      </c>
      <c r="S196" t="s">
        <v>5229</v>
      </c>
      <c r="T196" t="s">
        <v>5230</v>
      </c>
      <c r="U196" t="s">
        <v>5231</v>
      </c>
      <c r="V196" t="s">
        <v>5232</v>
      </c>
      <c r="DY196" t="s">
        <v>885</v>
      </c>
      <c r="DZ196" t="s">
        <v>546</v>
      </c>
      <c r="EA196" t="s">
        <v>547</v>
      </c>
      <c r="EB196" t="s">
        <v>2273</v>
      </c>
      <c r="EC196" t="s">
        <v>2274</v>
      </c>
    </row>
    <row r="197" spans="1:133" x14ac:dyDescent="0.3">
      <c r="A197" t="s">
        <v>5233</v>
      </c>
      <c r="B197" t="s">
        <v>5234</v>
      </c>
      <c r="C197" t="s">
        <v>5235</v>
      </c>
      <c r="D197" t="s">
        <v>5236</v>
      </c>
      <c r="E197" t="s">
        <v>5237</v>
      </c>
      <c r="F197" t="s">
        <v>5238</v>
      </c>
      <c r="G197" t="s">
        <v>5239</v>
      </c>
      <c r="H197" t="s">
        <v>5240</v>
      </c>
      <c r="I197" t="s">
        <v>5241</v>
      </c>
      <c r="J197" t="s">
        <v>862</v>
      </c>
      <c r="K197" t="s">
        <v>500</v>
      </c>
      <c r="L197" t="s">
        <v>501</v>
      </c>
      <c r="M197" t="s">
        <v>2227</v>
      </c>
      <c r="N197" t="s">
        <v>2228</v>
      </c>
      <c r="O197" t="s">
        <v>5242</v>
      </c>
      <c r="P197" t="s">
        <v>5243</v>
      </c>
      <c r="Q197" t="s">
        <v>5244</v>
      </c>
      <c r="R197" t="s">
        <v>5245</v>
      </c>
      <c r="S197" t="s">
        <v>5246</v>
      </c>
      <c r="T197" t="s">
        <v>5247</v>
      </c>
      <c r="U197" t="s">
        <v>5248</v>
      </c>
      <c r="V197" t="s">
        <v>5249</v>
      </c>
      <c r="DY197" t="s">
        <v>886</v>
      </c>
      <c r="DZ197" t="s">
        <v>548</v>
      </c>
      <c r="EA197" t="s">
        <v>549</v>
      </c>
      <c r="EB197" t="s">
        <v>2275</v>
      </c>
      <c r="EC197" t="s">
        <v>2276</v>
      </c>
    </row>
    <row r="198" spans="1:133" x14ac:dyDescent="0.3">
      <c r="A198" t="s">
        <v>5250</v>
      </c>
      <c r="B198" t="s">
        <v>5251</v>
      </c>
      <c r="C198" t="s">
        <v>5252</v>
      </c>
      <c r="D198" t="s">
        <v>5253</v>
      </c>
      <c r="E198" t="s">
        <v>5254</v>
      </c>
      <c r="F198" t="s">
        <v>5255</v>
      </c>
      <c r="G198" t="s">
        <v>5256</v>
      </c>
      <c r="H198" t="s">
        <v>5257</v>
      </c>
      <c r="I198" t="s">
        <v>5258</v>
      </c>
      <c r="J198" t="s">
        <v>863</v>
      </c>
      <c r="K198" t="s">
        <v>502</v>
      </c>
      <c r="L198" t="s">
        <v>503</v>
      </c>
      <c r="M198" t="s">
        <v>2229</v>
      </c>
      <c r="N198" t="s">
        <v>2230</v>
      </c>
      <c r="O198" t="s">
        <v>5259</v>
      </c>
      <c r="P198" t="s">
        <v>5260</v>
      </c>
      <c r="Q198" t="s">
        <v>5261</v>
      </c>
      <c r="R198" t="s">
        <v>5262</v>
      </c>
      <c r="S198" t="s">
        <v>5263</v>
      </c>
      <c r="T198" t="s">
        <v>5264</v>
      </c>
      <c r="U198" t="s">
        <v>5265</v>
      </c>
      <c r="V198" t="s">
        <v>5266</v>
      </c>
      <c r="DY198" t="s">
        <v>887</v>
      </c>
      <c r="DZ198" t="s">
        <v>550</v>
      </c>
      <c r="EA198" t="s">
        <v>551</v>
      </c>
      <c r="EB198" t="s">
        <v>2277</v>
      </c>
      <c r="EC198" t="s">
        <v>2278</v>
      </c>
    </row>
    <row r="199" spans="1:133" x14ac:dyDescent="0.3">
      <c r="A199" t="s">
        <v>5267</v>
      </c>
      <c r="B199" t="s">
        <v>5268</v>
      </c>
      <c r="C199" t="s">
        <v>5269</v>
      </c>
      <c r="D199" t="s">
        <v>5270</v>
      </c>
      <c r="E199" t="s">
        <v>5271</v>
      </c>
      <c r="F199" t="s">
        <v>5272</v>
      </c>
      <c r="G199" t="s">
        <v>5273</v>
      </c>
      <c r="H199" t="s">
        <v>5274</v>
      </c>
      <c r="I199" t="s">
        <v>5275</v>
      </c>
      <c r="J199" t="s">
        <v>864</v>
      </c>
      <c r="K199" t="s">
        <v>504</v>
      </c>
      <c r="L199" t="s">
        <v>505</v>
      </c>
      <c r="M199" t="s">
        <v>2231</v>
      </c>
      <c r="N199" t="s">
        <v>2232</v>
      </c>
      <c r="O199" t="s">
        <v>5276</v>
      </c>
      <c r="P199" t="s">
        <v>5277</v>
      </c>
      <c r="Q199" t="s">
        <v>5278</v>
      </c>
      <c r="R199" t="s">
        <v>5279</v>
      </c>
      <c r="S199" t="s">
        <v>5280</v>
      </c>
      <c r="T199" t="s">
        <v>5281</v>
      </c>
      <c r="U199" t="s">
        <v>5282</v>
      </c>
      <c r="V199" t="s">
        <v>5283</v>
      </c>
      <c r="DY199" t="s">
        <v>888</v>
      </c>
      <c r="DZ199" t="s">
        <v>552</v>
      </c>
      <c r="EA199" t="s">
        <v>553</v>
      </c>
      <c r="EB199" t="s">
        <v>2279</v>
      </c>
      <c r="EC199" t="s">
        <v>2280</v>
      </c>
    </row>
    <row r="200" spans="1:133" x14ac:dyDescent="0.3">
      <c r="A200" t="s">
        <v>5284</v>
      </c>
      <c r="B200" t="s">
        <v>5285</v>
      </c>
      <c r="C200" t="s">
        <v>5286</v>
      </c>
      <c r="D200" t="s">
        <v>5287</v>
      </c>
      <c r="E200" t="s">
        <v>5288</v>
      </c>
      <c r="F200" t="s">
        <v>5289</v>
      </c>
      <c r="G200" t="s">
        <v>5290</v>
      </c>
      <c r="H200" t="s">
        <v>5291</v>
      </c>
      <c r="I200" t="s">
        <v>5292</v>
      </c>
      <c r="J200" t="s">
        <v>865</v>
      </c>
      <c r="K200" t="s">
        <v>506</v>
      </c>
      <c r="L200" t="s">
        <v>507</v>
      </c>
      <c r="M200" t="s">
        <v>2233</v>
      </c>
      <c r="N200" t="s">
        <v>2234</v>
      </c>
      <c r="O200" t="s">
        <v>5293</v>
      </c>
      <c r="P200" t="s">
        <v>5294</v>
      </c>
      <c r="Q200" t="s">
        <v>5295</v>
      </c>
      <c r="R200" t="s">
        <v>5296</v>
      </c>
      <c r="S200" t="s">
        <v>5297</v>
      </c>
      <c r="T200" t="s">
        <v>5298</v>
      </c>
      <c r="U200" t="s">
        <v>5299</v>
      </c>
      <c r="V200" t="s">
        <v>5300</v>
      </c>
      <c r="DY200" t="s">
        <v>889</v>
      </c>
      <c r="DZ200" t="s">
        <v>554</v>
      </c>
      <c r="EA200" t="s">
        <v>555</v>
      </c>
      <c r="EB200" t="s">
        <v>2281</v>
      </c>
      <c r="EC200" t="s">
        <v>2282</v>
      </c>
    </row>
    <row r="201" spans="1:133" x14ac:dyDescent="0.3">
      <c r="A201" t="s">
        <v>5301</v>
      </c>
      <c r="B201" t="s">
        <v>5302</v>
      </c>
      <c r="C201" t="s">
        <v>5303</v>
      </c>
      <c r="D201" t="s">
        <v>5304</v>
      </c>
      <c r="E201" t="s">
        <v>5305</v>
      </c>
      <c r="F201" t="s">
        <v>5306</v>
      </c>
      <c r="G201" t="s">
        <v>5307</v>
      </c>
      <c r="H201" t="s">
        <v>5308</v>
      </c>
      <c r="I201" t="s">
        <v>5309</v>
      </c>
      <c r="J201" t="s">
        <v>866</v>
      </c>
      <c r="K201" t="s">
        <v>508</v>
      </c>
      <c r="L201" t="s">
        <v>509</v>
      </c>
      <c r="M201" t="s">
        <v>2235</v>
      </c>
      <c r="N201" t="s">
        <v>2236</v>
      </c>
      <c r="O201" t="s">
        <v>5310</v>
      </c>
      <c r="P201" t="s">
        <v>5311</v>
      </c>
      <c r="Q201" t="s">
        <v>5312</v>
      </c>
      <c r="R201" t="s">
        <v>5313</v>
      </c>
      <c r="S201" t="s">
        <v>5314</v>
      </c>
      <c r="T201" t="s">
        <v>5315</v>
      </c>
      <c r="U201" t="s">
        <v>5316</v>
      </c>
      <c r="V201" t="s">
        <v>5317</v>
      </c>
      <c r="DY201" t="s">
        <v>890</v>
      </c>
      <c r="DZ201" t="s">
        <v>556</v>
      </c>
      <c r="EA201" t="s">
        <v>557</v>
      </c>
      <c r="EB201" t="s">
        <v>2283</v>
      </c>
      <c r="EC201" t="s">
        <v>2284</v>
      </c>
    </row>
    <row r="202" spans="1:133" x14ac:dyDescent="0.3">
      <c r="A202" t="s">
        <v>5318</v>
      </c>
      <c r="B202" t="s">
        <v>5319</v>
      </c>
      <c r="C202" t="s">
        <v>5320</v>
      </c>
      <c r="D202" t="s">
        <v>5321</v>
      </c>
      <c r="E202" t="s">
        <v>5322</v>
      </c>
      <c r="F202" t="s">
        <v>5323</v>
      </c>
      <c r="G202" t="s">
        <v>5324</v>
      </c>
      <c r="H202" t="s">
        <v>5325</v>
      </c>
      <c r="I202" t="s">
        <v>5326</v>
      </c>
      <c r="J202" t="s">
        <v>867</v>
      </c>
      <c r="K202" t="s">
        <v>510</v>
      </c>
      <c r="L202" t="s">
        <v>511</v>
      </c>
      <c r="M202" t="s">
        <v>2237</v>
      </c>
      <c r="N202" t="s">
        <v>2238</v>
      </c>
      <c r="O202" t="s">
        <v>5327</v>
      </c>
      <c r="P202" t="s">
        <v>5328</v>
      </c>
      <c r="Q202" t="s">
        <v>5329</v>
      </c>
      <c r="R202" t="s">
        <v>5330</v>
      </c>
      <c r="S202" t="s">
        <v>5331</v>
      </c>
      <c r="T202" t="s">
        <v>5332</v>
      </c>
      <c r="U202" t="s">
        <v>5333</v>
      </c>
      <c r="V202" t="s">
        <v>5334</v>
      </c>
      <c r="DY202" t="s">
        <v>891</v>
      </c>
      <c r="DZ202" t="s">
        <v>558</v>
      </c>
      <c r="EA202" t="s">
        <v>559</v>
      </c>
      <c r="EB202" t="s">
        <v>2285</v>
      </c>
      <c r="EC202" t="s">
        <v>2286</v>
      </c>
    </row>
    <row r="203" spans="1:133" x14ac:dyDescent="0.3">
      <c r="A203" t="s">
        <v>5335</v>
      </c>
      <c r="B203" t="s">
        <v>5336</v>
      </c>
      <c r="C203" t="s">
        <v>5337</v>
      </c>
      <c r="D203" t="s">
        <v>5338</v>
      </c>
      <c r="E203" t="s">
        <v>5339</v>
      </c>
      <c r="F203" t="s">
        <v>5340</v>
      </c>
      <c r="G203" t="s">
        <v>5341</v>
      </c>
      <c r="H203" t="s">
        <v>5342</v>
      </c>
      <c r="I203" t="s">
        <v>5343</v>
      </c>
      <c r="J203" t="s">
        <v>868</v>
      </c>
      <c r="K203" t="s">
        <v>512</v>
      </c>
      <c r="L203" t="s">
        <v>513</v>
      </c>
      <c r="M203" t="s">
        <v>2239</v>
      </c>
      <c r="N203" t="s">
        <v>2240</v>
      </c>
      <c r="O203" t="s">
        <v>5344</v>
      </c>
      <c r="P203" t="s">
        <v>5345</v>
      </c>
      <c r="Q203" t="s">
        <v>5346</v>
      </c>
      <c r="R203" t="s">
        <v>5347</v>
      </c>
      <c r="S203" t="s">
        <v>5348</v>
      </c>
      <c r="T203" t="s">
        <v>5349</v>
      </c>
      <c r="U203" t="s">
        <v>5350</v>
      </c>
      <c r="V203" t="s">
        <v>5351</v>
      </c>
      <c r="DY203" t="s">
        <v>892</v>
      </c>
      <c r="DZ203" t="s">
        <v>560</v>
      </c>
      <c r="EA203" t="s">
        <v>561</v>
      </c>
      <c r="EB203" t="s">
        <v>2287</v>
      </c>
      <c r="EC203" t="s">
        <v>2288</v>
      </c>
    </row>
    <row r="204" spans="1:133" x14ac:dyDescent="0.3">
      <c r="A204" t="s">
        <v>5352</v>
      </c>
      <c r="B204" t="s">
        <v>5353</v>
      </c>
      <c r="C204" t="s">
        <v>5354</v>
      </c>
      <c r="D204" t="s">
        <v>5355</v>
      </c>
      <c r="E204" t="s">
        <v>5356</v>
      </c>
      <c r="F204" t="s">
        <v>5357</v>
      </c>
      <c r="G204" t="s">
        <v>5358</v>
      </c>
      <c r="H204" t="s">
        <v>5359</v>
      </c>
      <c r="I204" t="s">
        <v>5360</v>
      </c>
      <c r="J204" t="s">
        <v>869</v>
      </c>
      <c r="K204" t="s">
        <v>514</v>
      </c>
      <c r="L204" t="s">
        <v>515</v>
      </c>
      <c r="M204" t="s">
        <v>2241</v>
      </c>
      <c r="N204" t="s">
        <v>2242</v>
      </c>
      <c r="O204" t="s">
        <v>5361</v>
      </c>
      <c r="P204" t="s">
        <v>5362</v>
      </c>
      <c r="Q204" t="s">
        <v>5363</v>
      </c>
      <c r="R204" t="s">
        <v>5364</v>
      </c>
      <c r="S204" t="s">
        <v>5365</v>
      </c>
      <c r="T204" t="s">
        <v>5366</v>
      </c>
      <c r="U204" t="s">
        <v>5367</v>
      </c>
      <c r="V204" t="s">
        <v>5368</v>
      </c>
      <c r="DY204" t="s">
        <v>893</v>
      </c>
      <c r="DZ204" t="s">
        <v>562</v>
      </c>
      <c r="EA204" t="s">
        <v>563</v>
      </c>
      <c r="EB204" t="s">
        <v>2289</v>
      </c>
      <c r="EC204" t="s">
        <v>2290</v>
      </c>
    </row>
    <row r="205" spans="1:133" x14ac:dyDescent="0.3">
      <c r="A205" t="s">
        <v>5369</v>
      </c>
      <c r="B205" t="s">
        <v>5370</v>
      </c>
      <c r="C205" t="s">
        <v>5371</v>
      </c>
      <c r="D205" t="s">
        <v>5372</v>
      </c>
      <c r="E205" t="s">
        <v>5373</v>
      </c>
      <c r="F205" t="s">
        <v>5374</v>
      </c>
      <c r="G205" t="s">
        <v>5375</v>
      </c>
      <c r="H205" t="s">
        <v>5376</v>
      </c>
      <c r="I205" t="s">
        <v>5377</v>
      </c>
      <c r="J205" t="s">
        <v>870</v>
      </c>
      <c r="K205" t="s">
        <v>516</v>
      </c>
      <c r="L205" t="s">
        <v>517</v>
      </c>
      <c r="M205" t="s">
        <v>2243</v>
      </c>
      <c r="N205" t="s">
        <v>2244</v>
      </c>
      <c r="O205" t="s">
        <v>5378</v>
      </c>
      <c r="P205" t="s">
        <v>5379</v>
      </c>
      <c r="Q205" t="s">
        <v>5380</v>
      </c>
      <c r="R205" t="s">
        <v>5381</v>
      </c>
      <c r="S205" t="s">
        <v>5382</v>
      </c>
      <c r="T205" t="s">
        <v>5383</v>
      </c>
      <c r="U205" t="s">
        <v>5384</v>
      </c>
      <c r="V205" t="s">
        <v>5385</v>
      </c>
      <c r="DY205" t="s">
        <v>894</v>
      </c>
      <c r="DZ205" t="s">
        <v>564</v>
      </c>
      <c r="EA205" t="s">
        <v>565</v>
      </c>
      <c r="EB205" t="s">
        <v>2291</v>
      </c>
      <c r="EC205" t="s">
        <v>2292</v>
      </c>
    </row>
    <row r="206" spans="1:133" x14ac:dyDescent="0.3">
      <c r="A206" t="s">
        <v>5386</v>
      </c>
      <c r="B206" t="s">
        <v>5387</v>
      </c>
      <c r="C206" t="s">
        <v>5388</v>
      </c>
      <c r="D206" t="s">
        <v>5389</v>
      </c>
      <c r="E206" t="s">
        <v>5390</v>
      </c>
      <c r="F206" t="s">
        <v>5391</v>
      </c>
      <c r="G206" t="s">
        <v>5392</v>
      </c>
      <c r="H206" t="s">
        <v>5393</v>
      </c>
      <c r="I206" t="s">
        <v>5394</v>
      </c>
      <c r="J206" t="s">
        <v>871</v>
      </c>
      <c r="K206" t="s">
        <v>518</v>
      </c>
      <c r="L206" t="s">
        <v>519</v>
      </c>
      <c r="M206" t="s">
        <v>2245</v>
      </c>
      <c r="N206" t="s">
        <v>2246</v>
      </c>
      <c r="O206" t="s">
        <v>5395</v>
      </c>
      <c r="P206" t="s">
        <v>5396</v>
      </c>
      <c r="Q206" t="s">
        <v>5397</v>
      </c>
      <c r="R206" t="s">
        <v>5398</v>
      </c>
      <c r="S206" t="s">
        <v>5399</v>
      </c>
      <c r="T206" t="s">
        <v>5400</v>
      </c>
      <c r="U206" t="s">
        <v>5401</v>
      </c>
      <c r="V206" t="s">
        <v>5402</v>
      </c>
      <c r="DY206" t="s">
        <v>895</v>
      </c>
      <c r="DZ206" t="s">
        <v>566</v>
      </c>
      <c r="EA206" t="s">
        <v>567</v>
      </c>
      <c r="EB206" t="s">
        <v>2293</v>
      </c>
      <c r="EC206" t="s">
        <v>2294</v>
      </c>
    </row>
    <row r="207" spans="1:133" x14ac:dyDescent="0.3">
      <c r="A207" t="s">
        <v>5403</v>
      </c>
      <c r="B207" t="s">
        <v>5404</v>
      </c>
      <c r="C207" t="s">
        <v>5405</v>
      </c>
      <c r="D207" t="s">
        <v>5406</v>
      </c>
      <c r="E207" t="s">
        <v>5407</v>
      </c>
      <c r="F207" t="s">
        <v>5408</v>
      </c>
      <c r="G207" t="s">
        <v>5409</v>
      </c>
      <c r="H207" t="s">
        <v>5410</v>
      </c>
      <c r="I207" t="s">
        <v>5411</v>
      </c>
      <c r="J207" t="s">
        <v>872</v>
      </c>
      <c r="K207" t="s">
        <v>520</v>
      </c>
      <c r="L207" t="s">
        <v>521</v>
      </c>
      <c r="M207" t="s">
        <v>2247</v>
      </c>
      <c r="N207" t="s">
        <v>2248</v>
      </c>
      <c r="O207" t="s">
        <v>5412</v>
      </c>
      <c r="P207" t="s">
        <v>5413</v>
      </c>
      <c r="Q207" t="s">
        <v>5414</v>
      </c>
      <c r="R207" t="s">
        <v>5415</v>
      </c>
      <c r="S207" t="s">
        <v>5416</v>
      </c>
      <c r="T207" t="s">
        <v>5417</v>
      </c>
      <c r="U207" t="s">
        <v>5418</v>
      </c>
      <c r="V207" t="s">
        <v>5419</v>
      </c>
      <c r="DY207" t="s">
        <v>896</v>
      </c>
      <c r="DZ207" t="s">
        <v>568</v>
      </c>
      <c r="EA207" t="s">
        <v>569</v>
      </c>
      <c r="EB207" t="s">
        <v>2295</v>
      </c>
      <c r="EC207" t="s">
        <v>2296</v>
      </c>
    </row>
    <row r="208" spans="1:133" x14ac:dyDescent="0.3">
      <c r="A208" t="s">
        <v>5420</v>
      </c>
      <c r="B208" t="s">
        <v>5421</v>
      </c>
      <c r="C208" t="s">
        <v>5422</v>
      </c>
      <c r="D208" t="s">
        <v>5423</v>
      </c>
      <c r="E208" t="s">
        <v>5424</v>
      </c>
      <c r="F208" t="s">
        <v>5425</v>
      </c>
      <c r="G208" t="s">
        <v>5426</v>
      </c>
      <c r="H208" t="s">
        <v>5427</v>
      </c>
      <c r="I208" t="s">
        <v>5428</v>
      </c>
      <c r="J208" t="s">
        <v>873</v>
      </c>
      <c r="K208" t="s">
        <v>522</v>
      </c>
      <c r="L208" t="s">
        <v>523</v>
      </c>
      <c r="M208" t="s">
        <v>2249</v>
      </c>
      <c r="N208" t="s">
        <v>2250</v>
      </c>
      <c r="O208" t="s">
        <v>5429</v>
      </c>
      <c r="P208" t="s">
        <v>5430</v>
      </c>
      <c r="Q208" t="s">
        <v>5431</v>
      </c>
      <c r="R208" t="s">
        <v>5432</v>
      </c>
      <c r="S208" t="s">
        <v>5433</v>
      </c>
      <c r="T208" t="s">
        <v>5434</v>
      </c>
      <c r="U208" t="s">
        <v>5435</v>
      </c>
      <c r="V208" t="s">
        <v>5436</v>
      </c>
      <c r="DY208" t="s">
        <v>897</v>
      </c>
      <c r="DZ208" t="s">
        <v>570</v>
      </c>
      <c r="EA208" t="s">
        <v>571</v>
      </c>
      <c r="EB208" t="s">
        <v>2297</v>
      </c>
      <c r="EC208" t="s">
        <v>2298</v>
      </c>
    </row>
    <row r="209" spans="1:133" x14ac:dyDescent="0.3">
      <c r="A209" t="s">
        <v>5437</v>
      </c>
      <c r="B209" t="s">
        <v>5438</v>
      </c>
      <c r="C209" t="s">
        <v>5439</v>
      </c>
      <c r="D209" t="s">
        <v>5440</v>
      </c>
      <c r="E209" t="s">
        <v>5441</v>
      </c>
      <c r="F209" t="s">
        <v>5442</v>
      </c>
      <c r="G209" t="s">
        <v>5443</v>
      </c>
      <c r="H209" t="s">
        <v>5444</v>
      </c>
      <c r="I209" t="s">
        <v>5445</v>
      </c>
      <c r="J209" t="s">
        <v>874</v>
      </c>
      <c r="K209" t="s">
        <v>524</v>
      </c>
      <c r="L209" t="s">
        <v>525</v>
      </c>
      <c r="M209" t="s">
        <v>2251</v>
      </c>
      <c r="N209" t="s">
        <v>2252</v>
      </c>
      <c r="O209" t="s">
        <v>5446</v>
      </c>
      <c r="P209" t="s">
        <v>5447</v>
      </c>
      <c r="Q209" t="s">
        <v>5448</v>
      </c>
      <c r="R209" t="s">
        <v>5449</v>
      </c>
      <c r="S209" t="s">
        <v>5450</v>
      </c>
      <c r="T209" t="s">
        <v>5451</v>
      </c>
      <c r="U209" t="s">
        <v>5452</v>
      </c>
      <c r="V209" t="s">
        <v>5453</v>
      </c>
      <c r="DY209" t="s">
        <v>898</v>
      </c>
      <c r="DZ209" t="s">
        <v>572</v>
      </c>
      <c r="EA209" t="s">
        <v>573</v>
      </c>
      <c r="EB209" t="s">
        <v>2299</v>
      </c>
      <c r="EC209" t="s">
        <v>2300</v>
      </c>
    </row>
    <row r="210" spans="1:133" x14ac:dyDescent="0.3">
      <c r="A210" t="s">
        <v>5454</v>
      </c>
      <c r="B210" t="s">
        <v>5455</v>
      </c>
      <c r="C210" t="s">
        <v>5456</v>
      </c>
      <c r="D210" t="s">
        <v>5457</v>
      </c>
      <c r="E210" t="s">
        <v>5458</v>
      </c>
      <c r="F210" t="s">
        <v>5459</v>
      </c>
      <c r="G210" t="s">
        <v>5460</v>
      </c>
      <c r="H210" t="s">
        <v>5461</v>
      </c>
      <c r="I210" t="s">
        <v>5462</v>
      </c>
      <c r="J210" t="s">
        <v>875</v>
      </c>
      <c r="K210" t="s">
        <v>526</v>
      </c>
      <c r="L210" t="s">
        <v>527</v>
      </c>
      <c r="M210" t="s">
        <v>2253</v>
      </c>
      <c r="N210" t="s">
        <v>2254</v>
      </c>
      <c r="O210" t="s">
        <v>5463</v>
      </c>
      <c r="P210" t="s">
        <v>5464</v>
      </c>
      <c r="Q210" t="s">
        <v>5465</v>
      </c>
      <c r="R210" t="s">
        <v>5466</v>
      </c>
      <c r="S210" t="s">
        <v>5467</v>
      </c>
      <c r="T210" t="s">
        <v>5468</v>
      </c>
      <c r="U210" t="s">
        <v>5469</v>
      </c>
      <c r="V210" t="s">
        <v>5470</v>
      </c>
      <c r="DY210" t="s">
        <v>899</v>
      </c>
      <c r="DZ210" t="s">
        <v>574</v>
      </c>
      <c r="EA210" t="s">
        <v>575</v>
      </c>
      <c r="EB210" t="s">
        <v>2301</v>
      </c>
      <c r="EC210" t="s">
        <v>2302</v>
      </c>
    </row>
    <row r="211" spans="1:133" x14ac:dyDescent="0.3">
      <c r="A211" t="s">
        <v>5471</v>
      </c>
      <c r="B211" t="s">
        <v>5472</v>
      </c>
      <c r="C211" t="s">
        <v>5473</v>
      </c>
      <c r="D211" t="s">
        <v>5474</v>
      </c>
      <c r="E211" t="s">
        <v>5475</v>
      </c>
      <c r="F211" t="s">
        <v>5476</v>
      </c>
      <c r="G211" t="s">
        <v>5477</v>
      </c>
      <c r="H211" t="s">
        <v>5478</v>
      </c>
      <c r="I211" t="s">
        <v>5479</v>
      </c>
      <c r="J211" t="s">
        <v>876</v>
      </c>
      <c r="K211" t="s">
        <v>528</v>
      </c>
      <c r="L211" t="s">
        <v>529</v>
      </c>
      <c r="M211" t="s">
        <v>2255</v>
      </c>
      <c r="N211" t="s">
        <v>2256</v>
      </c>
      <c r="O211" t="s">
        <v>5480</v>
      </c>
      <c r="P211" t="s">
        <v>5481</v>
      </c>
      <c r="Q211" t="s">
        <v>5482</v>
      </c>
      <c r="R211" t="s">
        <v>5483</v>
      </c>
      <c r="S211" t="s">
        <v>5484</v>
      </c>
      <c r="T211" t="s">
        <v>5485</v>
      </c>
      <c r="U211" t="s">
        <v>5486</v>
      </c>
      <c r="V211" t="s">
        <v>5487</v>
      </c>
      <c r="DY211" t="s">
        <v>900</v>
      </c>
      <c r="DZ211" t="s">
        <v>576</v>
      </c>
      <c r="EA211" t="s">
        <v>577</v>
      </c>
      <c r="EB211" t="s">
        <v>2303</v>
      </c>
      <c r="EC211" t="s">
        <v>2304</v>
      </c>
    </row>
    <row r="212" spans="1:133" x14ac:dyDescent="0.3">
      <c r="A212" t="s">
        <v>5488</v>
      </c>
      <c r="B212" t="s">
        <v>5489</v>
      </c>
      <c r="C212" t="s">
        <v>5490</v>
      </c>
      <c r="D212" t="s">
        <v>5491</v>
      </c>
      <c r="E212" t="s">
        <v>5492</v>
      </c>
      <c r="F212" t="s">
        <v>5493</v>
      </c>
      <c r="G212" t="s">
        <v>5494</v>
      </c>
      <c r="H212" t="s">
        <v>5495</v>
      </c>
      <c r="I212" t="s">
        <v>5496</v>
      </c>
      <c r="J212" t="s">
        <v>877</v>
      </c>
      <c r="K212" t="s">
        <v>530</v>
      </c>
      <c r="L212" t="s">
        <v>531</v>
      </c>
      <c r="M212" t="s">
        <v>2257</v>
      </c>
      <c r="N212" t="s">
        <v>2258</v>
      </c>
      <c r="O212" t="s">
        <v>5497</v>
      </c>
      <c r="P212" t="s">
        <v>5498</v>
      </c>
      <c r="Q212" t="s">
        <v>5499</v>
      </c>
      <c r="R212" t="s">
        <v>5500</v>
      </c>
      <c r="S212" t="s">
        <v>5501</v>
      </c>
      <c r="T212" t="s">
        <v>5502</v>
      </c>
      <c r="U212" t="s">
        <v>5503</v>
      </c>
      <c r="V212" t="s">
        <v>5504</v>
      </c>
      <c r="DY212" t="s">
        <v>901</v>
      </c>
      <c r="DZ212" t="s">
        <v>578</v>
      </c>
      <c r="EA212" t="s">
        <v>579</v>
      </c>
      <c r="EB212" t="s">
        <v>2305</v>
      </c>
      <c r="EC212" t="s">
        <v>2306</v>
      </c>
    </row>
    <row r="213" spans="1:133" x14ac:dyDescent="0.3">
      <c r="A213" t="s">
        <v>5505</v>
      </c>
      <c r="B213" t="s">
        <v>5506</v>
      </c>
      <c r="C213" t="s">
        <v>5507</v>
      </c>
      <c r="D213" t="s">
        <v>5508</v>
      </c>
      <c r="E213" t="s">
        <v>5509</v>
      </c>
      <c r="F213" t="s">
        <v>5510</v>
      </c>
      <c r="G213" t="s">
        <v>5511</v>
      </c>
      <c r="H213" t="s">
        <v>5512</v>
      </c>
      <c r="I213" t="s">
        <v>5513</v>
      </c>
      <c r="J213" t="s">
        <v>878</v>
      </c>
      <c r="K213" t="s">
        <v>532</v>
      </c>
      <c r="L213" t="s">
        <v>533</v>
      </c>
      <c r="M213" t="s">
        <v>2259</v>
      </c>
      <c r="N213" t="s">
        <v>2260</v>
      </c>
      <c r="O213" t="s">
        <v>5514</v>
      </c>
      <c r="P213" t="s">
        <v>5515</v>
      </c>
      <c r="Q213" t="s">
        <v>5516</v>
      </c>
      <c r="R213" t="s">
        <v>5517</v>
      </c>
      <c r="S213" t="s">
        <v>5518</v>
      </c>
      <c r="T213" t="s">
        <v>5519</v>
      </c>
      <c r="U213" t="s">
        <v>5520</v>
      </c>
      <c r="V213" t="s">
        <v>5521</v>
      </c>
      <c r="DY213" t="s">
        <v>902</v>
      </c>
      <c r="DZ213" t="s">
        <v>580</v>
      </c>
      <c r="EA213" t="s">
        <v>581</v>
      </c>
      <c r="EB213" t="s">
        <v>2307</v>
      </c>
      <c r="EC213" t="s">
        <v>2308</v>
      </c>
    </row>
    <row r="214" spans="1:133" x14ac:dyDescent="0.3">
      <c r="A214" t="s">
        <v>5522</v>
      </c>
      <c r="B214" t="s">
        <v>5523</v>
      </c>
      <c r="C214" t="s">
        <v>5524</v>
      </c>
      <c r="D214" t="s">
        <v>5525</v>
      </c>
      <c r="E214" t="s">
        <v>5526</v>
      </c>
      <c r="F214" t="s">
        <v>5527</v>
      </c>
      <c r="G214" t="s">
        <v>5528</v>
      </c>
      <c r="H214" t="s">
        <v>5529</v>
      </c>
      <c r="I214" t="s">
        <v>5530</v>
      </c>
      <c r="J214" t="s">
        <v>879</v>
      </c>
      <c r="K214" t="s">
        <v>534</v>
      </c>
      <c r="L214" t="s">
        <v>535</v>
      </c>
      <c r="M214" t="s">
        <v>2261</v>
      </c>
      <c r="N214" t="s">
        <v>2262</v>
      </c>
      <c r="O214" t="s">
        <v>5531</v>
      </c>
      <c r="P214" t="s">
        <v>5532</v>
      </c>
      <c r="Q214" t="s">
        <v>5533</v>
      </c>
      <c r="R214" t="s">
        <v>5534</v>
      </c>
      <c r="S214" t="s">
        <v>5535</v>
      </c>
      <c r="T214" t="s">
        <v>5536</v>
      </c>
      <c r="U214" t="s">
        <v>5537</v>
      </c>
      <c r="V214" t="s">
        <v>5538</v>
      </c>
      <c r="DY214" t="s">
        <v>903</v>
      </c>
      <c r="DZ214" t="s">
        <v>582</v>
      </c>
      <c r="EA214" t="s">
        <v>583</v>
      </c>
      <c r="EB214" t="s">
        <v>2309</v>
      </c>
      <c r="EC214" t="s">
        <v>2310</v>
      </c>
    </row>
    <row r="215" spans="1:133" x14ac:dyDescent="0.3">
      <c r="A215" t="s">
        <v>5539</v>
      </c>
      <c r="B215" t="s">
        <v>5540</v>
      </c>
      <c r="C215" t="s">
        <v>5541</v>
      </c>
      <c r="D215" t="s">
        <v>5542</v>
      </c>
      <c r="E215" t="s">
        <v>5543</v>
      </c>
      <c r="F215" t="s">
        <v>5544</v>
      </c>
      <c r="G215" t="s">
        <v>5545</v>
      </c>
      <c r="H215" t="s">
        <v>5546</v>
      </c>
      <c r="I215" t="s">
        <v>5547</v>
      </c>
      <c r="J215" t="s">
        <v>880</v>
      </c>
      <c r="K215" t="s">
        <v>536</v>
      </c>
      <c r="L215" t="s">
        <v>537</v>
      </c>
      <c r="M215" t="s">
        <v>2263</v>
      </c>
      <c r="N215" t="s">
        <v>2264</v>
      </c>
      <c r="O215" t="s">
        <v>5548</v>
      </c>
      <c r="P215" t="s">
        <v>5549</v>
      </c>
      <c r="Q215" t="s">
        <v>5550</v>
      </c>
      <c r="R215" t="s">
        <v>5551</v>
      </c>
      <c r="S215" t="s">
        <v>5552</v>
      </c>
      <c r="T215" t="s">
        <v>5553</v>
      </c>
      <c r="U215" t="s">
        <v>5554</v>
      </c>
      <c r="V215" t="s">
        <v>5555</v>
      </c>
      <c r="DY215" t="s">
        <v>904</v>
      </c>
      <c r="DZ215" t="s">
        <v>584</v>
      </c>
      <c r="EA215" t="s">
        <v>585</v>
      </c>
      <c r="EB215" t="s">
        <v>2311</v>
      </c>
      <c r="EC215" t="s">
        <v>2312</v>
      </c>
    </row>
    <row r="216" spans="1:133" x14ac:dyDescent="0.3">
      <c r="A216" t="s">
        <v>5556</v>
      </c>
      <c r="B216" t="s">
        <v>5557</v>
      </c>
      <c r="C216" t="s">
        <v>5558</v>
      </c>
      <c r="D216" t="s">
        <v>5559</v>
      </c>
      <c r="E216" t="s">
        <v>5560</v>
      </c>
      <c r="F216" t="s">
        <v>5561</v>
      </c>
      <c r="G216" t="s">
        <v>5562</v>
      </c>
      <c r="H216" t="s">
        <v>5563</v>
      </c>
      <c r="I216" t="s">
        <v>5564</v>
      </c>
      <c r="J216" t="s">
        <v>881</v>
      </c>
      <c r="K216" t="s">
        <v>538</v>
      </c>
      <c r="L216" t="s">
        <v>539</v>
      </c>
      <c r="M216" t="s">
        <v>2265</v>
      </c>
      <c r="N216" t="s">
        <v>2266</v>
      </c>
      <c r="O216" t="s">
        <v>5565</v>
      </c>
      <c r="P216" t="s">
        <v>5566</v>
      </c>
      <c r="Q216" t="s">
        <v>5567</v>
      </c>
      <c r="R216" t="s">
        <v>5568</v>
      </c>
      <c r="S216" t="s">
        <v>5569</v>
      </c>
      <c r="T216" t="s">
        <v>5570</v>
      </c>
      <c r="U216" t="s">
        <v>5571</v>
      </c>
      <c r="V216" t="s">
        <v>5572</v>
      </c>
      <c r="DY216" t="s">
        <v>905</v>
      </c>
      <c r="DZ216" t="s">
        <v>586</v>
      </c>
      <c r="EA216" t="s">
        <v>587</v>
      </c>
      <c r="EB216" t="s">
        <v>2313</v>
      </c>
      <c r="EC216" t="s">
        <v>2314</v>
      </c>
    </row>
    <row r="217" spans="1:133" x14ac:dyDescent="0.3">
      <c r="A217" t="s">
        <v>5573</v>
      </c>
      <c r="B217" t="s">
        <v>5574</v>
      </c>
      <c r="C217" t="s">
        <v>5575</v>
      </c>
      <c r="D217" t="s">
        <v>5576</v>
      </c>
      <c r="E217" t="s">
        <v>5577</v>
      </c>
      <c r="F217" t="s">
        <v>5578</v>
      </c>
      <c r="G217" t="s">
        <v>5579</v>
      </c>
      <c r="H217" t="s">
        <v>5580</v>
      </c>
      <c r="I217" t="s">
        <v>5581</v>
      </c>
      <c r="J217" t="s">
        <v>882</v>
      </c>
      <c r="K217" t="s">
        <v>540</v>
      </c>
      <c r="L217" t="s">
        <v>541</v>
      </c>
      <c r="M217" t="s">
        <v>2267</v>
      </c>
      <c r="N217" t="s">
        <v>2268</v>
      </c>
      <c r="O217" t="s">
        <v>5582</v>
      </c>
      <c r="P217" t="s">
        <v>5583</v>
      </c>
      <c r="Q217" t="s">
        <v>5584</v>
      </c>
      <c r="R217" t="s">
        <v>5585</v>
      </c>
      <c r="S217" t="s">
        <v>5586</v>
      </c>
      <c r="T217" t="s">
        <v>5587</v>
      </c>
      <c r="U217" t="s">
        <v>5588</v>
      </c>
      <c r="V217" t="s">
        <v>5589</v>
      </c>
      <c r="DY217" t="s">
        <v>906</v>
      </c>
      <c r="DZ217" t="s">
        <v>588</v>
      </c>
      <c r="EA217" t="s">
        <v>589</v>
      </c>
      <c r="EB217" t="s">
        <v>2315</v>
      </c>
      <c r="EC217" t="s">
        <v>2316</v>
      </c>
    </row>
    <row r="218" spans="1:133" x14ac:dyDescent="0.3">
      <c r="A218" t="s">
        <v>5590</v>
      </c>
      <c r="B218" t="s">
        <v>5591</v>
      </c>
      <c r="C218" t="s">
        <v>5592</v>
      </c>
      <c r="D218" t="s">
        <v>5593</v>
      </c>
      <c r="E218" t="s">
        <v>5594</v>
      </c>
      <c r="F218" t="s">
        <v>5595</v>
      </c>
      <c r="G218" t="s">
        <v>5596</v>
      </c>
      <c r="H218" t="s">
        <v>5597</v>
      </c>
      <c r="I218" t="s">
        <v>5598</v>
      </c>
      <c r="J218" t="s">
        <v>883</v>
      </c>
      <c r="K218" t="s">
        <v>542</v>
      </c>
      <c r="L218" t="s">
        <v>543</v>
      </c>
      <c r="M218" t="s">
        <v>2269</v>
      </c>
      <c r="N218" t="s">
        <v>2270</v>
      </c>
      <c r="O218" t="s">
        <v>5599</v>
      </c>
      <c r="P218" t="s">
        <v>5600</v>
      </c>
      <c r="Q218" t="s">
        <v>5601</v>
      </c>
      <c r="R218" t="s">
        <v>5602</v>
      </c>
      <c r="S218" t="s">
        <v>5603</v>
      </c>
      <c r="T218" t="s">
        <v>5604</v>
      </c>
      <c r="U218" t="s">
        <v>5605</v>
      </c>
      <c r="V218" t="s">
        <v>5606</v>
      </c>
      <c r="DY218" t="s">
        <v>907</v>
      </c>
      <c r="DZ218" t="s">
        <v>590</v>
      </c>
      <c r="EA218" t="s">
        <v>591</v>
      </c>
      <c r="EB218" t="s">
        <v>2317</v>
      </c>
      <c r="EC218" t="s">
        <v>2318</v>
      </c>
    </row>
    <row r="219" spans="1:133" x14ac:dyDescent="0.3">
      <c r="A219" t="s">
        <v>5607</v>
      </c>
      <c r="B219" t="s">
        <v>5608</v>
      </c>
      <c r="C219" t="s">
        <v>5609</v>
      </c>
      <c r="D219" t="s">
        <v>5610</v>
      </c>
      <c r="E219" t="s">
        <v>5611</v>
      </c>
      <c r="F219" t="s">
        <v>5612</v>
      </c>
      <c r="G219" t="s">
        <v>5613</v>
      </c>
      <c r="H219" t="s">
        <v>5614</v>
      </c>
      <c r="I219" t="s">
        <v>5615</v>
      </c>
      <c r="J219" t="s">
        <v>884</v>
      </c>
      <c r="K219" t="s">
        <v>544</v>
      </c>
      <c r="L219" t="s">
        <v>545</v>
      </c>
      <c r="M219" t="s">
        <v>2271</v>
      </c>
      <c r="N219" t="s">
        <v>2272</v>
      </c>
      <c r="O219" t="s">
        <v>5616</v>
      </c>
      <c r="P219" t="s">
        <v>5617</v>
      </c>
      <c r="Q219" t="s">
        <v>5618</v>
      </c>
      <c r="R219" t="s">
        <v>5619</v>
      </c>
      <c r="S219" t="s">
        <v>5620</v>
      </c>
      <c r="T219" t="s">
        <v>5621</v>
      </c>
      <c r="U219" t="s">
        <v>5622</v>
      </c>
      <c r="V219" t="s">
        <v>5623</v>
      </c>
      <c r="DY219" t="s">
        <v>908</v>
      </c>
      <c r="DZ219" t="s">
        <v>592</v>
      </c>
      <c r="EA219" t="s">
        <v>593</v>
      </c>
      <c r="EB219" t="s">
        <v>2319</v>
      </c>
      <c r="EC219" t="s">
        <v>2320</v>
      </c>
    </row>
    <row r="220" spans="1:133" x14ac:dyDescent="0.3">
      <c r="A220" t="s">
        <v>5624</v>
      </c>
      <c r="B220" t="s">
        <v>5625</v>
      </c>
      <c r="C220" t="s">
        <v>5626</v>
      </c>
      <c r="D220" t="s">
        <v>5627</v>
      </c>
      <c r="E220" t="s">
        <v>5628</v>
      </c>
      <c r="F220" t="s">
        <v>5629</v>
      </c>
      <c r="G220" t="s">
        <v>5630</v>
      </c>
      <c r="H220" t="s">
        <v>5631</v>
      </c>
      <c r="I220" t="s">
        <v>5632</v>
      </c>
      <c r="J220" t="s">
        <v>885</v>
      </c>
      <c r="K220" t="s">
        <v>546</v>
      </c>
      <c r="L220" t="s">
        <v>547</v>
      </c>
      <c r="M220" t="s">
        <v>2273</v>
      </c>
      <c r="N220" t="s">
        <v>2274</v>
      </c>
      <c r="O220" t="s">
        <v>5633</v>
      </c>
      <c r="P220" t="s">
        <v>5634</v>
      </c>
      <c r="Q220" t="s">
        <v>5635</v>
      </c>
      <c r="R220" t="s">
        <v>5636</v>
      </c>
      <c r="S220" t="s">
        <v>5637</v>
      </c>
      <c r="T220" t="s">
        <v>5638</v>
      </c>
      <c r="U220" t="s">
        <v>5639</v>
      </c>
      <c r="V220" t="s">
        <v>5640</v>
      </c>
      <c r="DY220" t="s">
        <v>909</v>
      </c>
      <c r="DZ220" t="s">
        <v>594</v>
      </c>
      <c r="EA220" t="s">
        <v>595</v>
      </c>
      <c r="EB220" t="s">
        <v>2321</v>
      </c>
      <c r="EC220" t="s">
        <v>2322</v>
      </c>
    </row>
    <row r="221" spans="1:133" x14ac:dyDescent="0.3">
      <c r="A221" t="s">
        <v>5641</v>
      </c>
      <c r="B221" t="s">
        <v>5642</v>
      </c>
      <c r="C221" t="s">
        <v>5643</v>
      </c>
      <c r="D221" t="s">
        <v>5644</v>
      </c>
      <c r="E221" t="s">
        <v>5645</v>
      </c>
      <c r="F221" t="s">
        <v>5646</v>
      </c>
      <c r="G221" t="s">
        <v>5647</v>
      </c>
      <c r="H221" t="s">
        <v>5648</v>
      </c>
      <c r="I221" t="s">
        <v>5649</v>
      </c>
      <c r="J221" t="s">
        <v>886</v>
      </c>
      <c r="K221" t="s">
        <v>548</v>
      </c>
      <c r="L221" t="s">
        <v>549</v>
      </c>
      <c r="M221" t="s">
        <v>2275</v>
      </c>
      <c r="N221" t="s">
        <v>2276</v>
      </c>
      <c r="O221" t="s">
        <v>5650</v>
      </c>
      <c r="P221" t="s">
        <v>5651</v>
      </c>
      <c r="Q221" t="s">
        <v>5652</v>
      </c>
      <c r="R221" t="s">
        <v>5653</v>
      </c>
      <c r="S221" t="s">
        <v>5654</v>
      </c>
      <c r="T221" t="s">
        <v>5655</v>
      </c>
      <c r="U221" t="s">
        <v>5656</v>
      </c>
      <c r="V221" t="s">
        <v>5657</v>
      </c>
      <c r="DY221" t="s">
        <v>910</v>
      </c>
      <c r="DZ221" t="s">
        <v>596</v>
      </c>
      <c r="EA221" t="s">
        <v>597</v>
      </c>
      <c r="EB221" t="s">
        <v>2323</v>
      </c>
      <c r="EC221" t="s">
        <v>2324</v>
      </c>
    </row>
    <row r="222" spans="1:133" x14ac:dyDescent="0.3">
      <c r="A222" t="s">
        <v>5658</v>
      </c>
      <c r="B222" t="s">
        <v>5659</v>
      </c>
      <c r="C222" t="s">
        <v>5660</v>
      </c>
      <c r="D222" t="s">
        <v>5661</v>
      </c>
      <c r="E222" t="s">
        <v>5662</v>
      </c>
      <c r="F222" t="s">
        <v>5663</v>
      </c>
      <c r="G222" t="s">
        <v>5664</v>
      </c>
      <c r="H222" t="s">
        <v>5665</v>
      </c>
      <c r="I222" t="s">
        <v>5666</v>
      </c>
      <c r="J222" t="s">
        <v>887</v>
      </c>
      <c r="K222" t="s">
        <v>550</v>
      </c>
      <c r="L222" t="s">
        <v>551</v>
      </c>
      <c r="M222" t="s">
        <v>2277</v>
      </c>
      <c r="N222" t="s">
        <v>2278</v>
      </c>
      <c r="O222" t="s">
        <v>5667</v>
      </c>
      <c r="P222" t="s">
        <v>5668</v>
      </c>
      <c r="Q222" t="s">
        <v>5669</v>
      </c>
      <c r="R222" t="s">
        <v>5670</v>
      </c>
      <c r="S222" t="s">
        <v>5671</v>
      </c>
      <c r="T222" t="s">
        <v>5672</v>
      </c>
      <c r="U222" t="s">
        <v>5673</v>
      </c>
      <c r="V222" t="s">
        <v>5674</v>
      </c>
      <c r="DY222" t="s">
        <v>911</v>
      </c>
      <c r="DZ222" t="s">
        <v>598</v>
      </c>
      <c r="EA222" t="s">
        <v>599</v>
      </c>
      <c r="EB222" t="s">
        <v>2325</v>
      </c>
      <c r="EC222" t="s">
        <v>2326</v>
      </c>
    </row>
    <row r="223" spans="1:133" x14ac:dyDescent="0.3">
      <c r="A223" t="s">
        <v>5675</v>
      </c>
      <c r="B223" t="s">
        <v>5676</v>
      </c>
      <c r="C223" t="s">
        <v>5677</v>
      </c>
      <c r="D223" t="s">
        <v>5678</v>
      </c>
      <c r="E223" t="s">
        <v>5679</v>
      </c>
      <c r="F223" t="s">
        <v>5680</v>
      </c>
      <c r="G223" t="s">
        <v>5681</v>
      </c>
      <c r="H223" t="s">
        <v>5682</v>
      </c>
      <c r="I223" t="s">
        <v>5683</v>
      </c>
      <c r="J223" t="s">
        <v>888</v>
      </c>
      <c r="K223" t="s">
        <v>552</v>
      </c>
      <c r="L223" t="s">
        <v>553</v>
      </c>
      <c r="M223" t="s">
        <v>2279</v>
      </c>
      <c r="N223" t="s">
        <v>2280</v>
      </c>
      <c r="O223" t="s">
        <v>5684</v>
      </c>
      <c r="P223" t="s">
        <v>5685</v>
      </c>
      <c r="Q223" t="s">
        <v>5686</v>
      </c>
      <c r="R223" t="s">
        <v>5687</v>
      </c>
      <c r="S223" t="s">
        <v>5688</v>
      </c>
      <c r="T223" t="s">
        <v>5689</v>
      </c>
      <c r="U223" t="s">
        <v>5690</v>
      </c>
      <c r="V223" t="s">
        <v>5691</v>
      </c>
      <c r="DY223" t="s">
        <v>912</v>
      </c>
      <c r="DZ223" t="s">
        <v>600</v>
      </c>
      <c r="EA223" t="s">
        <v>601</v>
      </c>
      <c r="EB223" t="s">
        <v>2327</v>
      </c>
      <c r="EC223" t="s">
        <v>2328</v>
      </c>
    </row>
    <row r="224" spans="1:133" x14ac:dyDescent="0.3">
      <c r="A224" t="s">
        <v>5692</v>
      </c>
      <c r="B224" t="s">
        <v>5693</v>
      </c>
      <c r="C224" t="s">
        <v>5694</v>
      </c>
      <c r="D224" t="s">
        <v>5695</v>
      </c>
      <c r="E224" t="s">
        <v>5696</v>
      </c>
      <c r="F224" t="s">
        <v>5697</v>
      </c>
      <c r="G224" t="s">
        <v>5698</v>
      </c>
      <c r="H224" t="s">
        <v>5699</v>
      </c>
      <c r="I224" t="s">
        <v>5700</v>
      </c>
      <c r="J224" t="s">
        <v>889</v>
      </c>
      <c r="K224" t="s">
        <v>554</v>
      </c>
      <c r="L224" t="s">
        <v>555</v>
      </c>
      <c r="M224" t="s">
        <v>2281</v>
      </c>
      <c r="N224" t="s">
        <v>2282</v>
      </c>
      <c r="O224" t="s">
        <v>5701</v>
      </c>
      <c r="P224" t="s">
        <v>5702</v>
      </c>
      <c r="Q224" t="s">
        <v>5703</v>
      </c>
      <c r="R224" t="s">
        <v>5704</v>
      </c>
      <c r="S224" t="s">
        <v>5705</v>
      </c>
      <c r="T224" t="s">
        <v>5706</v>
      </c>
      <c r="U224" t="s">
        <v>5707</v>
      </c>
      <c r="V224" t="s">
        <v>5708</v>
      </c>
      <c r="DY224" t="s">
        <v>913</v>
      </c>
      <c r="DZ224" t="s">
        <v>602</v>
      </c>
      <c r="EA224" t="s">
        <v>603</v>
      </c>
      <c r="EB224" t="s">
        <v>2329</v>
      </c>
      <c r="EC224" t="s">
        <v>2330</v>
      </c>
    </row>
    <row r="225" spans="1:133" x14ac:dyDescent="0.3">
      <c r="A225" t="s">
        <v>5709</v>
      </c>
      <c r="B225" t="s">
        <v>5710</v>
      </c>
      <c r="C225" t="s">
        <v>5711</v>
      </c>
      <c r="D225" t="s">
        <v>5712</v>
      </c>
      <c r="E225" t="s">
        <v>5713</v>
      </c>
      <c r="F225" t="s">
        <v>5714</v>
      </c>
      <c r="G225" t="s">
        <v>5715</v>
      </c>
      <c r="H225" t="s">
        <v>5716</v>
      </c>
      <c r="I225" t="s">
        <v>5717</v>
      </c>
      <c r="J225" t="s">
        <v>890</v>
      </c>
      <c r="K225" t="s">
        <v>556</v>
      </c>
      <c r="L225" t="s">
        <v>557</v>
      </c>
      <c r="M225" t="s">
        <v>2283</v>
      </c>
      <c r="N225" t="s">
        <v>2284</v>
      </c>
      <c r="O225" t="s">
        <v>5718</v>
      </c>
      <c r="P225" t="s">
        <v>5719</v>
      </c>
      <c r="Q225" t="s">
        <v>5720</v>
      </c>
      <c r="R225" t="s">
        <v>5721</v>
      </c>
      <c r="S225" t="s">
        <v>5722</v>
      </c>
      <c r="T225" t="s">
        <v>5723</v>
      </c>
      <c r="U225" t="s">
        <v>5724</v>
      </c>
      <c r="V225" t="s">
        <v>5725</v>
      </c>
      <c r="DY225" t="s">
        <v>914</v>
      </c>
      <c r="DZ225" t="s">
        <v>604</v>
      </c>
      <c r="EA225" t="s">
        <v>605</v>
      </c>
      <c r="EB225" t="s">
        <v>2331</v>
      </c>
      <c r="EC225" t="s">
        <v>2332</v>
      </c>
    </row>
    <row r="226" spans="1:133" x14ac:dyDescent="0.3">
      <c r="A226" t="s">
        <v>5726</v>
      </c>
      <c r="B226" t="s">
        <v>5727</v>
      </c>
      <c r="C226" t="s">
        <v>5728</v>
      </c>
      <c r="D226" t="s">
        <v>5729</v>
      </c>
      <c r="E226" t="s">
        <v>5730</v>
      </c>
      <c r="F226" t="s">
        <v>5731</v>
      </c>
      <c r="G226" t="s">
        <v>5732</v>
      </c>
      <c r="H226" t="s">
        <v>5733</v>
      </c>
      <c r="I226" t="s">
        <v>5734</v>
      </c>
      <c r="J226" t="s">
        <v>891</v>
      </c>
      <c r="K226" t="s">
        <v>558</v>
      </c>
      <c r="L226" t="s">
        <v>559</v>
      </c>
      <c r="M226" t="s">
        <v>2285</v>
      </c>
      <c r="N226" t="s">
        <v>2286</v>
      </c>
      <c r="O226" t="s">
        <v>5735</v>
      </c>
      <c r="P226" t="s">
        <v>5736</v>
      </c>
      <c r="Q226" t="s">
        <v>5737</v>
      </c>
      <c r="R226" t="s">
        <v>5738</v>
      </c>
      <c r="S226" t="s">
        <v>5739</v>
      </c>
      <c r="T226" t="s">
        <v>5740</v>
      </c>
      <c r="U226" t="s">
        <v>5741</v>
      </c>
      <c r="V226" t="s">
        <v>5742</v>
      </c>
      <c r="DY226" t="s">
        <v>915</v>
      </c>
      <c r="DZ226" t="s">
        <v>606</v>
      </c>
      <c r="EA226" t="s">
        <v>607</v>
      </c>
      <c r="EB226" t="s">
        <v>2333</v>
      </c>
      <c r="EC226" t="s">
        <v>2334</v>
      </c>
    </row>
    <row r="227" spans="1:133" x14ac:dyDescent="0.3">
      <c r="A227" t="s">
        <v>5743</v>
      </c>
      <c r="B227" t="s">
        <v>5744</v>
      </c>
      <c r="C227" t="s">
        <v>5745</v>
      </c>
      <c r="D227" t="s">
        <v>5746</v>
      </c>
      <c r="E227" t="s">
        <v>5747</v>
      </c>
      <c r="F227" t="s">
        <v>5748</v>
      </c>
      <c r="G227" t="s">
        <v>5749</v>
      </c>
      <c r="H227" t="s">
        <v>5750</v>
      </c>
      <c r="I227" t="s">
        <v>5751</v>
      </c>
      <c r="J227" t="s">
        <v>892</v>
      </c>
      <c r="K227" t="s">
        <v>560</v>
      </c>
      <c r="L227" t="s">
        <v>561</v>
      </c>
      <c r="M227" t="s">
        <v>2287</v>
      </c>
      <c r="N227" t="s">
        <v>2288</v>
      </c>
      <c r="O227" t="s">
        <v>5752</v>
      </c>
      <c r="P227" t="s">
        <v>5753</v>
      </c>
      <c r="Q227" t="s">
        <v>5754</v>
      </c>
      <c r="R227" t="s">
        <v>5755</v>
      </c>
      <c r="S227" t="s">
        <v>5756</v>
      </c>
      <c r="T227" t="s">
        <v>5757</v>
      </c>
      <c r="U227" t="s">
        <v>5758</v>
      </c>
      <c r="V227" t="s">
        <v>5759</v>
      </c>
    </row>
    <row r="228" spans="1:133" x14ac:dyDescent="0.3">
      <c r="A228" t="s">
        <v>5760</v>
      </c>
      <c r="B228" t="s">
        <v>5761</v>
      </c>
      <c r="C228" t="s">
        <v>5762</v>
      </c>
      <c r="D228" t="s">
        <v>5763</v>
      </c>
      <c r="E228" t="s">
        <v>5764</v>
      </c>
      <c r="F228" t="s">
        <v>5765</v>
      </c>
      <c r="G228" t="s">
        <v>5766</v>
      </c>
      <c r="H228" t="s">
        <v>5767</v>
      </c>
      <c r="I228" t="s">
        <v>5768</v>
      </c>
      <c r="J228" t="s">
        <v>893</v>
      </c>
      <c r="K228" t="s">
        <v>562</v>
      </c>
      <c r="L228" t="s">
        <v>563</v>
      </c>
      <c r="M228" t="s">
        <v>2289</v>
      </c>
      <c r="N228" t="s">
        <v>2290</v>
      </c>
      <c r="O228" t="s">
        <v>5769</v>
      </c>
      <c r="P228" t="s">
        <v>5770</v>
      </c>
      <c r="Q228" t="s">
        <v>5771</v>
      </c>
      <c r="R228" t="s">
        <v>5772</v>
      </c>
      <c r="S228" t="s">
        <v>5773</v>
      </c>
      <c r="T228" t="s">
        <v>5774</v>
      </c>
      <c r="U228" t="s">
        <v>5775</v>
      </c>
      <c r="V228" t="s">
        <v>5776</v>
      </c>
    </row>
    <row r="229" spans="1:133" x14ac:dyDescent="0.3">
      <c r="A229" t="s">
        <v>5777</v>
      </c>
      <c r="B229" t="s">
        <v>5778</v>
      </c>
      <c r="C229" t="s">
        <v>5779</v>
      </c>
      <c r="D229" t="s">
        <v>5780</v>
      </c>
      <c r="E229" t="s">
        <v>5781</v>
      </c>
      <c r="F229" t="s">
        <v>5782</v>
      </c>
      <c r="G229" t="s">
        <v>5783</v>
      </c>
      <c r="H229" t="s">
        <v>5784</v>
      </c>
      <c r="I229" t="s">
        <v>5785</v>
      </c>
      <c r="J229" t="s">
        <v>894</v>
      </c>
      <c r="K229" t="s">
        <v>564</v>
      </c>
      <c r="L229" t="s">
        <v>565</v>
      </c>
      <c r="M229" t="s">
        <v>2291</v>
      </c>
      <c r="N229" t="s">
        <v>2292</v>
      </c>
      <c r="O229" t="s">
        <v>5786</v>
      </c>
      <c r="P229" t="s">
        <v>5787</v>
      </c>
      <c r="Q229" t="s">
        <v>5788</v>
      </c>
      <c r="R229" t="s">
        <v>5789</v>
      </c>
      <c r="S229" t="s">
        <v>5790</v>
      </c>
      <c r="T229" t="s">
        <v>5791</v>
      </c>
      <c r="U229" t="s">
        <v>5792</v>
      </c>
      <c r="V229" t="s">
        <v>5793</v>
      </c>
    </row>
    <row r="230" spans="1:133" x14ac:dyDescent="0.3">
      <c r="A230" t="s">
        <v>5794</v>
      </c>
      <c r="B230" t="s">
        <v>5795</v>
      </c>
      <c r="C230" t="s">
        <v>5796</v>
      </c>
      <c r="D230" t="s">
        <v>5797</v>
      </c>
      <c r="E230" t="s">
        <v>5798</v>
      </c>
      <c r="F230" t="s">
        <v>5799</v>
      </c>
      <c r="G230" t="s">
        <v>5800</v>
      </c>
      <c r="H230" t="s">
        <v>5801</v>
      </c>
      <c r="I230" t="s">
        <v>5802</v>
      </c>
      <c r="J230" t="s">
        <v>895</v>
      </c>
      <c r="K230" t="s">
        <v>566</v>
      </c>
      <c r="L230" t="s">
        <v>567</v>
      </c>
      <c r="M230" t="s">
        <v>2293</v>
      </c>
      <c r="N230" t="s">
        <v>2294</v>
      </c>
      <c r="O230" t="s">
        <v>5803</v>
      </c>
      <c r="P230" t="s">
        <v>5804</v>
      </c>
      <c r="Q230" t="s">
        <v>5805</v>
      </c>
      <c r="R230" t="s">
        <v>5806</v>
      </c>
      <c r="S230" t="s">
        <v>5807</v>
      </c>
      <c r="T230" t="s">
        <v>5808</v>
      </c>
      <c r="U230" t="s">
        <v>5809</v>
      </c>
      <c r="V230" t="s">
        <v>5810</v>
      </c>
    </row>
    <row r="231" spans="1:133" x14ac:dyDescent="0.3">
      <c r="A231" t="s">
        <v>5811</v>
      </c>
      <c r="B231" t="s">
        <v>5812</v>
      </c>
      <c r="C231" t="s">
        <v>5813</v>
      </c>
      <c r="D231" t="s">
        <v>5814</v>
      </c>
      <c r="E231" t="s">
        <v>5815</v>
      </c>
      <c r="F231" t="s">
        <v>5816</v>
      </c>
      <c r="G231" t="s">
        <v>5817</v>
      </c>
      <c r="H231" t="s">
        <v>5818</v>
      </c>
      <c r="I231" t="s">
        <v>5819</v>
      </c>
      <c r="J231" t="s">
        <v>896</v>
      </c>
      <c r="K231" t="s">
        <v>568</v>
      </c>
      <c r="L231" t="s">
        <v>569</v>
      </c>
      <c r="M231" t="s">
        <v>2295</v>
      </c>
      <c r="N231" t="s">
        <v>2296</v>
      </c>
      <c r="O231" t="s">
        <v>5820</v>
      </c>
      <c r="P231" t="s">
        <v>5821</v>
      </c>
      <c r="Q231" t="s">
        <v>5822</v>
      </c>
      <c r="R231" t="s">
        <v>5823</v>
      </c>
      <c r="S231" t="s">
        <v>5824</v>
      </c>
      <c r="T231" t="s">
        <v>5825</v>
      </c>
      <c r="U231" t="s">
        <v>5826</v>
      </c>
      <c r="V231" t="s">
        <v>5827</v>
      </c>
    </row>
    <row r="232" spans="1:133" x14ac:dyDescent="0.3">
      <c r="A232" t="s">
        <v>5828</v>
      </c>
      <c r="B232" t="s">
        <v>5829</v>
      </c>
      <c r="C232" t="s">
        <v>5830</v>
      </c>
      <c r="D232" t="s">
        <v>5831</v>
      </c>
      <c r="E232" t="s">
        <v>5832</v>
      </c>
      <c r="F232" t="s">
        <v>5833</v>
      </c>
      <c r="G232" t="s">
        <v>5834</v>
      </c>
      <c r="H232" t="s">
        <v>5835</v>
      </c>
      <c r="I232" t="s">
        <v>5836</v>
      </c>
      <c r="J232" t="s">
        <v>897</v>
      </c>
      <c r="K232" t="s">
        <v>570</v>
      </c>
      <c r="L232" t="s">
        <v>571</v>
      </c>
      <c r="M232" t="s">
        <v>2297</v>
      </c>
      <c r="N232" t="s">
        <v>2298</v>
      </c>
      <c r="O232" t="s">
        <v>5837</v>
      </c>
      <c r="P232" t="s">
        <v>5838</v>
      </c>
      <c r="Q232" t="s">
        <v>5839</v>
      </c>
      <c r="R232" t="s">
        <v>5840</v>
      </c>
      <c r="S232" t="s">
        <v>5841</v>
      </c>
      <c r="T232" t="s">
        <v>5842</v>
      </c>
      <c r="U232" t="s">
        <v>5843</v>
      </c>
      <c r="V232" t="s">
        <v>5844</v>
      </c>
    </row>
    <row r="233" spans="1:133" x14ac:dyDescent="0.3">
      <c r="A233" t="s">
        <v>5845</v>
      </c>
      <c r="B233" t="s">
        <v>5846</v>
      </c>
      <c r="C233" t="s">
        <v>5847</v>
      </c>
      <c r="D233" t="s">
        <v>5848</v>
      </c>
      <c r="E233" t="s">
        <v>5849</v>
      </c>
      <c r="F233" t="s">
        <v>5850</v>
      </c>
      <c r="G233" t="s">
        <v>5851</v>
      </c>
      <c r="H233" t="s">
        <v>5852</v>
      </c>
      <c r="I233" t="s">
        <v>5853</v>
      </c>
      <c r="J233" t="s">
        <v>898</v>
      </c>
      <c r="K233" t="s">
        <v>572</v>
      </c>
      <c r="L233" t="s">
        <v>573</v>
      </c>
      <c r="M233" t="s">
        <v>2299</v>
      </c>
      <c r="N233" t="s">
        <v>2300</v>
      </c>
      <c r="O233" t="s">
        <v>5854</v>
      </c>
      <c r="P233" t="s">
        <v>5855</v>
      </c>
      <c r="Q233" t="s">
        <v>5856</v>
      </c>
      <c r="R233" t="s">
        <v>5857</v>
      </c>
      <c r="S233" t="s">
        <v>5858</v>
      </c>
      <c r="T233" t="s">
        <v>5859</v>
      </c>
      <c r="U233" t="s">
        <v>5860</v>
      </c>
      <c r="V233" t="s">
        <v>5861</v>
      </c>
    </row>
    <row r="234" spans="1:133" x14ac:dyDescent="0.3">
      <c r="A234" t="s">
        <v>5862</v>
      </c>
      <c r="B234" t="s">
        <v>5863</v>
      </c>
      <c r="C234" t="s">
        <v>5864</v>
      </c>
      <c r="D234" t="s">
        <v>5865</v>
      </c>
      <c r="E234" t="s">
        <v>5866</v>
      </c>
      <c r="F234" t="s">
        <v>5867</v>
      </c>
      <c r="G234" t="s">
        <v>5868</v>
      </c>
      <c r="H234" t="s">
        <v>5869</v>
      </c>
      <c r="I234" t="s">
        <v>5870</v>
      </c>
      <c r="J234" t="s">
        <v>899</v>
      </c>
      <c r="K234" t="s">
        <v>574</v>
      </c>
      <c r="L234" t="s">
        <v>575</v>
      </c>
      <c r="M234" t="s">
        <v>2301</v>
      </c>
      <c r="N234" t="s">
        <v>2302</v>
      </c>
      <c r="O234" t="s">
        <v>5871</v>
      </c>
      <c r="P234" t="s">
        <v>5872</v>
      </c>
      <c r="Q234" t="s">
        <v>5873</v>
      </c>
      <c r="R234" t="s">
        <v>5874</v>
      </c>
      <c r="S234" t="s">
        <v>5875</v>
      </c>
      <c r="T234" t="s">
        <v>5876</v>
      </c>
      <c r="U234" t="s">
        <v>5877</v>
      </c>
      <c r="V234" t="s">
        <v>5878</v>
      </c>
    </row>
    <row r="235" spans="1:133" x14ac:dyDescent="0.3">
      <c r="A235" t="s">
        <v>5879</v>
      </c>
      <c r="B235" t="s">
        <v>5880</v>
      </c>
      <c r="C235" t="s">
        <v>5881</v>
      </c>
      <c r="D235" t="s">
        <v>5882</v>
      </c>
      <c r="E235" t="s">
        <v>5883</v>
      </c>
      <c r="F235" t="s">
        <v>5884</v>
      </c>
      <c r="G235" t="s">
        <v>5885</v>
      </c>
      <c r="H235" t="s">
        <v>5886</v>
      </c>
      <c r="I235" t="s">
        <v>5887</v>
      </c>
      <c r="J235" t="s">
        <v>900</v>
      </c>
      <c r="K235" t="s">
        <v>576</v>
      </c>
      <c r="L235" t="s">
        <v>577</v>
      </c>
      <c r="M235" t="s">
        <v>2303</v>
      </c>
      <c r="N235" t="s">
        <v>2304</v>
      </c>
      <c r="O235" t="s">
        <v>5888</v>
      </c>
      <c r="P235" t="s">
        <v>5889</v>
      </c>
      <c r="Q235" t="s">
        <v>5890</v>
      </c>
      <c r="R235" t="s">
        <v>5891</v>
      </c>
      <c r="S235" t="s">
        <v>5892</v>
      </c>
      <c r="T235" t="s">
        <v>5893</v>
      </c>
      <c r="U235" t="s">
        <v>5894</v>
      </c>
      <c r="V235" t="s">
        <v>5895</v>
      </c>
    </row>
    <row r="236" spans="1:133" x14ac:dyDescent="0.3">
      <c r="A236" t="s">
        <v>5896</v>
      </c>
      <c r="B236" t="s">
        <v>5897</v>
      </c>
      <c r="C236" t="s">
        <v>5898</v>
      </c>
      <c r="D236" t="s">
        <v>5899</v>
      </c>
      <c r="E236" t="s">
        <v>5900</v>
      </c>
      <c r="F236" t="s">
        <v>5901</v>
      </c>
      <c r="G236" t="s">
        <v>5902</v>
      </c>
      <c r="H236" t="s">
        <v>5903</v>
      </c>
      <c r="I236" t="s">
        <v>5904</v>
      </c>
      <c r="J236" t="s">
        <v>901</v>
      </c>
      <c r="K236" t="s">
        <v>578</v>
      </c>
      <c r="L236" t="s">
        <v>579</v>
      </c>
      <c r="M236" t="s">
        <v>2305</v>
      </c>
      <c r="N236" t="s">
        <v>2306</v>
      </c>
      <c r="O236" t="s">
        <v>5905</v>
      </c>
      <c r="P236" t="s">
        <v>5906</v>
      </c>
      <c r="Q236" t="s">
        <v>5907</v>
      </c>
      <c r="R236" t="s">
        <v>5908</v>
      </c>
      <c r="S236" t="s">
        <v>5909</v>
      </c>
      <c r="T236" t="s">
        <v>5910</v>
      </c>
      <c r="U236" t="s">
        <v>5911</v>
      </c>
      <c r="V236" t="s">
        <v>5912</v>
      </c>
    </row>
    <row r="237" spans="1:133" x14ac:dyDescent="0.3">
      <c r="A237" t="s">
        <v>5913</v>
      </c>
      <c r="B237" t="s">
        <v>5914</v>
      </c>
      <c r="C237" t="s">
        <v>5915</v>
      </c>
      <c r="D237" t="s">
        <v>5916</v>
      </c>
      <c r="E237" t="s">
        <v>5917</v>
      </c>
      <c r="F237" t="s">
        <v>5918</v>
      </c>
      <c r="G237" t="s">
        <v>5919</v>
      </c>
      <c r="H237" t="s">
        <v>5920</v>
      </c>
      <c r="I237" t="s">
        <v>5921</v>
      </c>
      <c r="J237" t="s">
        <v>902</v>
      </c>
      <c r="K237" t="s">
        <v>580</v>
      </c>
      <c r="L237" t="s">
        <v>581</v>
      </c>
      <c r="M237" t="s">
        <v>2307</v>
      </c>
      <c r="N237" t="s">
        <v>2308</v>
      </c>
      <c r="O237" t="s">
        <v>5922</v>
      </c>
      <c r="P237" t="s">
        <v>5923</v>
      </c>
      <c r="Q237" t="s">
        <v>5924</v>
      </c>
      <c r="R237" t="s">
        <v>5925</v>
      </c>
      <c r="S237" t="s">
        <v>5926</v>
      </c>
      <c r="T237" t="s">
        <v>5927</v>
      </c>
      <c r="U237" t="s">
        <v>5928</v>
      </c>
      <c r="V237" t="s">
        <v>5929</v>
      </c>
    </row>
    <row r="238" spans="1:133" x14ac:dyDescent="0.3">
      <c r="A238" t="s">
        <v>5930</v>
      </c>
      <c r="B238" t="s">
        <v>5931</v>
      </c>
      <c r="C238" t="s">
        <v>5932</v>
      </c>
      <c r="D238" t="s">
        <v>5933</v>
      </c>
      <c r="E238" t="s">
        <v>5934</v>
      </c>
      <c r="F238" t="s">
        <v>5935</v>
      </c>
      <c r="G238" t="s">
        <v>5936</v>
      </c>
      <c r="H238" t="s">
        <v>5937</v>
      </c>
      <c r="I238" t="s">
        <v>5938</v>
      </c>
      <c r="J238" t="s">
        <v>903</v>
      </c>
      <c r="K238" t="s">
        <v>582</v>
      </c>
      <c r="L238" t="s">
        <v>583</v>
      </c>
      <c r="M238" t="s">
        <v>2309</v>
      </c>
      <c r="N238" t="s">
        <v>2310</v>
      </c>
      <c r="O238" t="s">
        <v>5939</v>
      </c>
      <c r="P238" t="s">
        <v>5940</v>
      </c>
      <c r="Q238" t="s">
        <v>5941</v>
      </c>
      <c r="R238" t="s">
        <v>5942</v>
      </c>
      <c r="S238" t="s">
        <v>5943</v>
      </c>
      <c r="T238" t="s">
        <v>5944</v>
      </c>
      <c r="U238" t="s">
        <v>5945</v>
      </c>
      <c r="V238" t="s">
        <v>5946</v>
      </c>
    </row>
    <row r="239" spans="1:133" x14ac:dyDescent="0.3">
      <c r="A239" t="s">
        <v>5947</v>
      </c>
      <c r="B239" t="s">
        <v>5948</v>
      </c>
      <c r="C239" t="s">
        <v>5949</v>
      </c>
      <c r="D239" t="s">
        <v>5950</v>
      </c>
      <c r="E239" t="s">
        <v>5951</v>
      </c>
      <c r="F239" t="s">
        <v>5952</v>
      </c>
      <c r="G239" t="s">
        <v>5953</v>
      </c>
      <c r="H239" t="s">
        <v>5954</v>
      </c>
      <c r="I239" t="s">
        <v>5955</v>
      </c>
      <c r="J239" t="s">
        <v>904</v>
      </c>
      <c r="K239" t="s">
        <v>584</v>
      </c>
      <c r="L239" t="s">
        <v>585</v>
      </c>
      <c r="M239" t="s">
        <v>2311</v>
      </c>
      <c r="N239" t="s">
        <v>2312</v>
      </c>
      <c r="O239" t="s">
        <v>5956</v>
      </c>
      <c r="P239" t="s">
        <v>5957</v>
      </c>
      <c r="Q239" t="s">
        <v>5958</v>
      </c>
      <c r="R239" t="s">
        <v>5959</v>
      </c>
      <c r="S239" t="s">
        <v>5960</v>
      </c>
      <c r="T239" t="s">
        <v>5961</v>
      </c>
      <c r="U239" t="s">
        <v>5962</v>
      </c>
      <c r="V239" t="s">
        <v>5963</v>
      </c>
    </row>
    <row r="240" spans="1:133" x14ac:dyDescent="0.3">
      <c r="A240" t="s">
        <v>5964</v>
      </c>
      <c r="B240" t="s">
        <v>5965</v>
      </c>
      <c r="C240" t="s">
        <v>5966</v>
      </c>
      <c r="D240" t="s">
        <v>5967</v>
      </c>
      <c r="E240" t="s">
        <v>5968</v>
      </c>
      <c r="F240" t="s">
        <v>5969</v>
      </c>
      <c r="G240" t="s">
        <v>5970</v>
      </c>
      <c r="H240" t="s">
        <v>5971</v>
      </c>
      <c r="I240" t="s">
        <v>5972</v>
      </c>
      <c r="J240" t="s">
        <v>905</v>
      </c>
      <c r="K240" t="s">
        <v>586</v>
      </c>
      <c r="L240" t="s">
        <v>587</v>
      </c>
      <c r="M240" t="s">
        <v>2313</v>
      </c>
      <c r="N240" t="s">
        <v>2314</v>
      </c>
      <c r="O240" t="s">
        <v>5973</v>
      </c>
      <c r="P240" t="s">
        <v>5974</v>
      </c>
      <c r="Q240" t="s">
        <v>5975</v>
      </c>
      <c r="R240" t="s">
        <v>5976</v>
      </c>
      <c r="S240" t="s">
        <v>5977</v>
      </c>
      <c r="T240" t="s">
        <v>5978</v>
      </c>
      <c r="U240" t="s">
        <v>5979</v>
      </c>
      <c r="V240" t="s">
        <v>5980</v>
      </c>
    </row>
    <row r="241" spans="1:22" x14ac:dyDescent="0.3">
      <c r="A241" t="s">
        <v>5981</v>
      </c>
      <c r="B241" t="s">
        <v>5982</v>
      </c>
      <c r="C241" t="s">
        <v>5983</v>
      </c>
      <c r="D241" t="s">
        <v>5984</v>
      </c>
      <c r="E241" t="s">
        <v>5985</v>
      </c>
      <c r="F241" t="s">
        <v>5986</v>
      </c>
      <c r="G241" t="s">
        <v>5987</v>
      </c>
      <c r="H241" t="s">
        <v>5988</v>
      </c>
      <c r="I241" t="s">
        <v>5989</v>
      </c>
      <c r="J241" t="s">
        <v>906</v>
      </c>
      <c r="K241" t="s">
        <v>588</v>
      </c>
      <c r="L241" t="s">
        <v>589</v>
      </c>
      <c r="M241" t="s">
        <v>2315</v>
      </c>
      <c r="N241" t="s">
        <v>2316</v>
      </c>
      <c r="O241" t="s">
        <v>5990</v>
      </c>
      <c r="P241" t="s">
        <v>5991</v>
      </c>
      <c r="Q241" t="s">
        <v>5992</v>
      </c>
      <c r="R241" t="s">
        <v>5993</v>
      </c>
      <c r="S241" t="s">
        <v>5994</v>
      </c>
      <c r="T241" t="s">
        <v>5995</v>
      </c>
      <c r="U241" t="s">
        <v>5996</v>
      </c>
      <c r="V241" t="s">
        <v>5997</v>
      </c>
    </row>
    <row r="242" spans="1:22" x14ac:dyDescent="0.3">
      <c r="A242" t="s">
        <v>5998</v>
      </c>
      <c r="B242" t="s">
        <v>5999</v>
      </c>
      <c r="C242" t="s">
        <v>6000</v>
      </c>
      <c r="D242" t="s">
        <v>6001</v>
      </c>
      <c r="E242" t="s">
        <v>6002</v>
      </c>
      <c r="F242" t="s">
        <v>6003</v>
      </c>
      <c r="G242" t="s">
        <v>6004</v>
      </c>
      <c r="H242" t="s">
        <v>6005</v>
      </c>
      <c r="I242" t="s">
        <v>6006</v>
      </c>
      <c r="J242" t="s">
        <v>907</v>
      </c>
      <c r="K242" t="s">
        <v>590</v>
      </c>
      <c r="L242" t="s">
        <v>591</v>
      </c>
      <c r="M242" t="s">
        <v>2317</v>
      </c>
      <c r="N242" t="s">
        <v>2318</v>
      </c>
      <c r="O242" t="s">
        <v>6007</v>
      </c>
      <c r="P242" t="s">
        <v>6008</v>
      </c>
      <c r="Q242" t="s">
        <v>6009</v>
      </c>
      <c r="R242" t="s">
        <v>6010</v>
      </c>
      <c r="S242" t="s">
        <v>6011</v>
      </c>
      <c r="T242" t="s">
        <v>6012</v>
      </c>
      <c r="U242" t="s">
        <v>6013</v>
      </c>
      <c r="V242" t="s">
        <v>6014</v>
      </c>
    </row>
    <row r="243" spans="1:22" x14ac:dyDescent="0.3">
      <c r="A243" t="s">
        <v>6015</v>
      </c>
      <c r="B243" t="s">
        <v>6016</v>
      </c>
      <c r="C243" t="s">
        <v>6017</v>
      </c>
      <c r="D243" t="s">
        <v>6018</v>
      </c>
      <c r="E243" t="s">
        <v>6019</v>
      </c>
      <c r="F243" t="s">
        <v>6020</v>
      </c>
      <c r="G243" t="s">
        <v>6021</v>
      </c>
      <c r="H243" t="s">
        <v>6022</v>
      </c>
      <c r="I243" t="s">
        <v>6023</v>
      </c>
      <c r="J243" t="s">
        <v>908</v>
      </c>
      <c r="K243" t="s">
        <v>592</v>
      </c>
      <c r="L243" t="s">
        <v>593</v>
      </c>
      <c r="M243" t="s">
        <v>2319</v>
      </c>
      <c r="N243" t="s">
        <v>2320</v>
      </c>
      <c r="O243" t="s">
        <v>6024</v>
      </c>
      <c r="P243" t="s">
        <v>6025</v>
      </c>
      <c r="Q243" t="s">
        <v>6026</v>
      </c>
      <c r="R243" t="s">
        <v>6027</v>
      </c>
      <c r="S243" t="s">
        <v>6028</v>
      </c>
      <c r="T243" t="s">
        <v>6029</v>
      </c>
      <c r="U243" t="s">
        <v>6030</v>
      </c>
      <c r="V243" t="s">
        <v>6031</v>
      </c>
    </row>
    <row r="244" spans="1:22" x14ac:dyDescent="0.3">
      <c r="A244" t="s">
        <v>6032</v>
      </c>
      <c r="B244" t="s">
        <v>6033</v>
      </c>
      <c r="C244" t="s">
        <v>6034</v>
      </c>
      <c r="D244" t="s">
        <v>6035</v>
      </c>
      <c r="E244" t="s">
        <v>6036</v>
      </c>
      <c r="F244" t="s">
        <v>6037</v>
      </c>
      <c r="G244" t="s">
        <v>6038</v>
      </c>
      <c r="H244" t="s">
        <v>6039</v>
      </c>
      <c r="I244" t="s">
        <v>6040</v>
      </c>
      <c r="J244" t="s">
        <v>909</v>
      </c>
      <c r="K244" t="s">
        <v>594</v>
      </c>
      <c r="L244" t="s">
        <v>595</v>
      </c>
      <c r="M244" t="s">
        <v>2321</v>
      </c>
      <c r="N244" t="s">
        <v>2322</v>
      </c>
      <c r="O244" t="s">
        <v>6041</v>
      </c>
      <c r="P244" t="s">
        <v>6042</v>
      </c>
      <c r="Q244" t="s">
        <v>6043</v>
      </c>
      <c r="R244" t="s">
        <v>6044</v>
      </c>
      <c r="S244" t="s">
        <v>6045</v>
      </c>
      <c r="T244" t="s">
        <v>6046</v>
      </c>
      <c r="U244" t="s">
        <v>6047</v>
      </c>
      <c r="V244" t="s">
        <v>6048</v>
      </c>
    </row>
    <row r="245" spans="1:22" x14ac:dyDescent="0.3">
      <c r="A245" t="s">
        <v>6049</v>
      </c>
      <c r="B245" t="s">
        <v>6050</v>
      </c>
      <c r="C245" t="s">
        <v>6051</v>
      </c>
      <c r="D245" t="s">
        <v>6052</v>
      </c>
      <c r="E245" t="s">
        <v>6053</v>
      </c>
      <c r="F245" t="s">
        <v>6054</v>
      </c>
      <c r="G245" t="s">
        <v>6055</v>
      </c>
      <c r="H245" t="s">
        <v>6056</v>
      </c>
      <c r="I245" t="s">
        <v>6057</v>
      </c>
      <c r="J245" t="s">
        <v>910</v>
      </c>
      <c r="K245" t="s">
        <v>596</v>
      </c>
      <c r="L245" t="s">
        <v>597</v>
      </c>
      <c r="M245" t="s">
        <v>2323</v>
      </c>
      <c r="N245" t="s">
        <v>2324</v>
      </c>
      <c r="O245" t="s">
        <v>6058</v>
      </c>
      <c r="P245" t="s">
        <v>6059</v>
      </c>
      <c r="Q245" t="s">
        <v>6060</v>
      </c>
      <c r="R245" t="s">
        <v>6061</v>
      </c>
      <c r="S245" t="s">
        <v>6062</v>
      </c>
      <c r="T245" t="s">
        <v>6063</v>
      </c>
      <c r="U245" t="s">
        <v>6064</v>
      </c>
      <c r="V245" t="s">
        <v>6065</v>
      </c>
    </row>
    <row r="246" spans="1:22" x14ac:dyDescent="0.3">
      <c r="A246" t="s">
        <v>6066</v>
      </c>
      <c r="B246" t="s">
        <v>6067</v>
      </c>
      <c r="C246" t="s">
        <v>6068</v>
      </c>
      <c r="D246" t="s">
        <v>6069</v>
      </c>
      <c r="E246" t="s">
        <v>6070</v>
      </c>
      <c r="F246" t="s">
        <v>6071</v>
      </c>
      <c r="G246" t="s">
        <v>6072</v>
      </c>
      <c r="H246" t="s">
        <v>6073</v>
      </c>
      <c r="I246" t="s">
        <v>6074</v>
      </c>
      <c r="J246" t="s">
        <v>911</v>
      </c>
      <c r="K246" t="s">
        <v>598</v>
      </c>
      <c r="L246" t="s">
        <v>599</v>
      </c>
      <c r="M246" t="s">
        <v>2325</v>
      </c>
      <c r="N246" t="s">
        <v>2326</v>
      </c>
      <c r="O246" t="s">
        <v>6075</v>
      </c>
      <c r="P246" t="s">
        <v>6076</v>
      </c>
      <c r="Q246" t="s">
        <v>6077</v>
      </c>
      <c r="R246" t="s">
        <v>6078</v>
      </c>
      <c r="S246" t="s">
        <v>6079</v>
      </c>
      <c r="T246" t="s">
        <v>6080</v>
      </c>
      <c r="U246" t="s">
        <v>6081</v>
      </c>
      <c r="V246" t="s">
        <v>6082</v>
      </c>
    </row>
    <row r="247" spans="1:22" x14ac:dyDescent="0.3">
      <c r="A247" t="s">
        <v>6083</v>
      </c>
      <c r="B247" t="s">
        <v>6084</v>
      </c>
      <c r="C247" t="s">
        <v>6085</v>
      </c>
      <c r="D247" t="s">
        <v>6086</v>
      </c>
      <c r="E247" t="s">
        <v>6087</v>
      </c>
      <c r="F247" t="s">
        <v>6088</v>
      </c>
      <c r="G247" t="s">
        <v>6089</v>
      </c>
      <c r="H247" t="s">
        <v>6090</v>
      </c>
      <c r="I247" t="s">
        <v>6091</v>
      </c>
      <c r="J247" t="s">
        <v>912</v>
      </c>
      <c r="K247" t="s">
        <v>600</v>
      </c>
      <c r="L247" t="s">
        <v>601</v>
      </c>
      <c r="M247" t="s">
        <v>2327</v>
      </c>
      <c r="N247" t="s">
        <v>2328</v>
      </c>
      <c r="O247" t="s">
        <v>6092</v>
      </c>
      <c r="P247" t="s">
        <v>6093</v>
      </c>
      <c r="Q247" t="s">
        <v>6094</v>
      </c>
      <c r="R247" t="s">
        <v>6095</v>
      </c>
      <c r="S247" t="s">
        <v>6096</v>
      </c>
      <c r="T247" t="s">
        <v>6097</v>
      </c>
      <c r="U247" t="s">
        <v>6098</v>
      </c>
      <c r="V247" t="s">
        <v>6099</v>
      </c>
    </row>
    <row r="248" spans="1:22" x14ac:dyDescent="0.3">
      <c r="A248" t="s">
        <v>6100</v>
      </c>
      <c r="B248" t="s">
        <v>6101</v>
      </c>
      <c r="C248" t="s">
        <v>6102</v>
      </c>
      <c r="D248" t="s">
        <v>6103</v>
      </c>
      <c r="E248" t="s">
        <v>6104</v>
      </c>
      <c r="F248" t="s">
        <v>6105</v>
      </c>
      <c r="G248" t="s">
        <v>6106</v>
      </c>
      <c r="H248" t="s">
        <v>6107</v>
      </c>
      <c r="I248" t="s">
        <v>6108</v>
      </c>
      <c r="J248" t="s">
        <v>913</v>
      </c>
      <c r="K248" t="s">
        <v>602</v>
      </c>
      <c r="L248" t="s">
        <v>603</v>
      </c>
      <c r="M248" t="s">
        <v>2329</v>
      </c>
      <c r="N248" t="s">
        <v>2330</v>
      </c>
      <c r="O248" t="s">
        <v>6109</v>
      </c>
      <c r="P248" t="s">
        <v>6110</v>
      </c>
      <c r="Q248" t="s">
        <v>6111</v>
      </c>
      <c r="R248" t="s">
        <v>6112</v>
      </c>
      <c r="S248" t="s">
        <v>6113</v>
      </c>
      <c r="T248" t="s">
        <v>6114</v>
      </c>
      <c r="U248" t="s">
        <v>6115</v>
      </c>
      <c r="V248" t="s">
        <v>6116</v>
      </c>
    </row>
    <row r="249" spans="1:22" x14ac:dyDescent="0.3">
      <c r="A249" t="s">
        <v>6117</v>
      </c>
      <c r="B249" t="s">
        <v>6118</v>
      </c>
      <c r="C249" t="s">
        <v>6119</v>
      </c>
      <c r="D249" t="s">
        <v>6120</v>
      </c>
      <c r="E249" t="s">
        <v>6121</v>
      </c>
      <c r="F249" t="s">
        <v>6122</v>
      </c>
      <c r="G249" t="s">
        <v>6123</v>
      </c>
      <c r="H249" t="s">
        <v>6124</v>
      </c>
      <c r="I249" t="s">
        <v>6125</v>
      </c>
      <c r="J249" t="s">
        <v>914</v>
      </c>
      <c r="K249" t="s">
        <v>604</v>
      </c>
      <c r="L249" t="s">
        <v>605</v>
      </c>
      <c r="M249" t="s">
        <v>2331</v>
      </c>
      <c r="N249" t="s">
        <v>2332</v>
      </c>
      <c r="O249" t="s">
        <v>6126</v>
      </c>
      <c r="P249" t="s">
        <v>6127</v>
      </c>
      <c r="Q249" t="s">
        <v>6128</v>
      </c>
      <c r="R249" t="s">
        <v>6129</v>
      </c>
      <c r="S249" t="s">
        <v>6130</v>
      </c>
      <c r="T249" t="s">
        <v>6131</v>
      </c>
      <c r="U249" t="s">
        <v>6132</v>
      </c>
      <c r="V249" t="s">
        <v>6133</v>
      </c>
    </row>
    <row r="250" spans="1:22" x14ac:dyDescent="0.3">
      <c r="A250" t="s">
        <v>6134</v>
      </c>
      <c r="B250" t="s">
        <v>6135</v>
      </c>
      <c r="C250" t="s">
        <v>6136</v>
      </c>
      <c r="D250" t="s">
        <v>6137</v>
      </c>
      <c r="E250" t="s">
        <v>6138</v>
      </c>
      <c r="F250" t="s">
        <v>6139</v>
      </c>
      <c r="G250" t="s">
        <v>6140</v>
      </c>
      <c r="H250" t="s">
        <v>6141</v>
      </c>
      <c r="I250" t="s">
        <v>6142</v>
      </c>
      <c r="J250" t="s">
        <v>915</v>
      </c>
      <c r="K250" t="s">
        <v>606</v>
      </c>
      <c r="L250" t="s">
        <v>607</v>
      </c>
      <c r="M250" t="s">
        <v>2333</v>
      </c>
      <c r="N250" t="s">
        <v>2334</v>
      </c>
      <c r="O250" t="s">
        <v>6143</v>
      </c>
      <c r="P250" t="s">
        <v>6144</v>
      </c>
      <c r="Q250" t="s">
        <v>6145</v>
      </c>
      <c r="R250" t="s">
        <v>6146</v>
      </c>
      <c r="S250" t="s">
        <v>6147</v>
      </c>
      <c r="T250" t="s">
        <v>6148</v>
      </c>
      <c r="U250" t="s">
        <v>6149</v>
      </c>
      <c r="V250" t="s">
        <v>6150</v>
      </c>
    </row>
    <row r="251" spans="1:22" x14ac:dyDescent="0.3">
      <c r="A251" t="s">
        <v>6151</v>
      </c>
      <c r="B251" t="s">
        <v>6152</v>
      </c>
      <c r="C251" t="s">
        <v>6153</v>
      </c>
      <c r="D251" t="s">
        <v>6154</v>
      </c>
      <c r="E251" t="s">
        <v>6155</v>
      </c>
      <c r="F251" t="s">
        <v>6156</v>
      </c>
      <c r="G251" t="s">
        <v>6157</v>
      </c>
      <c r="H251" t="s">
        <v>6158</v>
      </c>
      <c r="I251" t="s">
        <v>6159</v>
      </c>
      <c r="J251" t="s">
        <v>6160</v>
      </c>
      <c r="K251" t="s">
        <v>6161</v>
      </c>
      <c r="L251" t="s">
        <v>6162</v>
      </c>
      <c r="M251" t="s">
        <v>6163</v>
      </c>
      <c r="N251" t="s">
        <v>6164</v>
      </c>
      <c r="O251" t="s">
        <v>6165</v>
      </c>
      <c r="P251" t="s">
        <v>6166</v>
      </c>
      <c r="Q251" t="s">
        <v>6167</v>
      </c>
      <c r="R251" t="s">
        <v>6168</v>
      </c>
      <c r="S251" t="s">
        <v>6169</v>
      </c>
      <c r="T251" t="s">
        <v>6170</v>
      </c>
      <c r="U251" t="s">
        <v>6171</v>
      </c>
      <c r="V251" t="s">
        <v>6172</v>
      </c>
    </row>
    <row r="252" spans="1:22" x14ac:dyDescent="0.3">
      <c r="A252" t="s">
        <v>6173</v>
      </c>
      <c r="B252" t="s">
        <v>6174</v>
      </c>
      <c r="C252" t="s">
        <v>6175</v>
      </c>
      <c r="D252" t="s">
        <v>6176</v>
      </c>
      <c r="E252" t="s">
        <v>6177</v>
      </c>
      <c r="F252" t="s">
        <v>6178</v>
      </c>
      <c r="G252" t="s">
        <v>6179</v>
      </c>
      <c r="H252" t="s">
        <v>6180</v>
      </c>
      <c r="I252" t="s">
        <v>6181</v>
      </c>
      <c r="J252" t="s">
        <v>6182</v>
      </c>
      <c r="K252" t="s">
        <v>6183</v>
      </c>
      <c r="L252" t="s">
        <v>6184</v>
      </c>
      <c r="M252" t="s">
        <v>6185</v>
      </c>
      <c r="N252" t="s">
        <v>6186</v>
      </c>
      <c r="O252" t="s">
        <v>6187</v>
      </c>
      <c r="P252" t="s">
        <v>6188</v>
      </c>
      <c r="Q252" t="s">
        <v>6189</v>
      </c>
      <c r="R252" t="s">
        <v>6190</v>
      </c>
      <c r="S252" t="s">
        <v>6191</v>
      </c>
      <c r="T252" t="s">
        <v>6192</v>
      </c>
      <c r="U252" t="s">
        <v>6193</v>
      </c>
      <c r="V252" t="s">
        <v>6194</v>
      </c>
    </row>
    <row r="253" spans="1:22" x14ac:dyDescent="0.3">
      <c r="A253" t="s">
        <v>6195</v>
      </c>
      <c r="B253" t="s">
        <v>6196</v>
      </c>
      <c r="C253" t="s">
        <v>6197</v>
      </c>
      <c r="D253" t="s">
        <v>6198</v>
      </c>
      <c r="E253" t="s">
        <v>6199</v>
      </c>
      <c r="F253" t="s">
        <v>6200</v>
      </c>
      <c r="G253" t="s">
        <v>6201</v>
      </c>
      <c r="H253" t="s">
        <v>6202</v>
      </c>
      <c r="I253" t="s">
        <v>6203</v>
      </c>
      <c r="J253" t="s">
        <v>6204</v>
      </c>
      <c r="K253" t="s">
        <v>6205</v>
      </c>
      <c r="L253" t="s">
        <v>6206</v>
      </c>
      <c r="M253" t="s">
        <v>6207</v>
      </c>
      <c r="N253" t="s">
        <v>6208</v>
      </c>
      <c r="O253" t="s">
        <v>6209</v>
      </c>
      <c r="P253" t="s">
        <v>6210</v>
      </c>
      <c r="Q253" t="s">
        <v>6211</v>
      </c>
      <c r="R253" t="s">
        <v>6212</v>
      </c>
      <c r="S253" t="s">
        <v>6213</v>
      </c>
      <c r="T253" t="s">
        <v>6214</v>
      </c>
      <c r="U253" t="s">
        <v>6215</v>
      </c>
      <c r="V253" t="s">
        <v>6216</v>
      </c>
    </row>
    <row r="254" spans="1:22" x14ac:dyDescent="0.3">
      <c r="A254" t="s">
        <v>6217</v>
      </c>
      <c r="B254" t="s">
        <v>6218</v>
      </c>
      <c r="C254" t="s">
        <v>6219</v>
      </c>
      <c r="D254" t="s">
        <v>6220</v>
      </c>
      <c r="E254" t="s">
        <v>6221</v>
      </c>
      <c r="F254" t="s">
        <v>6222</v>
      </c>
      <c r="G254" t="s">
        <v>6223</v>
      </c>
      <c r="H254" t="s">
        <v>6224</v>
      </c>
      <c r="I254" t="s">
        <v>6225</v>
      </c>
      <c r="J254" t="s">
        <v>6226</v>
      </c>
      <c r="K254" t="s">
        <v>6227</v>
      </c>
      <c r="L254" t="s">
        <v>6228</v>
      </c>
      <c r="M254" t="s">
        <v>6229</v>
      </c>
      <c r="N254" t="s">
        <v>6230</v>
      </c>
      <c r="O254" t="s">
        <v>6231</v>
      </c>
      <c r="P254" t="s">
        <v>6232</v>
      </c>
      <c r="Q254" t="s">
        <v>6233</v>
      </c>
      <c r="R254" t="s">
        <v>6234</v>
      </c>
      <c r="S254" t="s">
        <v>6235</v>
      </c>
      <c r="T254" t="s">
        <v>6236</v>
      </c>
      <c r="U254" t="s">
        <v>6237</v>
      </c>
      <c r="V254" t="s">
        <v>6238</v>
      </c>
    </row>
    <row r="255" spans="1:22" x14ac:dyDescent="0.3">
      <c r="A255" t="s">
        <v>6239</v>
      </c>
      <c r="B255" t="s">
        <v>6240</v>
      </c>
      <c r="C255" t="s">
        <v>6241</v>
      </c>
      <c r="D255" t="s">
        <v>6242</v>
      </c>
      <c r="E255" t="s">
        <v>6243</v>
      </c>
      <c r="F255" t="s">
        <v>6244</v>
      </c>
      <c r="G255" t="s">
        <v>6245</v>
      </c>
      <c r="H255" t="s">
        <v>6246</v>
      </c>
      <c r="I255" t="s">
        <v>6247</v>
      </c>
      <c r="J255" t="s">
        <v>6248</v>
      </c>
      <c r="K255" t="s">
        <v>6249</v>
      </c>
      <c r="L255" t="s">
        <v>6250</v>
      </c>
      <c r="M255" t="s">
        <v>6251</v>
      </c>
      <c r="N255" t="s">
        <v>6252</v>
      </c>
      <c r="O255" t="s">
        <v>6253</v>
      </c>
      <c r="P255" t="s">
        <v>6254</v>
      </c>
      <c r="Q255" t="s">
        <v>6255</v>
      </c>
      <c r="R255" t="s">
        <v>6256</v>
      </c>
      <c r="S255" t="s">
        <v>6257</v>
      </c>
      <c r="T255" t="s">
        <v>6258</v>
      </c>
      <c r="U255" t="s">
        <v>6259</v>
      </c>
      <c r="V255" t="s">
        <v>6260</v>
      </c>
    </row>
    <row r="256" spans="1:22" x14ac:dyDescent="0.3">
      <c r="A256" t="s">
        <v>6261</v>
      </c>
      <c r="B256" t="s">
        <v>6262</v>
      </c>
      <c r="C256" t="s">
        <v>6263</v>
      </c>
      <c r="D256" t="s">
        <v>6264</v>
      </c>
      <c r="E256" t="s">
        <v>6265</v>
      </c>
      <c r="F256" t="s">
        <v>6266</v>
      </c>
      <c r="G256" t="s">
        <v>6267</v>
      </c>
      <c r="H256" t="s">
        <v>6268</v>
      </c>
      <c r="I256" t="s">
        <v>6269</v>
      </c>
      <c r="J256" t="s">
        <v>6270</v>
      </c>
      <c r="K256" t="s">
        <v>6271</v>
      </c>
      <c r="L256" t="s">
        <v>6272</v>
      </c>
      <c r="M256" t="s">
        <v>6273</v>
      </c>
      <c r="N256" t="s">
        <v>6274</v>
      </c>
      <c r="O256" t="s">
        <v>6275</v>
      </c>
      <c r="P256" t="s">
        <v>6276</v>
      </c>
      <c r="Q256" t="s">
        <v>6277</v>
      </c>
      <c r="R256" t="s">
        <v>6278</v>
      </c>
      <c r="S256" t="s">
        <v>6279</v>
      </c>
      <c r="T256" t="s">
        <v>6280</v>
      </c>
      <c r="U256" t="s">
        <v>6281</v>
      </c>
      <c r="V256" t="s">
        <v>6282</v>
      </c>
    </row>
    <row r="257" spans="1:22" x14ac:dyDescent="0.3">
      <c r="A257" t="s">
        <v>6283</v>
      </c>
      <c r="B257" t="s">
        <v>6284</v>
      </c>
      <c r="C257" t="s">
        <v>6285</v>
      </c>
      <c r="D257" t="s">
        <v>6286</v>
      </c>
      <c r="E257" t="s">
        <v>6287</v>
      </c>
      <c r="F257" t="s">
        <v>6288</v>
      </c>
      <c r="G257" t="s">
        <v>6289</v>
      </c>
      <c r="H257" t="s">
        <v>6290</v>
      </c>
      <c r="I257" t="s">
        <v>6291</v>
      </c>
      <c r="J257" t="s">
        <v>6292</v>
      </c>
      <c r="K257" t="s">
        <v>6293</v>
      </c>
      <c r="L257" t="s">
        <v>6294</v>
      </c>
      <c r="M257" t="s">
        <v>6295</v>
      </c>
      <c r="N257" t="s">
        <v>6296</v>
      </c>
      <c r="O257" t="s">
        <v>6297</v>
      </c>
      <c r="P257" t="s">
        <v>6298</v>
      </c>
      <c r="Q257" t="s">
        <v>6299</v>
      </c>
      <c r="R257" t="s">
        <v>6300</v>
      </c>
      <c r="S257" t="s">
        <v>6301</v>
      </c>
      <c r="T257" t="s">
        <v>6302</v>
      </c>
      <c r="U257" t="s">
        <v>6303</v>
      </c>
      <c r="V257" t="s">
        <v>6304</v>
      </c>
    </row>
    <row r="258" spans="1:22" x14ac:dyDescent="0.3">
      <c r="A258" t="s">
        <v>6305</v>
      </c>
      <c r="B258" t="s">
        <v>6306</v>
      </c>
      <c r="C258" t="s">
        <v>6307</v>
      </c>
      <c r="D258" t="s">
        <v>6308</v>
      </c>
      <c r="E258" t="s">
        <v>6309</v>
      </c>
      <c r="F258" t="s">
        <v>6310</v>
      </c>
      <c r="G258" t="s">
        <v>6311</v>
      </c>
      <c r="H258" t="s">
        <v>6312</v>
      </c>
      <c r="I258" t="s">
        <v>6313</v>
      </c>
      <c r="J258" t="s">
        <v>6314</v>
      </c>
      <c r="K258" t="s">
        <v>6315</v>
      </c>
      <c r="L258" t="s">
        <v>6316</v>
      </c>
      <c r="M258" t="s">
        <v>6317</v>
      </c>
      <c r="N258" t="s">
        <v>6318</v>
      </c>
      <c r="O258" t="s">
        <v>6319</v>
      </c>
      <c r="P258" t="s">
        <v>6320</v>
      </c>
      <c r="Q258" t="s">
        <v>6321</v>
      </c>
      <c r="R258" t="s">
        <v>6322</v>
      </c>
      <c r="S258" t="s">
        <v>6323</v>
      </c>
      <c r="T258" t="s">
        <v>6324</v>
      </c>
      <c r="U258" t="s">
        <v>6325</v>
      </c>
      <c r="V258" t="s">
        <v>6326</v>
      </c>
    </row>
    <row r="259" spans="1:22" x14ac:dyDescent="0.3">
      <c r="A259" t="s">
        <v>6327</v>
      </c>
      <c r="B259" t="s">
        <v>6328</v>
      </c>
      <c r="C259" t="s">
        <v>6329</v>
      </c>
      <c r="D259" t="s">
        <v>6330</v>
      </c>
      <c r="E259" t="s">
        <v>6331</v>
      </c>
      <c r="F259" t="s">
        <v>6332</v>
      </c>
      <c r="G259" t="s">
        <v>6333</v>
      </c>
      <c r="H259" t="s">
        <v>6334</v>
      </c>
      <c r="I259" t="s">
        <v>6335</v>
      </c>
      <c r="J259" t="s">
        <v>6336</v>
      </c>
      <c r="K259" t="s">
        <v>6337</v>
      </c>
      <c r="L259" t="s">
        <v>6338</v>
      </c>
      <c r="M259" t="s">
        <v>6339</v>
      </c>
      <c r="N259" t="s">
        <v>6340</v>
      </c>
      <c r="O259" t="s">
        <v>6341</v>
      </c>
      <c r="P259" t="s">
        <v>6342</v>
      </c>
      <c r="Q259" t="s">
        <v>6343</v>
      </c>
      <c r="R259" t="s">
        <v>6344</v>
      </c>
      <c r="S259" t="s">
        <v>6345</v>
      </c>
      <c r="T259" t="s">
        <v>6346</v>
      </c>
      <c r="U259" t="s">
        <v>6347</v>
      </c>
      <c r="V259" t="s">
        <v>6348</v>
      </c>
    </row>
    <row r="260" spans="1:22" x14ac:dyDescent="0.3">
      <c r="A260" t="s">
        <v>6349</v>
      </c>
      <c r="B260" t="s">
        <v>6350</v>
      </c>
      <c r="C260" t="s">
        <v>6351</v>
      </c>
      <c r="D260" t="s">
        <v>6352</v>
      </c>
      <c r="E260" t="s">
        <v>6353</v>
      </c>
      <c r="F260" t="s">
        <v>6354</v>
      </c>
      <c r="G260" t="s">
        <v>6355</v>
      </c>
      <c r="H260" t="s">
        <v>6356</v>
      </c>
      <c r="I260" t="s">
        <v>6357</v>
      </c>
      <c r="J260" t="s">
        <v>6358</v>
      </c>
      <c r="K260" t="s">
        <v>6359</v>
      </c>
      <c r="L260" t="s">
        <v>6360</v>
      </c>
      <c r="M260" t="s">
        <v>6361</v>
      </c>
      <c r="N260" t="s">
        <v>6362</v>
      </c>
      <c r="O260" t="s">
        <v>6363</v>
      </c>
      <c r="P260" t="s">
        <v>6364</v>
      </c>
      <c r="Q260" t="s">
        <v>6365</v>
      </c>
      <c r="R260" t="s">
        <v>6366</v>
      </c>
      <c r="S260" t="s">
        <v>6367</v>
      </c>
      <c r="T260" t="s">
        <v>6368</v>
      </c>
      <c r="U260" t="s">
        <v>6369</v>
      </c>
      <c r="V260" t="s">
        <v>6370</v>
      </c>
    </row>
    <row r="261" spans="1:22" x14ac:dyDescent="0.3">
      <c r="A261" t="s">
        <v>6371</v>
      </c>
      <c r="B261" t="s">
        <v>6372</v>
      </c>
      <c r="C261" t="s">
        <v>6373</v>
      </c>
      <c r="D261" t="s">
        <v>6374</v>
      </c>
      <c r="E261" t="s">
        <v>6375</v>
      </c>
      <c r="F261" t="s">
        <v>6376</v>
      </c>
      <c r="G261" t="s">
        <v>6377</v>
      </c>
      <c r="H261" t="s">
        <v>6378</v>
      </c>
      <c r="I261" t="s">
        <v>6379</v>
      </c>
      <c r="J261" t="s">
        <v>6380</v>
      </c>
      <c r="K261" t="s">
        <v>6381</v>
      </c>
      <c r="L261" t="s">
        <v>6382</v>
      </c>
      <c r="M261" t="s">
        <v>6383</v>
      </c>
      <c r="N261" t="s">
        <v>6384</v>
      </c>
      <c r="O261" t="s">
        <v>6385</v>
      </c>
      <c r="P261" t="s">
        <v>6386</v>
      </c>
      <c r="Q261" t="s">
        <v>6387</v>
      </c>
      <c r="R261" t="s">
        <v>6388</v>
      </c>
      <c r="S261" t="s">
        <v>6389</v>
      </c>
      <c r="T261" t="s">
        <v>6390</v>
      </c>
      <c r="U261" t="s">
        <v>6391</v>
      </c>
      <c r="V261" t="s">
        <v>6392</v>
      </c>
    </row>
    <row r="262" spans="1:22" x14ac:dyDescent="0.3">
      <c r="A262" t="s">
        <v>6393</v>
      </c>
      <c r="B262" t="s">
        <v>6394</v>
      </c>
      <c r="C262" t="s">
        <v>6395</v>
      </c>
      <c r="D262" t="s">
        <v>6396</v>
      </c>
      <c r="E262" t="s">
        <v>6397</v>
      </c>
      <c r="F262" t="s">
        <v>6398</v>
      </c>
      <c r="G262" t="s">
        <v>6399</v>
      </c>
      <c r="H262" t="s">
        <v>6400</v>
      </c>
      <c r="I262" t="s">
        <v>6401</v>
      </c>
      <c r="J262" t="s">
        <v>6402</v>
      </c>
      <c r="K262" t="s">
        <v>6403</v>
      </c>
      <c r="L262" t="s">
        <v>6404</v>
      </c>
      <c r="M262" t="s">
        <v>6405</v>
      </c>
      <c r="N262" t="s">
        <v>6406</v>
      </c>
      <c r="O262" t="s">
        <v>6407</v>
      </c>
      <c r="P262" t="s">
        <v>6408</v>
      </c>
      <c r="Q262" t="s">
        <v>6409</v>
      </c>
      <c r="R262" t="s">
        <v>6410</v>
      </c>
      <c r="S262" t="s">
        <v>6411</v>
      </c>
      <c r="T262" t="s">
        <v>6412</v>
      </c>
      <c r="U262" t="s">
        <v>6413</v>
      </c>
      <c r="V262" t="s">
        <v>6414</v>
      </c>
    </row>
    <row r="263" spans="1:22" x14ac:dyDescent="0.3">
      <c r="A263" t="s">
        <v>6415</v>
      </c>
      <c r="B263" t="s">
        <v>6416</v>
      </c>
      <c r="C263" t="s">
        <v>6417</v>
      </c>
      <c r="D263" t="s">
        <v>6418</v>
      </c>
      <c r="E263" t="s">
        <v>6419</v>
      </c>
      <c r="F263" t="s">
        <v>6420</v>
      </c>
      <c r="G263" t="s">
        <v>6421</v>
      </c>
      <c r="H263" t="s">
        <v>6422</v>
      </c>
      <c r="I263" t="s">
        <v>6423</v>
      </c>
      <c r="J263" t="s">
        <v>6424</v>
      </c>
      <c r="K263" t="s">
        <v>6425</v>
      </c>
      <c r="L263" t="s">
        <v>6426</v>
      </c>
      <c r="M263" t="s">
        <v>6427</v>
      </c>
      <c r="N263" t="s">
        <v>6428</v>
      </c>
      <c r="O263" t="s">
        <v>6429</v>
      </c>
      <c r="P263" t="s">
        <v>6430</v>
      </c>
      <c r="Q263" t="s">
        <v>6431</v>
      </c>
      <c r="R263" t="s">
        <v>6432</v>
      </c>
      <c r="S263" t="s">
        <v>6433</v>
      </c>
      <c r="T263" t="s">
        <v>6434</v>
      </c>
      <c r="U263" t="s">
        <v>6435</v>
      </c>
      <c r="V263" t="s">
        <v>6436</v>
      </c>
    </row>
    <row r="264" spans="1:22" x14ac:dyDescent="0.3">
      <c r="A264" t="s">
        <v>6437</v>
      </c>
      <c r="B264" t="s">
        <v>6438</v>
      </c>
      <c r="C264" t="s">
        <v>6439</v>
      </c>
      <c r="D264" t="s">
        <v>6440</v>
      </c>
      <c r="E264" t="s">
        <v>6441</v>
      </c>
      <c r="F264" t="s">
        <v>6442</v>
      </c>
      <c r="G264" t="s">
        <v>6443</v>
      </c>
      <c r="H264" t="s">
        <v>6444</v>
      </c>
      <c r="I264" t="s">
        <v>6445</v>
      </c>
      <c r="J264" t="s">
        <v>6446</v>
      </c>
      <c r="K264" t="s">
        <v>6447</v>
      </c>
      <c r="L264" t="s">
        <v>6448</v>
      </c>
      <c r="M264" t="s">
        <v>6449</v>
      </c>
      <c r="N264" t="s">
        <v>6450</v>
      </c>
      <c r="O264" t="s">
        <v>6451</v>
      </c>
      <c r="P264" t="s">
        <v>6452</v>
      </c>
      <c r="Q264" t="s">
        <v>6453</v>
      </c>
      <c r="R264" t="s">
        <v>6454</v>
      </c>
      <c r="S264" t="s">
        <v>6455</v>
      </c>
      <c r="T264" t="s">
        <v>6456</v>
      </c>
      <c r="U264" t="s">
        <v>6457</v>
      </c>
      <c r="V264" t="s">
        <v>6458</v>
      </c>
    </row>
    <row r="265" spans="1:22" x14ac:dyDescent="0.3">
      <c r="A265" t="s">
        <v>6459</v>
      </c>
      <c r="B265" t="s">
        <v>6460</v>
      </c>
      <c r="C265" t="s">
        <v>6461</v>
      </c>
      <c r="D265" t="s">
        <v>6462</v>
      </c>
      <c r="E265" t="s">
        <v>6463</v>
      </c>
      <c r="F265" t="s">
        <v>6464</v>
      </c>
      <c r="G265" t="s">
        <v>6465</v>
      </c>
      <c r="H265" t="s">
        <v>6466</v>
      </c>
      <c r="I265" t="s">
        <v>6467</v>
      </c>
      <c r="J265" t="s">
        <v>6468</v>
      </c>
      <c r="K265" t="s">
        <v>6469</v>
      </c>
      <c r="L265" t="s">
        <v>6470</v>
      </c>
      <c r="M265" t="s">
        <v>6471</v>
      </c>
      <c r="N265" t="s">
        <v>6472</v>
      </c>
      <c r="O265" t="s">
        <v>6473</v>
      </c>
      <c r="P265" t="s">
        <v>6474</v>
      </c>
      <c r="Q265" t="s">
        <v>6475</v>
      </c>
      <c r="R265" t="s">
        <v>6476</v>
      </c>
      <c r="S265" t="s">
        <v>6477</v>
      </c>
      <c r="T265" t="s">
        <v>6478</v>
      </c>
      <c r="U265" t="s">
        <v>6479</v>
      </c>
      <c r="V265" t="s">
        <v>6480</v>
      </c>
    </row>
    <row r="266" spans="1:22" x14ac:dyDescent="0.3">
      <c r="A266" t="s">
        <v>6481</v>
      </c>
      <c r="B266" t="s">
        <v>6482</v>
      </c>
      <c r="C266" t="s">
        <v>6483</v>
      </c>
      <c r="D266" t="s">
        <v>6484</v>
      </c>
      <c r="E266" t="s">
        <v>6485</v>
      </c>
      <c r="F266" t="s">
        <v>6486</v>
      </c>
      <c r="G266" t="s">
        <v>6487</v>
      </c>
      <c r="H266" t="s">
        <v>6488</v>
      </c>
      <c r="I266" t="s">
        <v>6489</v>
      </c>
      <c r="J266" t="s">
        <v>6490</v>
      </c>
      <c r="K266" t="s">
        <v>6491</v>
      </c>
      <c r="L266" t="s">
        <v>6492</v>
      </c>
      <c r="M266" t="s">
        <v>6493</v>
      </c>
      <c r="N266" t="s">
        <v>6494</v>
      </c>
      <c r="O266" t="s">
        <v>6495</v>
      </c>
      <c r="P266" t="s">
        <v>6496</v>
      </c>
      <c r="Q266" t="s">
        <v>6497</v>
      </c>
      <c r="R266" t="s">
        <v>6498</v>
      </c>
      <c r="S266" t="s">
        <v>6499</v>
      </c>
      <c r="T266" t="s">
        <v>6500</v>
      </c>
      <c r="U266" t="s">
        <v>6501</v>
      </c>
      <c r="V266" t="s">
        <v>6502</v>
      </c>
    </row>
    <row r="267" spans="1:22" x14ac:dyDescent="0.3">
      <c r="A267" t="s">
        <v>6503</v>
      </c>
      <c r="B267" t="s">
        <v>6504</v>
      </c>
      <c r="C267" t="s">
        <v>6505</v>
      </c>
      <c r="D267" t="s">
        <v>6506</v>
      </c>
      <c r="E267" t="s">
        <v>6507</v>
      </c>
      <c r="F267" t="s">
        <v>6508</v>
      </c>
      <c r="G267" t="s">
        <v>6509</v>
      </c>
      <c r="H267" t="s">
        <v>6510</v>
      </c>
      <c r="I267" t="s">
        <v>6511</v>
      </c>
      <c r="J267" t="s">
        <v>6512</v>
      </c>
      <c r="K267" t="s">
        <v>6513</v>
      </c>
      <c r="L267" t="s">
        <v>6514</v>
      </c>
      <c r="M267" t="s">
        <v>6515</v>
      </c>
      <c r="N267" t="s">
        <v>6516</v>
      </c>
      <c r="O267" t="s">
        <v>6517</v>
      </c>
      <c r="P267" t="s">
        <v>6518</v>
      </c>
      <c r="Q267" t="s">
        <v>6519</v>
      </c>
      <c r="R267" t="s">
        <v>6520</v>
      </c>
      <c r="S267" t="s">
        <v>6521</v>
      </c>
      <c r="T267" t="s">
        <v>6522</v>
      </c>
      <c r="U267" t="s">
        <v>6523</v>
      </c>
      <c r="V267" t="s">
        <v>6524</v>
      </c>
    </row>
    <row r="268" spans="1:22" x14ac:dyDescent="0.3">
      <c r="A268" t="s">
        <v>6525</v>
      </c>
      <c r="B268" t="s">
        <v>6526</v>
      </c>
      <c r="C268" t="s">
        <v>6527</v>
      </c>
      <c r="D268" t="s">
        <v>6528</v>
      </c>
      <c r="E268" t="s">
        <v>6529</v>
      </c>
      <c r="F268" t="s">
        <v>6530</v>
      </c>
      <c r="G268" t="s">
        <v>6531</v>
      </c>
      <c r="H268" t="s">
        <v>6532</v>
      </c>
      <c r="I268" t="s">
        <v>6533</v>
      </c>
      <c r="J268" t="s">
        <v>6534</v>
      </c>
      <c r="K268" t="s">
        <v>6535</v>
      </c>
      <c r="L268" t="s">
        <v>6536</v>
      </c>
      <c r="M268" t="s">
        <v>6537</v>
      </c>
      <c r="N268" t="s">
        <v>6538</v>
      </c>
      <c r="O268" t="s">
        <v>6539</v>
      </c>
      <c r="P268" t="s">
        <v>6540</v>
      </c>
      <c r="Q268" t="s">
        <v>6541</v>
      </c>
      <c r="R268" t="s">
        <v>6542</v>
      </c>
      <c r="S268" t="s">
        <v>6543</v>
      </c>
      <c r="T268" t="s">
        <v>6544</v>
      </c>
      <c r="U268" t="s">
        <v>6545</v>
      </c>
      <c r="V268" t="s">
        <v>6546</v>
      </c>
    </row>
    <row r="269" spans="1:22" x14ac:dyDescent="0.3">
      <c r="A269" t="s">
        <v>6547</v>
      </c>
      <c r="B269" t="s">
        <v>6548</v>
      </c>
      <c r="C269" t="s">
        <v>6549</v>
      </c>
      <c r="D269" t="s">
        <v>6550</v>
      </c>
      <c r="E269" t="s">
        <v>6551</v>
      </c>
      <c r="F269" t="s">
        <v>6552</v>
      </c>
      <c r="G269" t="s">
        <v>6553</v>
      </c>
      <c r="H269" t="s">
        <v>6554</v>
      </c>
      <c r="I269" t="s">
        <v>6555</v>
      </c>
      <c r="J269" t="s">
        <v>6556</v>
      </c>
      <c r="K269" t="s">
        <v>6557</v>
      </c>
      <c r="L269" t="s">
        <v>6558</v>
      </c>
      <c r="M269" t="s">
        <v>6559</v>
      </c>
      <c r="N269" t="s">
        <v>6560</v>
      </c>
      <c r="O269" t="s">
        <v>6561</v>
      </c>
      <c r="P269" t="s">
        <v>6562</v>
      </c>
      <c r="Q269" t="s">
        <v>6563</v>
      </c>
      <c r="R269" t="s">
        <v>6564</v>
      </c>
      <c r="S269" t="s">
        <v>6565</v>
      </c>
      <c r="T269" t="s">
        <v>6566</v>
      </c>
      <c r="U269" t="s">
        <v>6567</v>
      </c>
      <c r="V269" t="s">
        <v>6568</v>
      </c>
    </row>
    <row r="270" spans="1:22" x14ac:dyDescent="0.3">
      <c r="A270" t="s">
        <v>6569</v>
      </c>
      <c r="B270" t="s">
        <v>6570</v>
      </c>
      <c r="C270" t="s">
        <v>6571</v>
      </c>
      <c r="D270" t="s">
        <v>6572</v>
      </c>
      <c r="E270" t="s">
        <v>6573</v>
      </c>
      <c r="F270" t="s">
        <v>6574</v>
      </c>
      <c r="G270" t="s">
        <v>6575</v>
      </c>
      <c r="H270" t="s">
        <v>6576</v>
      </c>
      <c r="I270" t="s">
        <v>6577</v>
      </c>
      <c r="J270" t="s">
        <v>6578</v>
      </c>
      <c r="K270" t="s">
        <v>6579</v>
      </c>
      <c r="L270" t="s">
        <v>6580</v>
      </c>
      <c r="M270" t="s">
        <v>6581</v>
      </c>
      <c r="N270" t="s">
        <v>6582</v>
      </c>
      <c r="O270" t="s">
        <v>6583</v>
      </c>
      <c r="P270" t="s">
        <v>6584</v>
      </c>
      <c r="Q270" t="s">
        <v>6585</v>
      </c>
      <c r="R270" t="s">
        <v>6586</v>
      </c>
      <c r="S270" t="s">
        <v>6587</v>
      </c>
      <c r="T270" t="s">
        <v>6588</v>
      </c>
      <c r="U270" t="s">
        <v>6589</v>
      </c>
      <c r="V270" t="s">
        <v>6590</v>
      </c>
    </row>
    <row r="271" spans="1:22" x14ac:dyDescent="0.3">
      <c r="A271" t="s">
        <v>6591</v>
      </c>
      <c r="B271" t="s">
        <v>6592</v>
      </c>
      <c r="C271" t="s">
        <v>6593</v>
      </c>
      <c r="D271" t="s">
        <v>6594</v>
      </c>
      <c r="E271" t="s">
        <v>6595</v>
      </c>
      <c r="F271" t="s">
        <v>6596</v>
      </c>
      <c r="G271" t="s">
        <v>6597</v>
      </c>
      <c r="H271" t="s">
        <v>6598</v>
      </c>
      <c r="I271" t="s">
        <v>6599</v>
      </c>
      <c r="J271" t="s">
        <v>6600</v>
      </c>
      <c r="K271" t="s">
        <v>6601</v>
      </c>
      <c r="L271" t="s">
        <v>6602</v>
      </c>
      <c r="M271" t="s">
        <v>6603</v>
      </c>
      <c r="N271" t="s">
        <v>6604</v>
      </c>
      <c r="O271" t="s">
        <v>6605</v>
      </c>
      <c r="P271" t="s">
        <v>6606</v>
      </c>
      <c r="Q271" t="s">
        <v>6607</v>
      </c>
      <c r="R271" t="s">
        <v>6608</v>
      </c>
      <c r="S271" t="s">
        <v>6609</v>
      </c>
      <c r="T271" t="s">
        <v>6610</v>
      </c>
      <c r="U271" t="s">
        <v>6611</v>
      </c>
      <c r="V271" t="s">
        <v>6612</v>
      </c>
    </row>
    <row r="272" spans="1:22" x14ac:dyDescent="0.3">
      <c r="A272" t="s">
        <v>6613</v>
      </c>
      <c r="B272" t="s">
        <v>6614</v>
      </c>
      <c r="C272" t="s">
        <v>6615</v>
      </c>
      <c r="D272" t="s">
        <v>6616</v>
      </c>
      <c r="E272" t="s">
        <v>6617</v>
      </c>
      <c r="F272" t="s">
        <v>6618</v>
      </c>
      <c r="G272" t="s">
        <v>6619</v>
      </c>
      <c r="H272" t="s">
        <v>6620</v>
      </c>
      <c r="I272" t="s">
        <v>6621</v>
      </c>
      <c r="J272" t="s">
        <v>6622</v>
      </c>
      <c r="K272" t="s">
        <v>6623</v>
      </c>
      <c r="L272" t="s">
        <v>6624</v>
      </c>
      <c r="M272" t="s">
        <v>6625</v>
      </c>
      <c r="N272" t="s">
        <v>6626</v>
      </c>
      <c r="O272" t="s">
        <v>6627</v>
      </c>
      <c r="P272" t="s">
        <v>6628</v>
      </c>
      <c r="Q272" t="s">
        <v>6629</v>
      </c>
      <c r="R272" t="s">
        <v>6630</v>
      </c>
      <c r="S272" t="s">
        <v>6631</v>
      </c>
      <c r="T272" t="s">
        <v>6632</v>
      </c>
      <c r="U272" t="s">
        <v>6633</v>
      </c>
      <c r="V272" t="s">
        <v>6634</v>
      </c>
    </row>
    <row r="273" spans="1:22" x14ac:dyDescent="0.3">
      <c r="A273" t="s">
        <v>6635</v>
      </c>
      <c r="B273" t="s">
        <v>6636</v>
      </c>
      <c r="C273" t="s">
        <v>6637</v>
      </c>
      <c r="D273" t="s">
        <v>6638</v>
      </c>
      <c r="E273" t="s">
        <v>6639</v>
      </c>
      <c r="F273" t="s">
        <v>6640</v>
      </c>
      <c r="G273" t="s">
        <v>6641</v>
      </c>
      <c r="H273" t="s">
        <v>6642</v>
      </c>
      <c r="I273" t="s">
        <v>6643</v>
      </c>
      <c r="J273" t="s">
        <v>6644</v>
      </c>
      <c r="K273" t="s">
        <v>6645</v>
      </c>
      <c r="L273" t="s">
        <v>6646</v>
      </c>
      <c r="M273" t="s">
        <v>6647</v>
      </c>
      <c r="N273" t="s">
        <v>6648</v>
      </c>
      <c r="O273" t="s">
        <v>6649</v>
      </c>
      <c r="P273" t="s">
        <v>6650</v>
      </c>
      <c r="Q273" t="s">
        <v>6651</v>
      </c>
      <c r="R273" t="s">
        <v>6652</v>
      </c>
      <c r="S273" t="s">
        <v>6653</v>
      </c>
      <c r="T273" t="s">
        <v>6654</v>
      </c>
      <c r="U273" t="s">
        <v>6655</v>
      </c>
      <c r="V273" t="s">
        <v>6656</v>
      </c>
    </row>
    <row r="274" spans="1:22" x14ac:dyDescent="0.3">
      <c r="A274" t="s">
        <v>6657</v>
      </c>
      <c r="B274" t="s">
        <v>6658</v>
      </c>
      <c r="C274" t="s">
        <v>6659</v>
      </c>
      <c r="D274" t="s">
        <v>6660</v>
      </c>
      <c r="E274" t="s">
        <v>6661</v>
      </c>
      <c r="F274" t="s">
        <v>6662</v>
      </c>
      <c r="G274" t="s">
        <v>6663</v>
      </c>
      <c r="H274" t="s">
        <v>6664</v>
      </c>
      <c r="I274" t="s">
        <v>6665</v>
      </c>
      <c r="J274" t="s">
        <v>6666</v>
      </c>
      <c r="K274" t="s">
        <v>6667</v>
      </c>
      <c r="L274" t="s">
        <v>6668</v>
      </c>
      <c r="M274" t="s">
        <v>6669</v>
      </c>
      <c r="N274" t="s">
        <v>6670</v>
      </c>
      <c r="O274" t="s">
        <v>6671</v>
      </c>
      <c r="P274" t="s">
        <v>6672</v>
      </c>
      <c r="Q274" t="s">
        <v>6673</v>
      </c>
      <c r="R274" t="s">
        <v>6674</v>
      </c>
      <c r="S274" t="s">
        <v>6675</v>
      </c>
      <c r="T274" t="s">
        <v>6676</v>
      </c>
      <c r="U274" t="s">
        <v>6677</v>
      </c>
      <c r="V274" t="s">
        <v>6678</v>
      </c>
    </row>
    <row r="275" spans="1:22" x14ac:dyDescent="0.3">
      <c r="A275" t="s">
        <v>6679</v>
      </c>
      <c r="B275" t="s">
        <v>6680</v>
      </c>
      <c r="C275" t="s">
        <v>6681</v>
      </c>
      <c r="D275" t="s">
        <v>6682</v>
      </c>
      <c r="E275" t="s">
        <v>6683</v>
      </c>
      <c r="F275" t="s">
        <v>6684</v>
      </c>
      <c r="G275" t="s">
        <v>6685</v>
      </c>
      <c r="H275" t="s">
        <v>6686</v>
      </c>
      <c r="I275" t="s">
        <v>6687</v>
      </c>
      <c r="J275" t="s">
        <v>6688</v>
      </c>
      <c r="K275" t="s">
        <v>6689</v>
      </c>
      <c r="L275" t="s">
        <v>6690</v>
      </c>
      <c r="M275" t="s">
        <v>6691</v>
      </c>
      <c r="N275" t="s">
        <v>6692</v>
      </c>
      <c r="O275" t="s">
        <v>6693</v>
      </c>
      <c r="P275" t="s">
        <v>6694</v>
      </c>
      <c r="Q275" t="s">
        <v>6695</v>
      </c>
      <c r="R275" t="s">
        <v>6696</v>
      </c>
      <c r="S275" t="s">
        <v>6697</v>
      </c>
      <c r="T275" t="s">
        <v>6698</v>
      </c>
      <c r="U275" t="s">
        <v>6699</v>
      </c>
      <c r="V275" t="s">
        <v>6700</v>
      </c>
    </row>
    <row r="276" spans="1:22" x14ac:dyDescent="0.3">
      <c r="A276" t="s">
        <v>6701</v>
      </c>
      <c r="B276" t="s">
        <v>6702</v>
      </c>
      <c r="C276" t="s">
        <v>6703</v>
      </c>
      <c r="D276" t="s">
        <v>6704</v>
      </c>
      <c r="E276" t="s">
        <v>6705</v>
      </c>
      <c r="F276" t="s">
        <v>6706</v>
      </c>
      <c r="G276" t="s">
        <v>6707</v>
      </c>
      <c r="H276" t="s">
        <v>6708</v>
      </c>
      <c r="I276" t="s">
        <v>6709</v>
      </c>
      <c r="J276" t="s">
        <v>6710</v>
      </c>
      <c r="K276" t="s">
        <v>6711</v>
      </c>
      <c r="L276" t="s">
        <v>6712</v>
      </c>
      <c r="M276" t="s">
        <v>6713</v>
      </c>
      <c r="N276" t="s">
        <v>6714</v>
      </c>
      <c r="O276" t="s">
        <v>6715</v>
      </c>
      <c r="P276" t="s">
        <v>6716</v>
      </c>
      <c r="Q276" t="s">
        <v>6717</v>
      </c>
      <c r="R276" t="s">
        <v>6718</v>
      </c>
      <c r="S276" t="s">
        <v>6719</v>
      </c>
      <c r="T276" t="s">
        <v>6720</v>
      </c>
      <c r="U276" t="s">
        <v>6721</v>
      </c>
      <c r="V276" t="s">
        <v>6722</v>
      </c>
    </row>
    <row r="277" spans="1:22" x14ac:dyDescent="0.3">
      <c r="A277" t="s">
        <v>6723</v>
      </c>
      <c r="B277" t="s">
        <v>6724</v>
      </c>
      <c r="C277" t="s">
        <v>6725</v>
      </c>
      <c r="D277" t="s">
        <v>6726</v>
      </c>
      <c r="E277" t="s">
        <v>6727</v>
      </c>
      <c r="F277" t="s">
        <v>6728</v>
      </c>
      <c r="G277" t="s">
        <v>6729</v>
      </c>
      <c r="H277" t="s">
        <v>6730</v>
      </c>
      <c r="I277" t="s">
        <v>6731</v>
      </c>
      <c r="J277" t="s">
        <v>6732</v>
      </c>
      <c r="K277" t="s">
        <v>6733</v>
      </c>
      <c r="L277" t="s">
        <v>6734</v>
      </c>
      <c r="M277" t="s">
        <v>6735</v>
      </c>
      <c r="N277" t="s">
        <v>6736</v>
      </c>
      <c r="O277" t="s">
        <v>6737</v>
      </c>
      <c r="P277" t="s">
        <v>6738</v>
      </c>
      <c r="Q277" t="s">
        <v>6739</v>
      </c>
      <c r="R277" t="s">
        <v>6740</v>
      </c>
      <c r="S277" t="s">
        <v>6741</v>
      </c>
      <c r="T277" t="s">
        <v>6742</v>
      </c>
      <c r="U277" t="s">
        <v>6743</v>
      </c>
      <c r="V277" t="s">
        <v>6744</v>
      </c>
    </row>
    <row r="278" spans="1:22" x14ac:dyDescent="0.3">
      <c r="A278" t="s">
        <v>6745</v>
      </c>
      <c r="B278" t="s">
        <v>6746</v>
      </c>
      <c r="C278" t="s">
        <v>6747</v>
      </c>
      <c r="D278" t="s">
        <v>6748</v>
      </c>
      <c r="E278" t="s">
        <v>6749</v>
      </c>
      <c r="F278" t="s">
        <v>6750</v>
      </c>
      <c r="G278" t="s">
        <v>6751</v>
      </c>
      <c r="H278" t="s">
        <v>6752</v>
      </c>
      <c r="I278" t="s">
        <v>6753</v>
      </c>
      <c r="J278" t="s">
        <v>6754</v>
      </c>
      <c r="K278" t="s">
        <v>6755</v>
      </c>
      <c r="L278" t="s">
        <v>6756</v>
      </c>
      <c r="M278" t="s">
        <v>6757</v>
      </c>
      <c r="N278" t="s">
        <v>6758</v>
      </c>
      <c r="O278" t="s">
        <v>6759</v>
      </c>
      <c r="P278" t="s">
        <v>6760</v>
      </c>
      <c r="Q278" t="s">
        <v>6761</v>
      </c>
      <c r="R278" t="s">
        <v>6762</v>
      </c>
      <c r="S278" t="s">
        <v>6763</v>
      </c>
      <c r="T278" t="s">
        <v>6764</v>
      </c>
      <c r="U278" t="s">
        <v>6765</v>
      </c>
      <c r="V278" t="s">
        <v>6766</v>
      </c>
    </row>
    <row r="279" spans="1:22" x14ac:dyDescent="0.3">
      <c r="A279" t="s">
        <v>6767</v>
      </c>
      <c r="B279" t="s">
        <v>6768</v>
      </c>
      <c r="C279" t="s">
        <v>6769</v>
      </c>
      <c r="D279" t="s">
        <v>6770</v>
      </c>
      <c r="E279" t="s">
        <v>6771</v>
      </c>
      <c r="F279" t="s">
        <v>6772</v>
      </c>
      <c r="G279" t="s">
        <v>6773</v>
      </c>
      <c r="H279" t="s">
        <v>6774</v>
      </c>
      <c r="I279" t="s">
        <v>6775</v>
      </c>
      <c r="J279" t="s">
        <v>6776</v>
      </c>
      <c r="K279" t="s">
        <v>6777</v>
      </c>
      <c r="L279" t="s">
        <v>6778</v>
      </c>
      <c r="M279" t="s">
        <v>6779</v>
      </c>
      <c r="N279" t="s">
        <v>6780</v>
      </c>
      <c r="O279" t="s">
        <v>6781</v>
      </c>
      <c r="P279" t="s">
        <v>6782</v>
      </c>
      <c r="Q279" t="s">
        <v>6783</v>
      </c>
      <c r="R279" t="s">
        <v>6784</v>
      </c>
      <c r="S279" t="s">
        <v>6785</v>
      </c>
      <c r="T279" t="s">
        <v>6786</v>
      </c>
      <c r="U279" t="s">
        <v>6787</v>
      </c>
      <c r="V279" t="s">
        <v>6788</v>
      </c>
    </row>
    <row r="280" spans="1:22" x14ac:dyDescent="0.3">
      <c r="A280" t="s">
        <v>6789</v>
      </c>
      <c r="B280" t="s">
        <v>6790</v>
      </c>
      <c r="C280" t="s">
        <v>6791</v>
      </c>
      <c r="D280" t="s">
        <v>6792</v>
      </c>
      <c r="E280" t="s">
        <v>6793</v>
      </c>
      <c r="F280" t="s">
        <v>6794</v>
      </c>
      <c r="G280" t="s">
        <v>6795</v>
      </c>
      <c r="H280" t="s">
        <v>6796</v>
      </c>
      <c r="I280" t="s">
        <v>6797</v>
      </c>
      <c r="J280" t="s">
        <v>6798</v>
      </c>
      <c r="K280" t="s">
        <v>6799</v>
      </c>
      <c r="L280" t="s">
        <v>6800</v>
      </c>
      <c r="M280" t="s">
        <v>6801</v>
      </c>
      <c r="N280" t="s">
        <v>6802</v>
      </c>
      <c r="O280" t="s">
        <v>6803</v>
      </c>
      <c r="P280" t="s">
        <v>6804</v>
      </c>
      <c r="Q280" t="s">
        <v>6805</v>
      </c>
      <c r="R280" t="s">
        <v>6806</v>
      </c>
      <c r="S280" t="s">
        <v>6807</v>
      </c>
      <c r="T280" t="s">
        <v>6808</v>
      </c>
      <c r="U280" t="s">
        <v>6809</v>
      </c>
      <c r="V280" t="s">
        <v>6810</v>
      </c>
    </row>
    <row r="281" spans="1:22" x14ac:dyDescent="0.3">
      <c r="A281" t="s">
        <v>6811</v>
      </c>
      <c r="B281" t="s">
        <v>6812</v>
      </c>
      <c r="C281" t="s">
        <v>6813</v>
      </c>
      <c r="D281" t="s">
        <v>6814</v>
      </c>
      <c r="E281" t="s">
        <v>6815</v>
      </c>
      <c r="F281" t="s">
        <v>6816</v>
      </c>
      <c r="G281" t="s">
        <v>6817</v>
      </c>
      <c r="H281" t="s">
        <v>6818</v>
      </c>
      <c r="I281" t="s">
        <v>6819</v>
      </c>
      <c r="J281" t="s">
        <v>6820</v>
      </c>
      <c r="K281" t="s">
        <v>6821</v>
      </c>
      <c r="L281" t="s">
        <v>6822</v>
      </c>
      <c r="M281" t="s">
        <v>6823</v>
      </c>
      <c r="N281" t="s">
        <v>6824</v>
      </c>
      <c r="O281" t="s">
        <v>6825</v>
      </c>
      <c r="P281" t="s">
        <v>6826</v>
      </c>
      <c r="Q281" t="s">
        <v>6827</v>
      </c>
      <c r="R281" t="s">
        <v>6828</v>
      </c>
      <c r="S281" t="s">
        <v>6829</v>
      </c>
      <c r="T281" t="s">
        <v>6830</v>
      </c>
      <c r="U281" t="s">
        <v>6831</v>
      </c>
      <c r="V281" t="s">
        <v>6832</v>
      </c>
    </row>
    <row r="282" spans="1:22" x14ac:dyDescent="0.3">
      <c r="A282" t="s">
        <v>6833</v>
      </c>
      <c r="B282" t="s">
        <v>6834</v>
      </c>
      <c r="C282" t="s">
        <v>6835</v>
      </c>
      <c r="D282" t="s">
        <v>6836</v>
      </c>
      <c r="E282" t="s">
        <v>6837</v>
      </c>
      <c r="F282" t="s">
        <v>6838</v>
      </c>
      <c r="G282" t="s">
        <v>6839</v>
      </c>
      <c r="H282" t="s">
        <v>6840</v>
      </c>
      <c r="I282" t="s">
        <v>6841</v>
      </c>
      <c r="J282" t="s">
        <v>6842</v>
      </c>
      <c r="K282" t="s">
        <v>6843</v>
      </c>
      <c r="L282" t="s">
        <v>6844</v>
      </c>
      <c r="M282" t="s">
        <v>6845</v>
      </c>
      <c r="N282" t="s">
        <v>6846</v>
      </c>
      <c r="O282" t="s">
        <v>6847</v>
      </c>
      <c r="P282" t="s">
        <v>6848</v>
      </c>
      <c r="Q282" t="s">
        <v>6849</v>
      </c>
      <c r="R282" t="s">
        <v>6850</v>
      </c>
      <c r="S282" t="s">
        <v>6851</v>
      </c>
      <c r="T282" t="s">
        <v>6852</v>
      </c>
      <c r="U282" t="s">
        <v>6853</v>
      </c>
      <c r="V282" t="s">
        <v>6854</v>
      </c>
    </row>
    <row r="283" spans="1:22" x14ac:dyDescent="0.3">
      <c r="A283" t="s">
        <v>6855</v>
      </c>
      <c r="B283" t="s">
        <v>6856</v>
      </c>
      <c r="C283" t="s">
        <v>6857</v>
      </c>
      <c r="D283" t="s">
        <v>6858</v>
      </c>
      <c r="E283" t="s">
        <v>6859</v>
      </c>
      <c r="F283" t="s">
        <v>6860</v>
      </c>
      <c r="G283" t="s">
        <v>6861</v>
      </c>
      <c r="H283" t="s">
        <v>6862</v>
      </c>
      <c r="I283" t="s">
        <v>6863</v>
      </c>
      <c r="J283" t="s">
        <v>6864</v>
      </c>
      <c r="K283" t="s">
        <v>6865</v>
      </c>
      <c r="L283" t="s">
        <v>6866</v>
      </c>
      <c r="M283" t="s">
        <v>6867</v>
      </c>
      <c r="N283" t="s">
        <v>6868</v>
      </c>
      <c r="O283" t="s">
        <v>6869</v>
      </c>
      <c r="P283" t="s">
        <v>6870</v>
      </c>
      <c r="Q283" t="s">
        <v>6871</v>
      </c>
      <c r="R283" t="s">
        <v>6872</v>
      </c>
      <c r="S283" t="s">
        <v>6873</v>
      </c>
      <c r="T283" t="s">
        <v>6874</v>
      </c>
      <c r="U283" t="s">
        <v>6875</v>
      </c>
      <c r="V283" t="s">
        <v>6876</v>
      </c>
    </row>
    <row r="284" spans="1:22" x14ac:dyDescent="0.3">
      <c r="A284" t="s">
        <v>6877</v>
      </c>
      <c r="B284" t="s">
        <v>6878</v>
      </c>
      <c r="C284" t="s">
        <v>6879</v>
      </c>
      <c r="D284" t="s">
        <v>6880</v>
      </c>
      <c r="E284" t="s">
        <v>6881</v>
      </c>
      <c r="F284" t="s">
        <v>6882</v>
      </c>
      <c r="G284" t="s">
        <v>6883</v>
      </c>
      <c r="H284" t="s">
        <v>6884</v>
      </c>
      <c r="I284" t="s">
        <v>6885</v>
      </c>
      <c r="J284" t="s">
        <v>6886</v>
      </c>
      <c r="K284" t="s">
        <v>6887</v>
      </c>
      <c r="L284" t="s">
        <v>6888</v>
      </c>
      <c r="M284" t="s">
        <v>6889</v>
      </c>
      <c r="N284" t="s">
        <v>6890</v>
      </c>
      <c r="O284" t="s">
        <v>6891</v>
      </c>
      <c r="P284" t="s">
        <v>6892</v>
      </c>
      <c r="Q284" t="s">
        <v>6893</v>
      </c>
      <c r="R284" t="s">
        <v>6894</v>
      </c>
      <c r="S284" t="s">
        <v>6895</v>
      </c>
      <c r="T284" t="s">
        <v>6896</v>
      </c>
      <c r="U284" t="s">
        <v>6897</v>
      </c>
      <c r="V284" t="s">
        <v>6898</v>
      </c>
    </row>
    <row r="285" spans="1:22" x14ac:dyDescent="0.3">
      <c r="A285" t="s">
        <v>6899</v>
      </c>
      <c r="B285" t="s">
        <v>6900</v>
      </c>
      <c r="C285" t="s">
        <v>6901</v>
      </c>
      <c r="D285" t="s">
        <v>6902</v>
      </c>
      <c r="E285" t="s">
        <v>6903</v>
      </c>
      <c r="F285" t="s">
        <v>6904</v>
      </c>
      <c r="G285" t="s">
        <v>6905</v>
      </c>
      <c r="H285" t="s">
        <v>6906</v>
      </c>
      <c r="I285" t="s">
        <v>6907</v>
      </c>
      <c r="J285" t="s">
        <v>6908</v>
      </c>
      <c r="K285" t="s">
        <v>6909</v>
      </c>
      <c r="L285" t="s">
        <v>6910</v>
      </c>
      <c r="M285" t="s">
        <v>6911</v>
      </c>
      <c r="N285" t="s">
        <v>6912</v>
      </c>
      <c r="O285" t="s">
        <v>6913</v>
      </c>
      <c r="P285" t="s">
        <v>6914</v>
      </c>
      <c r="Q285" t="s">
        <v>6915</v>
      </c>
      <c r="R285" t="s">
        <v>6916</v>
      </c>
      <c r="S285" t="s">
        <v>6917</v>
      </c>
      <c r="T285" t="s">
        <v>6918</v>
      </c>
      <c r="U285" t="s">
        <v>6919</v>
      </c>
      <c r="V285" t="s">
        <v>6920</v>
      </c>
    </row>
    <row r="286" spans="1:22" x14ac:dyDescent="0.3">
      <c r="A286" t="s">
        <v>6921</v>
      </c>
      <c r="B286" t="s">
        <v>6922</v>
      </c>
      <c r="C286" t="s">
        <v>6923</v>
      </c>
      <c r="D286" t="s">
        <v>6924</v>
      </c>
      <c r="E286" t="s">
        <v>6925</v>
      </c>
      <c r="F286" t="s">
        <v>6926</v>
      </c>
      <c r="G286" t="s">
        <v>6927</v>
      </c>
      <c r="H286" t="s">
        <v>6928</v>
      </c>
      <c r="I286" t="s">
        <v>6929</v>
      </c>
      <c r="J286" t="s">
        <v>6930</v>
      </c>
      <c r="K286" t="s">
        <v>6931</v>
      </c>
      <c r="L286" t="s">
        <v>6932</v>
      </c>
      <c r="M286" t="s">
        <v>6933</v>
      </c>
      <c r="N286" t="s">
        <v>6934</v>
      </c>
      <c r="O286" t="s">
        <v>6935</v>
      </c>
      <c r="P286" t="s">
        <v>6936</v>
      </c>
      <c r="Q286" t="s">
        <v>6937</v>
      </c>
      <c r="R286" t="s">
        <v>6938</v>
      </c>
      <c r="S286" t="s">
        <v>6939</v>
      </c>
      <c r="T286" t="s">
        <v>6940</v>
      </c>
      <c r="U286" t="s">
        <v>6941</v>
      </c>
      <c r="V286" t="s">
        <v>6942</v>
      </c>
    </row>
    <row r="287" spans="1:22" x14ac:dyDescent="0.3">
      <c r="A287" t="s">
        <v>6943</v>
      </c>
      <c r="B287" t="s">
        <v>6944</v>
      </c>
      <c r="C287" t="s">
        <v>6945</v>
      </c>
      <c r="D287" t="s">
        <v>6946</v>
      </c>
      <c r="E287" t="s">
        <v>6947</v>
      </c>
      <c r="F287" t="s">
        <v>6948</v>
      </c>
      <c r="G287" t="s">
        <v>6949</v>
      </c>
      <c r="H287" t="s">
        <v>6950</v>
      </c>
      <c r="I287" t="s">
        <v>6951</v>
      </c>
      <c r="J287" t="s">
        <v>6952</v>
      </c>
      <c r="K287" t="s">
        <v>6953</v>
      </c>
      <c r="L287" t="s">
        <v>6954</v>
      </c>
      <c r="M287" t="s">
        <v>6955</v>
      </c>
      <c r="N287" t="s">
        <v>6956</v>
      </c>
      <c r="O287" t="s">
        <v>6957</v>
      </c>
      <c r="P287" t="s">
        <v>6958</v>
      </c>
      <c r="Q287" t="s">
        <v>6959</v>
      </c>
      <c r="R287" t="s">
        <v>6960</v>
      </c>
      <c r="S287" t="s">
        <v>6961</v>
      </c>
      <c r="T287" t="s">
        <v>6962</v>
      </c>
      <c r="U287" t="s">
        <v>6963</v>
      </c>
      <c r="V287" t="s">
        <v>6964</v>
      </c>
    </row>
    <row r="288" spans="1:22" x14ac:dyDescent="0.3">
      <c r="A288" t="s">
        <v>6965</v>
      </c>
      <c r="B288" t="s">
        <v>6966</v>
      </c>
      <c r="C288" t="s">
        <v>6967</v>
      </c>
      <c r="D288" t="s">
        <v>6968</v>
      </c>
      <c r="E288" t="s">
        <v>6969</v>
      </c>
      <c r="F288" t="s">
        <v>6970</v>
      </c>
      <c r="G288" t="s">
        <v>6971</v>
      </c>
      <c r="H288" t="s">
        <v>6972</v>
      </c>
      <c r="I288" t="s">
        <v>6973</v>
      </c>
      <c r="J288" t="s">
        <v>6974</v>
      </c>
      <c r="K288" t="s">
        <v>6975</v>
      </c>
      <c r="L288" t="s">
        <v>6976</v>
      </c>
      <c r="M288" t="s">
        <v>6977</v>
      </c>
      <c r="N288" t="s">
        <v>6978</v>
      </c>
      <c r="O288" t="s">
        <v>6979</v>
      </c>
      <c r="P288" t="s">
        <v>6980</v>
      </c>
      <c r="Q288" t="s">
        <v>6981</v>
      </c>
      <c r="R288" t="s">
        <v>6982</v>
      </c>
      <c r="S288" t="s">
        <v>6983</v>
      </c>
      <c r="T288" t="s">
        <v>6984</v>
      </c>
      <c r="U288" t="s">
        <v>6985</v>
      </c>
      <c r="V288" t="s">
        <v>6986</v>
      </c>
    </row>
    <row r="289" spans="1:22" x14ac:dyDescent="0.3">
      <c r="A289" t="s">
        <v>6987</v>
      </c>
      <c r="B289" t="s">
        <v>6988</v>
      </c>
      <c r="C289" t="s">
        <v>6989</v>
      </c>
      <c r="D289" t="s">
        <v>6990</v>
      </c>
      <c r="E289" t="s">
        <v>6991</v>
      </c>
      <c r="F289" t="s">
        <v>6992</v>
      </c>
      <c r="G289" t="s">
        <v>6993</v>
      </c>
      <c r="H289" t="s">
        <v>6994</v>
      </c>
      <c r="I289" t="s">
        <v>6995</v>
      </c>
      <c r="J289" t="s">
        <v>6996</v>
      </c>
      <c r="K289" t="s">
        <v>6997</v>
      </c>
      <c r="L289" t="s">
        <v>6998</v>
      </c>
      <c r="M289" t="s">
        <v>6999</v>
      </c>
      <c r="N289" t="s">
        <v>7000</v>
      </c>
      <c r="O289" t="s">
        <v>7001</v>
      </c>
      <c r="P289" t="s">
        <v>7002</v>
      </c>
      <c r="Q289" t="s">
        <v>7003</v>
      </c>
      <c r="R289" t="s">
        <v>7004</v>
      </c>
      <c r="S289" t="s">
        <v>7005</v>
      </c>
      <c r="T289" t="s">
        <v>7006</v>
      </c>
      <c r="U289" t="s">
        <v>7007</v>
      </c>
      <c r="V289" t="s">
        <v>7008</v>
      </c>
    </row>
    <row r="290" spans="1:22" x14ac:dyDescent="0.3">
      <c r="A290" t="s">
        <v>7009</v>
      </c>
      <c r="B290" t="s">
        <v>7010</v>
      </c>
      <c r="C290" t="s">
        <v>7011</v>
      </c>
      <c r="D290" t="s">
        <v>7012</v>
      </c>
      <c r="E290" t="s">
        <v>7013</v>
      </c>
      <c r="F290" t="s">
        <v>7014</v>
      </c>
      <c r="G290" t="s">
        <v>7015</v>
      </c>
      <c r="H290" t="s">
        <v>7016</v>
      </c>
      <c r="I290" t="s">
        <v>7017</v>
      </c>
      <c r="J290" t="s">
        <v>7018</v>
      </c>
      <c r="K290" t="s">
        <v>7019</v>
      </c>
      <c r="L290" t="s">
        <v>7020</v>
      </c>
      <c r="M290" t="s">
        <v>7021</v>
      </c>
      <c r="N290" t="s">
        <v>7022</v>
      </c>
      <c r="O290" t="s">
        <v>7023</v>
      </c>
      <c r="P290" t="s">
        <v>7024</v>
      </c>
      <c r="Q290" t="s">
        <v>7025</v>
      </c>
      <c r="R290" t="s">
        <v>7026</v>
      </c>
      <c r="S290" t="s">
        <v>7027</v>
      </c>
      <c r="T290" t="s">
        <v>7028</v>
      </c>
      <c r="U290" t="s">
        <v>7029</v>
      </c>
      <c r="V290" t="s">
        <v>7030</v>
      </c>
    </row>
    <row r="291" spans="1:22" x14ac:dyDescent="0.3">
      <c r="A291" t="s">
        <v>7031</v>
      </c>
      <c r="B291" t="s">
        <v>7032</v>
      </c>
      <c r="C291" t="s">
        <v>7033</v>
      </c>
      <c r="D291" t="s">
        <v>7034</v>
      </c>
      <c r="E291" t="s">
        <v>7035</v>
      </c>
      <c r="F291" t="s">
        <v>7036</v>
      </c>
      <c r="G291" t="s">
        <v>7037</v>
      </c>
      <c r="H291" t="s">
        <v>7038</v>
      </c>
      <c r="I291" t="s">
        <v>7039</v>
      </c>
      <c r="J291" t="s">
        <v>7040</v>
      </c>
      <c r="K291" t="s">
        <v>7041</v>
      </c>
      <c r="L291" t="s">
        <v>7042</v>
      </c>
      <c r="M291" t="s">
        <v>7043</v>
      </c>
      <c r="N291" t="s">
        <v>7044</v>
      </c>
      <c r="O291" t="s">
        <v>7045</v>
      </c>
      <c r="P291" t="s">
        <v>7046</v>
      </c>
      <c r="Q291" t="s">
        <v>7047</v>
      </c>
      <c r="R291" t="s">
        <v>7048</v>
      </c>
      <c r="S291" t="s">
        <v>7049</v>
      </c>
      <c r="T291" t="s">
        <v>7050</v>
      </c>
      <c r="U291" t="s">
        <v>7051</v>
      </c>
      <c r="V291" t="s">
        <v>7052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R219"/>
  <sheetViews>
    <sheetView topLeftCell="A2" workbookViewId="0">
      <selection activeCell="O7" sqref="O7"/>
    </sheetView>
    <sheetView workbookViewId="1"/>
    <sheetView tabSelected="1" topLeftCell="X1" workbookViewId="2">
      <selection activeCell="AT3" sqref="AT3"/>
    </sheetView>
  </sheetViews>
  <sheetFormatPr defaultRowHeight="14.4" x14ac:dyDescent="0.3"/>
  <cols>
    <col min="1" max="1" width="21.77734375" bestFit="1" customWidth="1"/>
  </cols>
  <sheetData>
    <row r="2" spans="1:44" x14ac:dyDescent="0.3">
      <c r="A2" t="str" cm="1">
        <f t="array" ref="A2:P179">_xlfn._xlws.SORT(raw!A2:P179,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P2" t="str">
        <v>POS</v>
      </c>
      <c r="Q2" t="s">
        <v>616</v>
      </c>
      <c r="S2" t="s">
        <v>205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1924</v>
      </c>
      <c r="Z2" t="s">
        <v>1925</v>
      </c>
      <c r="AA2" t="s">
        <v>1923</v>
      </c>
      <c r="AB2" t="s">
        <v>916</v>
      </c>
      <c r="AC2" t="s">
        <v>1922</v>
      </c>
      <c r="AF2" t="str">
        <f>GMs!C1</f>
        <v>_______</v>
      </c>
      <c r="AG2" t="str">
        <f>GMs!D1</f>
        <v>rob</v>
      </c>
      <c r="AH2" t="str">
        <f>GMs!E1</f>
        <v>koe</v>
      </c>
      <c r="AI2" t="str">
        <f>GMs!F1</f>
        <v>zieg</v>
      </c>
      <c r="AJ2" t="str">
        <f>GMs!G1</f>
        <v>diaz</v>
      </c>
      <c r="AK2" t="str">
        <f>GMs!H1</f>
        <v>ul</v>
      </c>
      <c r="AL2" t="str">
        <f>GMs!I1</f>
        <v>varg</v>
      </c>
      <c r="AM2" t="str">
        <f>GMs!J1</f>
        <v>pete</v>
      </c>
      <c r="AN2" t="str">
        <f>GMs!K1</f>
        <v>me</v>
      </c>
      <c r="AO2" t="str">
        <f>GMs!L1</f>
        <v>bude</v>
      </c>
      <c r="AP2" t="str">
        <f>GMs!M1</f>
        <v>bal</v>
      </c>
      <c r="AQ2" t="str">
        <f>GMs!N1</f>
        <v>sch</v>
      </c>
      <c r="AR2" t="str">
        <f>GMs!O1</f>
        <v>peon</v>
      </c>
    </row>
    <row r="3" spans="1:44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11.397032520325201</v>
      </c>
      <c r="P3" t="str">
        <v xml:space="preserve"> C</v>
      </c>
      <c r="Q3">
        <f>VLOOKUP($A3, 'auction in'!$A$2:$B$218, 2, FALSE)</f>
        <v>45</v>
      </c>
      <c r="S3" t="str">
        <f>VLOOKUP($A3, 'auction in'!$A$2:$C$218, 3, FALSE)</f>
        <v>rob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13.241357723577234</v>
      </c>
      <c r="AF3">
        <f>IF(EXACT($S3, AF$2), 1, 0)</f>
        <v>0</v>
      </c>
      <c r="AG3">
        <f>IF(EXACT($S3, AG$2), 1, 0)</f>
        <v>1</v>
      </c>
      <c r="AH3">
        <f>IF(EXACT($S3, AH$2), 1, 0)</f>
        <v>0</v>
      </c>
      <c r="AI3">
        <f>IF(EXACT($S3, AI$2), 1, 0)</f>
        <v>0</v>
      </c>
      <c r="AJ3">
        <f>IF(EXACT($S3, AJ$2), 1, 0)</f>
        <v>0</v>
      </c>
      <c r="AK3">
        <f>IF(EXACT($S3, AK$2), 1, 0)</f>
        <v>0</v>
      </c>
      <c r="AL3">
        <f>IF(EXACT($S3, AL$2), 1, 0)</f>
        <v>0</v>
      </c>
      <c r="AM3">
        <f>IF(EXACT($S3, AM$2), 1, 0)</f>
        <v>0</v>
      </c>
      <c r="AN3">
        <f>IF(EXACT($S3, AN$2), 1, 0)</f>
        <v>0</v>
      </c>
      <c r="AO3">
        <f>IF(EXACT($S3, AO$2), 1, 0)</f>
        <v>0</v>
      </c>
      <c r="AP3">
        <f>IF(EXACT($S3, AP$2), 1, 0)</f>
        <v>0</v>
      </c>
      <c r="AQ3">
        <f>IF(EXACT($S3, AQ$2), 1, 0)</f>
        <v>0</v>
      </c>
      <c r="AR3">
        <f>IF(EXACT($S3, AR$2), 1, 0)</f>
        <v>0</v>
      </c>
    </row>
    <row r="4" spans="1:44" x14ac:dyDescent="0.3">
      <c r="A4" t="str">
        <v>James Harden</v>
      </c>
      <c r="B4">
        <v>0.19032520325203253</v>
      </c>
      <c r="C4">
        <v>2.4043495934959349</v>
      </c>
      <c r="D4">
        <v>0.969390243902439</v>
      </c>
      <c r="E4">
        <v>1.4176422764227643</v>
      </c>
      <c r="F4">
        <v>1.0906504065040652</v>
      </c>
      <c r="G4">
        <v>3.7309349593495935</v>
      </c>
      <c r="H4">
        <v>0.60256097560975619</v>
      </c>
      <c r="I4">
        <v>0.43304878048780499</v>
      </c>
      <c r="J4">
        <v>-2.5002845528455286</v>
      </c>
      <c r="K4">
        <v>5.9342682926829271</v>
      </c>
      <c r="L4">
        <v>10.838902439024391</v>
      </c>
      <c r="M4">
        <v>4.6076829268292681</v>
      </c>
      <c r="N4">
        <v>8.3386178861788629</v>
      </c>
      <c r="O4">
        <v>8.3005528455284576</v>
      </c>
      <c r="P4" t="str">
        <v xml:space="preserve"> SG, PG</v>
      </c>
      <c r="Q4">
        <f>VLOOKUP($A4, 'auction in'!$A$2:$B$218, 2, FALSE)</f>
        <v>15</v>
      </c>
      <c r="S4" t="str">
        <f>VLOOKUP($A4, 'auction in'!$A$2:$C$218, 3, FALSE)</f>
        <v>zieg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8.3005528455284576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10.144878048780491</v>
      </c>
      <c r="AF4">
        <f>IF(EXACT($S4, AF$2), 1, 0)</f>
        <v>0</v>
      </c>
      <c r="AG4">
        <f>IF(EXACT($S4, AG$2), 1, 0)</f>
        <v>0</v>
      </c>
      <c r="AH4">
        <f>IF(EXACT($S4, AH$2), 1, 0)</f>
        <v>0</v>
      </c>
      <c r="AI4">
        <f>IF(EXACT($S4, AI$2), 1, 0)</f>
        <v>1</v>
      </c>
      <c r="AJ4">
        <f>IF(EXACT($S4, AJ$2), 1, 0)</f>
        <v>0</v>
      </c>
      <c r="AK4">
        <f>IF(EXACT($S4, AK$2), 1, 0)</f>
        <v>0</v>
      </c>
      <c r="AL4">
        <f>IF(EXACT($S4, AL$2), 1, 0)</f>
        <v>0</v>
      </c>
      <c r="AM4">
        <f>IF(EXACT($S4, AM$2), 1, 0)</f>
        <v>0</v>
      </c>
      <c r="AN4">
        <f>IF(EXACT($S4, AN$2), 1, 0)</f>
        <v>0</v>
      </c>
      <c r="AO4">
        <f>IF(EXACT($S4, AO$2), 1, 0)</f>
        <v>0</v>
      </c>
      <c r="AP4">
        <f>IF(EXACT($S4, AP$2), 1, 0)</f>
        <v>0</v>
      </c>
      <c r="AQ4">
        <f>IF(EXACT($S4, AQ$2), 1, 0)</f>
        <v>0</v>
      </c>
      <c r="AR4">
        <f>IF(EXACT($S4, AR$2), 1, 0)</f>
        <v>0</v>
      </c>
    </row>
    <row r="5" spans="1:44" x14ac:dyDescent="0.3">
      <c r="A5" t="str">
        <v>Stephen Curry</v>
      </c>
      <c r="B5">
        <v>0.48134146341463419</v>
      </c>
      <c r="C5">
        <v>3.2123170731707318</v>
      </c>
      <c r="D5">
        <v>3.1376829268292683</v>
      </c>
      <c r="E5">
        <v>2.3041463414634147</v>
      </c>
      <c r="F5">
        <v>8.1463414634146386E-2</v>
      </c>
      <c r="G5">
        <v>1.3531707317073169</v>
      </c>
      <c r="H5">
        <v>0.62341463414634157</v>
      </c>
      <c r="I5">
        <v>-0.98024390243902437</v>
      </c>
      <c r="J5">
        <v>-1.8573170731707318</v>
      </c>
      <c r="K5">
        <v>5.143658536585364</v>
      </c>
      <c r="L5">
        <v>10.213292682926831</v>
      </c>
      <c r="M5">
        <v>7.0028048780487824</v>
      </c>
      <c r="N5">
        <v>8.3559756097560989</v>
      </c>
      <c r="O5">
        <v>8.2597073170731719</v>
      </c>
      <c r="P5" t="str">
        <v xml:space="preserve"> PG</v>
      </c>
      <c r="Q5">
        <f>VLOOKUP($A5, 'auction in'!$A$2:$B$218, 2, FALSE)</f>
        <v>23</v>
      </c>
      <c r="S5" t="str">
        <f>VLOOKUP($A5, 'auction in'!$A$2:$C$218, 3, FALSE)</f>
        <v>koe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8.2597073170731719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10.104032520325205</v>
      </c>
      <c r="AF5">
        <f>IF(EXACT($S5, AF$2), 1, 0)</f>
        <v>0</v>
      </c>
      <c r="AG5">
        <f>IF(EXACT($S5, AG$2), 1, 0)</f>
        <v>0</v>
      </c>
      <c r="AH5">
        <f>IF(EXACT($S5, AH$2), 1, 0)</f>
        <v>1</v>
      </c>
      <c r="AI5">
        <f>IF(EXACT($S5, AI$2), 1, 0)</f>
        <v>0</v>
      </c>
      <c r="AJ5">
        <f>IF(EXACT($S5, AJ$2), 1, 0)</f>
        <v>0</v>
      </c>
      <c r="AK5">
        <f>IF(EXACT($S5, AK$2), 1, 0)</f>
        <v>0</v>
      </c>
      <c r="AL5">
        <f>IF(EXACT($S5, AL$2), 1, 0)</f>
        <v>0</v>
      </c>
      <c r="AM5">
        <f>IF(EXACT($S5, AM$2), 1, 0)</f>
        <v>0</v>
      </c>
      <c r="AN5">
        <f>IF(EXACT($S5, AN$2), 1, 0)</f>
        <v>0</v>
      </c>
      <c r="AO5">
        <f>IF(EXACT($S5, AO$2), 1, 0)</f>
        <v>0</v>
      </c>
      <c r="AP5">
        <f>IF(EXACT($S5, AP$2), 1, 0)</f>
        <v>0</v>
      </c>
      <c r="AQ5">
        <f>IF(EXACT($S5, AQ$2), 1, 0)</f>
        <v>0</v>
      </c>
      <c r="AR5">
        <f>IF(EXACT($S5, AR$2), 1, 0)</f>
        <v>0</v>
      </c>
    </row>
    <row r="6" spans="1:44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7.8598048780487799</v>
      </c>
      <c r="P6" t="str">
        <v xml:space="preserve"> PG</v>
      </c>
      <c r="Q6">
        <f>VLOOKUP($A6, 'auction in'!$A$2:$B$218, 2, FALSE)</f>
        <v>64</v>
      </c>
      <c r="S6" t="str">
        <f>VLOOKUP($A6, 'auction in'!$A$2:$C$218, 3, FALSE)</f>
        <v>diaz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7.8598048780487799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9.7041300813008124</v>
      </c>
      <c r="AF6">
        <f>IF(EXACT($S6, AF$2), 1, 0)</f>
        <v>0</v>
      </c>
      <c r="AG6">
        <f>IF(EXACT($S6, AG$2), 1, 0)</f>
        <v>0</v>
      </c>
      <c r="AH6">
        <f>IF(EXACT($S6, AH$2), 1, 0)</f>
        <v>0</v>
      </c>
      <c r="AI6">
        <f>IF(EXACT($S6, AI$2), 1, 0)</f>
        <v>0</v>
      </c>
      <c r="AJ6">
        <f>IF(EXACT($S6, AJ$2), 1, 0)</f>
        <v>1</v>
      </c>
      <c r="AK6">
        <f>IF(EXACT($S6, AK$2), 1, 0)</f>
        <v>0</v>
      </c>
      <c r="AL6">
        <f>IF(EXACT($S6, AL$2), 1, 0)</f>
        <v>0</v>
      </c>
      <c r="AM6">
        <f>IF(EXACT($S6, AM$2), 1, 0)</f>
        <v>0</v>
      </c>
      <c r="AN6">
        <f>IF(EXACT($S6, AN$2), 1, 0)</f>
        <v>0</v>
      </c>
      <c r="AO6">
        <f>IF(EXACT($S6, AO$2), 1, 0)</f>
        <v>0</v>
      </c>
      <c r="AP6">
        <f>IF(EXACT($S6, AP$2), 1, 0)</f>
        <v>0</v>
      </c>
      <c r="AQ6">
        <f>IF(EXACT($S6, AQ$2), 1, 0)</f>
        <v>0</v>
      </c>
      <c r="AR6">
        <f>IF(EXACT($S6, AR$2), 1, 0)</f>
        <v>0</v>
      </c>
    </row>
    <row r="7" spans="1:44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6.5393821138211399</v>
      </c>
      <c r="P7" t="str">
        <v xml:space="preserve"> C</v>
      </c>
      <c r="Q7">
        <f>VLOOKUP($A7, 'auction in'!$A$2:$B$218, 2, FALSE)</f>
        <v>70</v>
      </c>
      <c r="S7" t="str">
        <f>VLOOKUP($A7, 'auction in'!$A$2:$C$218, 3, FALSE)</f>
        <v>varg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6.5393821138211399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8.3837073170731724</v>
      </c>
      <c r="AF7">
        <f>IF(EXACT($S7, AF$2), 1, 0)</f>
        <v>0</v>
      </c>
      <c r="AG7">
        <f>IF(EXACT($S7, AG$2), 1, 0)</f>
        <v>0</v>
      </c>
      <c r="AH7">
        <f>IF(EXACT($S7, AH$2), 1, 0)</f>
        <v>0</v>
      </c>
      <c r="AI7">
        <f>IF(EXACT($S7, AI$2), 1, 0)</f>
        <v>0</v>
      </c>
      <c r="AJ7">
        <f>IF(EXACT($S7, AJ$2), 1, 0)</f>
        <v>0</v>
      </c>
      <c r="AK7">
        <f>IF(EXACT($S7, AK$2), 1, 0)</f>
        <v>0</v>
      </c>
      <c r="AL7">
        <f>IF(EXACT($S7, AL$2), 1, 0)</f>
        <v>1</v>
      </c>
      <c r="AM7">
        <f>IF(EXACT($S7, AM$2), 1, 0)</f>
        <v>0</v>
      </c>
      <c r="AN7">
        <f>IF(EXACT($S7, AN$2), 1, 0)</f>
        <v>0</v>
      </c>
      <c r="AO7">
        <f>IF(EXACT($S7, AO$2), 1, 0)</f>
        <v>0</v>
      </c>
      <c r="AP7">
        <f>IF(EXACT($S7, AP$2), 1, 0)</f>
        <v>0</v>
      </c>
      <c r="AQ7">
        <f>IF(EXACT($S7, AQ$2), 1, 0)</f>
        <v>0</v>
      </c>
      <c r="AR7">
        <f>IF(EXACT($S7, AR$2), 1, 0)</f>
        <v>0</v>
      </c>
    </row>
    <row r="8" spans="1:44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6.3620487804878065</v>
      </c>
      <c r="P8" t="str">
        <v xml:space="preserve"> PF, SF</v>
      </c>
      <c r="Q8">
        <f>VLOOKUP($A8, 'auction in'!$A$2:$B$218, 2, FALSE)</f>
        <v>65</v>
      </c>
      <c r="S8" t="str">
        <f>VLOOKUP($A8, 'auction in'!$A$2:$C$218, 3, FALSE)</f>
        <v>me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6.3620487804878065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8.2063739837398391</v>
      </c>
      <c r="AF8">
        <f>IF(EXACT($S8, AF$2), 1, 0)</f>
        <v>0</v>
      </c>
      <c r="AG8">
        <f>IF(EXACT($S8, AG$2), 1, 0)</f>
        <v>0</v>
      </c>
      <c r="AH8">
        <f>IF(EXACT($S8, AH$2), 1, 0)</f>
        <v>0</v>
      </c>
      <c r="AI8">
        <f>IF(EXACT($S8, AI$2), 1, 0)</f>
        <v>0</v>
      </c>
      <c r="AJ8">
        <f>IF(EXACT($S8, AJ$2), 1, 0)</f>
        <v>0</v>
      </c>
      <c r="AK8">
        <f>IF(EXACT($S8, AK$2), 1, 0)</f>
        <v>0</v>
      </c>
      <c r="AL8">
        <f>IF(EXACT($S8, AL$2), 1, 0)</f>
        <v>0</v>
      </c>
      <c r="AM8">
        <f>IF(EXACT($S8, AM$2), 1, 0)</f>
        <v>0</v>
      </c>
      <c r="AN8">
        <f>IF(EXACT($S8, AN$2), 1, 0)</f>
        <v>1</v>
      </c>
      <c r="AO8">
        <f>IF(EXACT($S8, AO$2), 1, 0)</f>
        <v>0</v>
      </c>
      <c r="AP8">
        <f>IF(EXACT($S8, AP$2), 1, 0)</f>
        <v>0</v>
      </c>
      <c r="AQ8">
        <f>IF(EXACT($S8, AQ$2), 1, 0)</f>
        <v>0</v>
      </c>
      <c r="AR8">
        <f>IF(EXACT($S8, AR$2), 1, 0)</f>
        <v>0</v>
      </c>
    </row>
    <row r="9" spans="1:44" x14ac:dyDescent="0.3">
      <c r="A9" t="str">
        <v>Bradley Beal</v>
      </c>
      <c r="B9">
        <v>0.11634146341463414</v>
      </c>
      <c r="C9">
        <v>2.9719512195121949</v>
      </c>
      <c r="D9">
        <v>0.81414634146341469</v>
      </c>
      <c r="E9">
        <v>2.4910975609756099</v>
      </c>
      <c r="F9">
        <v>-0.20341463414634142</v>
      </c>
      <c r="G9">
        <v>1.3887804878048779</v>
      </c>
      <c r="H9">
        <v>0.66792682926829272</v>
      </c>
      <c r="I9">
        <v>-0.3570731707317073</v>
      </c>
      <c r="J9">
        <v>-1.5724390243902437</v>
      </c>
      <c r="K9">
        <v>3.3453658536585369</v>
      </c>
      <c r="L9">
        <v>7.8897560975609746</v>
      </c>
      <c r="M9">
        <v>4.9285365853658547</v>
      </c>
      <c r="N9">
        <v>6.3173170731707309</v>
      </c>
      <c r="O9">
        <v>6.294048780487806</v>
      </c>
      <c r="P9" t="str">
        <v xml:space="preserve"> SG</v>
      </c>
      <c r="Q9">
        <f>VLOOKUP($A9, 'auction in'!$A$2:$B$218, 2, FALSE)</f>
        <v>76</v>
      </c>
      <c r="S9" t="str">
        <f>VLOOKUP($A9, 'auction in'!$A$2:$C$218, 3, FALSE)</f>
        <v>pete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6.294048780487806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8.1383739837398394</v>
      </c>
      <c r="AF9">
        <f>IF(EXACT($S9, AF$2), 1, 0)</f>
        <v>0</v>
      </c>
      <c r="AG9">
        <f>IF(EXACT($S9, AG$2), 1, 0)</f>
        <v>0</v>
      </c>
      <c r="AH9">
        <f>IF(EXACT($S9, AH$2), 1, 0)</f>
        <v>0</v>
      </c>
      <c r="AI9">
        <f>IF(EXACT($S9, AI$2), 1, 0)</f>
        <v>0</v>
      </c>
      <c r="AJ9">
        <f>IF(EXACT($S9, AJ$2), 1, 0)</f>
        <v>0</v>
      </c>
      <c r="AK9">
        <f>IF(EXACT($S9, AK$2), 1, 0)</f>
        <v>0</v>
      </c>
      <c r="AL9">
        <f>IF(EXACT($S9, AL$2), 1, 0)</f>
        <v>0</v>
      </c>
      <c r="AM9">
        <f>IF(EXACT($S9, AM$2), 1, 0)</f>
        <v>1</v>
      </c>
      <c r="AN9">
        <f>IF(EXACT($S9, AN$2), 1, 0)</f>
        <v>0</v>
      </c>
      <c r="AO9">
        <f>IF(EXACT($S9, AO$2), 1, 0)</f>
        <v>0</v>
      </c>
      <c r="AP9">
        <f>IF(EXACT($S9, AP$2), 1, 0)</f>
        <v>0</v>
      </c>
      <c r="AQ9">
        <f>IF(EXACT($S9, AQ$2), 1, 0)</f>
        <v>0</v>
      </c>
      <c r="AR9">
        <f>IF(EXACT($S9, AR$2), 1, 0)</f>
        <v>0</v>
      </c>
    </row>
    <row r="10" spans="1:44" x14ac:dyDescent="0.3">
      <c r="A10" t="str">
        <v>Kevin Durant</v>
      </c>
      <c r="B10">
        <v>1.9221138211382112</v>
      </c>
      <c r="C10">
        <v>2.5021138211382112</v>
      </c>
      <c r="D10">
        <v>0.39560975609756094</v>
      </c>
      <c r="E10">
        <v>1.4786991869918698</v>
      </c>
      <c r="F10">
        <v>0.54617886178861785</v>
      </c>
      <c r="G10">
        <v>0.85382113821138206</v>
      </c>
      <c r="H10">
        <v>-0.67463414634146335</v>
      </c>
      <c r="I10">
        <v>1.2034146341463416</v>
      </c>
      <c r="J10">
        <v>-1.6530081300813007</v>
      </c>
      <c r="K10">
        <v>4.0721951219512187</v>
      </c>
      <c r="L10">
        <v>8.227317073170731</v>
      </c>
      <c r="M10">
        <v>5.7204878048780481</v>
      </c>
      <c r="N10">
        <v>6.5743089430894308</v>
      </c>
      <c r="O10">
        <v>6.1898861788617889</v>
      </c>
      <c r="P10" t="str">
        <v xml:space="preserve"> SF, PF</v>
      </c>
      <c r="Q10">
        <f>VLOOKUP($A10, 'auction in'!$A$2:$B$218, 2, FALSE)</f>
        <v>59</v>
      </c>
      <c r="S10" t="str">
        <f>VLOOKUP($A10, 'auction in'!$A$2:$C$218, 3, FALSE)</f>
        <v>ul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6.1898861788617889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8.0342113821138206</v>
      </c>
      <c r="AF10">
        <f>IF(EXACT($S10, AF$2), 1, 0)</f>
        <v>0</v>
      </c>
      <c r="AG10">
        <f>IF(EXACT($S10, AG$2), 1, 0)</f>
        <v>0</v>
      </c>
      <c r="AH10">
        <f>IF(EXACT($S10, AH$2), 1, 0)</f>
        <v>0</v>
      </c>
      <c r="AI10">
        <f>IF(EXACT($S10, AI$2), 1, 0)</f>
        <v>0</v>
      </c>
      <c r="AJ10">
        <f>IF(EXACT($S10, AJ$2), 1, 0)</f>
        <v>0</v>
      </c>
      <c r="AK10">
        <f>IF(EXACT($S10, AK$2), 1, 0)</f>
        <v>1</v>
      </c>
      <c r="AL10">
        <f>IF(EXACT($S10, AL$2), 1, 0)</f>
        <v>0</v>
      </c>
      <c r="AM10">
        <f>IF(EXACT($S10, AM$2), 1, 0)</f>
        <v>0</v>
      </c>
      <c r="AN10">
        <f>IF(EXACT($S10, AN$2), 1, 0)</f>
        <v>0</v>
      </c>
      <c r="AO10">
        <f>IF(EXACT($S10, AO$2), 1, 0)</f>
        <v>0</v>
      </c>
      <c r="AP10">
        <f>IF(EXACT($S10, AP$2), 1, 0)</f>
        <v>0</v>
      </c>
      <c r="AQ10">
        <f>IF(EXACT($S10, AQ$2), 1, 0)</f>
        <v>0</v>
      </c>
      <c r="AR10">
        <f>IF(EXACT($S10, AR$2), 1, 0)</f>
        <v>0</v>
      </c>
    </row>
    <row r="11" spans="1:44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5.0228617886178855</v>
      </c>
      <c r="P11" t="str">
        <v xml:space="preserve"> SF, SG</v>
      </c>
      <c r="Q11">
        <f>VLOOKUP($A11, 'auction in'!$A$2:$B$218, 2, FALSE)</f>
        <v>64</v>
      </c>
      <c r="S11" t="str">
        <f>VLOOKUP($A11, 'auction in'!$A$2:$C$218, 3, FALSE)</f>
        <v>sch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5.0228617886178855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6.867186991869918</v>
      </c>
      <c r="AF11">
        <f>IF(EXACT($S11, AF$2), 1, 0)</f>
        <v>0</v>
      </c>
      <c r="AG11">
        <f>IF(EXACT($S11, AG$2), 1, 0)</f>
        <v>0</v>
      </c>
      <c r="AH11">
        <f>IF(EXACT($S11, AH$2), 1, 0)</f>
        <v>0</v>
      </c>
      <c r="AI11">
        <f>IF(EXACT($S11, AI$2), 1, 0)</f>
        <v>0</v>
      </c>
      <c r="AJ11">
        <f>IF(EXACT($S11, AJ$2), 1, 0)</f>
        <v>0</v>
      </c>
      <c r="AK11">
        <f>IF(EXACT($S11, AK$2), 1, 0)</f>
        <v>0</v>
      </c>
      <c r="AL11">
        <f>IF(EXACT($S11, AL$2), 1, 0)</f>
        <v>0</v>
      </c>
      <c r="AM11">
        <f>IF(EXACT($S11, AM$2), 1, 0)</f>
        <v>0</v>
      </c>
      <c r="AN11">
        <f>IF(EXACT($S11, AN$2), 1, 0)</f>
        <v>0</v>
      </c>
      <c r="AO11">
        <f>IF(EXACT($S11, AO$2), 1, 0)</f>
        <v>0</v>
      </c>
      <c r="AP11">
        <f>IF(EXACT($S11, AP$2), 1, 0)</f>
        <v>0</v>
      </c>
      <c r="AQ11">
        <f>IF(EXACT($S11, AQ$2), 1, 0)</f>
        <v>1</v>
      </c>
      <c r="AR11">
        <f>IF(EXACT($S11, AR$2), 1, 0)</f>
        <v>0</v>
      </c>
    </row>
    <row r="12" spans="1:44" x14ac:dyDescent="0.3">
      <c r="A12" t="str">
        <v>Nikola Vucevic</v>
      </c>
      <c r="B12">
        <v>0.28439024390243905</v>
      </c>
      <c r="C12">
        <v>0.6941463414634147</v>
      </c>
      <c r="D12">
        <v>0.31219512195121957</v>
      </c>
      <c r="E12">
        <v>0.99170731707317084</v>
      </c>
      <c r="F12">
        <v>2.3282926829268296</v>
      </c>
      <c r="G12">
        <v>2.1463414634146361E-2</v>
      </c>
      <c r="H12">
        <v>-9.0731707317073168E-2</v>
      </c>
      <c r="I12">
        <v>0.53317073170731721</v>
      </c>
      <c r="J12">
        <v>-0.1590243902439025</v>
      </c>
      <c r="K12">
        <v>4.2214634146341465</v>
      </c>
      <c r="L12">
        <v>5.0746341463414639</v>
      </c>
      <c r="M12">
        <v>4.894146341463415</v>
      </c>
      <c r="N12">
        <v>4.9156097560975613</v>
      </c>
      <c r="O12">
        <v>4.858731707317073</v>
      </c>
      <c r="P12" t="str">
        <v xml:space="preserve"> C</v>
      </c>
      <c r="Q12">
        <f>VLOOKUP($A12, 'auction in'!$A$2:$B$218, 2, FALSE)</f>
        <v>60</v>
      </c>
      <c r="S12" t="str">
        <f>VLOOKUP($A12, 'auction in'!$A$2:$C$218, 3, FALSE)</f>
        <v>_______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4.858731707317073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6.7030569105691056</v>
      </c>
      <c r="AF12">
        <f>IF(EXACT($S12, AF$2), 1, 0)</f>
        <v>1</v>
      </c>
      <c r="AG12">
        <f>IF(EXACT($S12, AG$2), 1, 0)</f>
        <v>0</v>
      </c>
      <c r="AH12">
        <f>IF(EXACT($S12, AH$2), 1, 0)</f>
        <v>0</v>
      </c>
      <c r="AI12">
        <f>IF(EXACT($S12, AI$2), 1, 0)</f>
        <v>0</v>
      </c>
      <c r="AJ12">
        <f>IF(EXACT($S12, AJ$2), 1, 0)</f>
        <v>0</v>
      </c>
      <c r="AK12">
        <f>IF(EXACT($S12, AK$2), 1, 0)</f>
        <v>0</v>
      </c>
      <c r="AL12">
        <f>IF(EXACT($S12, AL$2), 1, 0)</f>
        <v>0</v>
      </c>
      <c r="AM12">
        <f>IF(EXACT($S12, AM$2), 1, 0)</f>
        <v>0</v>
      </c>
      <c r="AN12">
        <f>IF(EXACT($S12, AN$2), 1, 0)</f>
        <v>0</v>
      </c>
      <c r="AO12">
        <f>IF(EXACT($S12, AO$2), 1, 0)</f>
        <v>0</v>
      </c>
      <c r="AP12">
        <f>IF(EXACT($S12, AP$2), 1, 0)</f>
        <v>0</v>
      </c>
      <c r="AQ12">
        <f>IF(EXACT($S12, AQ$2), 1, 0)</f>
        <v>0</v>
      </c>
      <c r="AR12">
        <f>IF(EXACT($S12, AR$2), 1, 0)</f>
        <v>0</v>
      </c>
    </row>
    <row r="13" spans="1:44" x14ac:dyDescent="0.3">
      <c r="A13" t="str">
        <v>Fred VanVleet</v>
      </c>
      <c r="B13">
        <v>-1.7714634146341461</v>
      </c>
      <c r="C13">
        <v>1.4578048780487805</v>
      </c>
      <c r="D13">
        <v>1.4663414634146341</v>
      </c>
      <c r="E13">
        <v>0.73512195121951229</v>
      </c>
      <c r="F13">
        <v>-0.51585365853658538</v>
      </c>
      <c r="G13">
        <v>1.36</v>
      </c>
      <c r="H13">
        <v>1.555609756097561</v>
      </c>
      <c r="I13">
        <v>0.13609756097560977</v>
      </c>
      <c r="J13">
        <v>3.170731707317076E-3</v>
      </c>
      <c r="K13">
        <v>2.9690243902439022</v>
      </c>
      <c r="L13">
        <v>4.423658536585366</v>
      </c>
      <c r="M13">
        <v>3.0668292682926834</v>
      </c>
      <c r="N13">
        <v>4.4268292682926829</v>
      </c>
      <c r="O13">
        <v>4.7811219512195118</v>
      </c>
      <c r="P13" t="str">
        <v xml:space="preserve"> SG, PG</v>
      </c>
      <c r="Q13">
        <f>VLOOKUP($A13, 'auction in'!$A$2:$B$218, 2, FALSE)</f>
        <v>48</v>
      </c>
      <c r="S13" t="str">
        <f>VLOOKUP($A13, 'auction in'!$A$2:$C$218, 3, FALSE)</f>
        <v>_______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4.7811219512195118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6.6254471544715443</v>
      </c>
      <c r="AF13">
        <f>IF(EXACT($S13, AF$2), 1, 0)</f>
        <v>1</v>
      </c>
      <c r="AG13">
        <f>IF(EXACT($S13, AG$2), 1, 0)</f>
        <v>0</v>
      </c>
      <c r="AH13">
        <f>IF(EXACT($S13, AH$2), 1, 0)</f>
        <v>0</v>
      </c>
      <c r="AI13">
        <f>IF(EXACT($S13, AI$2), 1, 0)</f>
        <v>0</v>
      </c>
      <c r="AJ13">
        <f>IF(EXACT($S13, AJ$2), 1, 0)</f>
        <v>0</v>
      </c>
      <c r="AK13">
        <f>IF(EXACT($S13, AK$2), 1, 0)</f>
        <v>0</v>
      </c>
      <c r="AL13">
        <f>IF(EXACT($S13, AL$2), 1, 0)</f>
        <v>0</v>
      </c>
      <c r="AM13">
        <f>IF(EXACT($S13, AM$2), 1, 0)</f>
        <v>0</v>
      </c>
      <c r="AN13">
        <f>IF(EXACT($S13, AN$2), 1, 0)</f>
        <v>0</v>
      </c>
      <c r="AO13">
        <f>IF(EXACT($S13, AO$2), 1, 0)</f>
        <v>0</v>
      </c>
      <c r="AP13">
        <f>IF(EXACT($S13, AP$2), 1, 0)</f>
        <v>0</v>
      </c>
      <c r="AQ13">
        <f>IF(EXACT($S13, AQ$2), 1, 0)</f>
        <v>0</v>
      </c>
      <c r="AR13">
        <f>IF(EXACT($S13, AR$2), 1, 0)</f>
        <v>0</v>
      </c>
    </row>
    <row r="14" spans="1:44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4.6179674796747969</v>
      </c>
      <c r="P14" t="str">
        <v xml:space="preserve"> PF</v>
      </c>
      <c r="Q14">
        <f>VLOOKUP($A14, 'auction in'!$A$2:$B$218, 2, FALSE)</f>
        <v>50</v>
      </c>
      <c r="S14" t="str">
        <f>VLOOKUP($A14, 'auction in'!$A$2:$C$218, 3, FALSE)</f>
        <v>bude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4.6179674796747969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6.4622926829268295</v>
      </c>
      <c r="AF14">
        <f>IF(EXACT($S14, AF$2), 1, 0)</f>
        <v>0</v>
      </c>
      <c r="AG14">
        <f>IF(EXACT($S14, AG$2), 1, 0)</f>
        <v>0</v>
      </c>
      <c r="AH14">
        <f>IF(EXACT($S14, AH$2), 1, 0)</f>
        <v>0</v>
      </c>
      <c r="AI14">
        <f>IF(EXACT($S14, AI$2), 1, 0)</f>
        <v>0</v>
      </c>
      <c r="AJ14">
        <f>IF(EXACT($S14, AJ$2), 1, 0)</f>
        <v>0</v>
      </c>
      <c r="AK14">
        <f>IF(EXACT($S14, AK$2), 1, 0)</f>
        <v>0</v>
      </c>
      <c r="AL14">
        <f>IF(EXACT($S14, AL$2), 1, 0)</f>
        <v>0</v>
      </c>
      <c r="AM14">
        <f>IF(EXACT($S14, AM$2), 1, 0)</f>
        <v>0</v>
      </c>
      <c r="AN14">
        <f>IF(EXACT($S14, AN$2), 1, 0)</f>
        <v>0</v>
      </c>
      <c r="AO14">
        <f>IF(EXACT($S14, AO$2), 1, 0)</f>
        <v>1</v>
      </c>
      <c r="AP14">
        <f>IF(EXACT($S14, AP$2), 1, 0)</f>
        <v>0</v>
      </c>
      <c r="AQ14">
        <f>IF(EXACT($S14, AQ$2), 1, 0)</f>
        <v>0</v>
      </c>
      <c r="AR14">
        <f>IF(EXACT($S14, AR$2), 1, 0)</f>
        <v>0</v>
      </c>
    </row>
    <row r="15" spans="1:44" x14ac:dyDescent="0.3">
      <c r="A15" t="str">
        <v>Giannis Antetokounmpo</v>
      </c>
      <c r="B15">
        <v>3.6001626016260162</v>
      </c>
      <c r="C15">
        <v>-3.5298373983739841</v>
      </c>
      <c r="D15">
        <v>-0.63853658536585367</v>
      </c>
      <c r="E15">
        <v>1.9757723577235773</v>
      </c>
      <c r="F15">
        <v>2.1949593495934963</v>
      </c>
      <c r="G15">
        <v>1.4391869918699187</v>
      </c>
      <c r="H15">
        <v>0.67219512195121955</v>
      </c>
      <c r="I15">
        <v>1.2826829268292683</v>
      </c>
      <c r="J15">
        <v>-1.9088617886178865</v>
      </c>
      <c r="K15">
        <v>8.6175609756097558</v>
      </c>
      <c r="L15">
        <v>6.9965853658536581</v>
      </c>
      <c r="M15">
        <v>3.6485365853658536</v>
      </c>
      <c r="N15">
        <v>5.0877235772357716</v>
      </c>
      <c r="O15">
        <v>4.3676910569105685</v>
      </c>
      <c r="P15" t="str">
        <v xml:space="preserve"> PF</v>
      </c>
      <c r="Q15">
        <f>VLOOKUP($A15, 'auction in'!$A$2:$B$218, 2, FALSE)</f>
        <v>86</v>
      </c>
      <c r="S15" t="str">
        <f>VLOOKUP($A15, 'auction in'!$A$2:$C$218, 3, FALSE)</f>
        <v>bal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4.3676910569105685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6.212016260162601</v>
      </c>
      <c r="AF15">
        <f>IF(EXACT($S15, AF$2), 1, 0)</f>
        <v>0</v>
      </c>
      <c r="AG15">
        <f>IF(EXACT($S15, AG$2), 1, 0)</f>
        <v>0</v>
      </c>
      <c r="AH15">
        <f>IF(EXACT($S15, AH$2), 1, 0)</f>
        <v>0</v>
      </c>
      <c r="AI15">
        <f>IF(EXACT($S15, AI$2), 1, 0)</f>
        <v>0</v>
      </c>
      <c r="AJ15">
        <f>IF(EXACT($S15, AJ$2), 1, 0)</f>
        <v>0</v>
      </c>
      <c r="AK15">
        <f>IF(EXACT($S15, AK$2), 1, 0)</f>
        <v>0</v>
      </c>
      <c r="AL15">
        <f>IF(EXACT($S15, AL$2), 1, 0)</f>
        <v>0</v>
      </c>
      <c r="AM15">
        <f>IF(EXACT($S15, AM$2), 1, 0)</f>
        <v>0</v>
      </c>
      <c r="AN15">
        <f>IF(EXACT($S15, AN$2), 1, 0)</f>
        <v>0</v>
      </c>
      <c r="AO15">
        <f>IF(EXACT($S15, AO$2), 1, 0)</f>
        <v>0</v>
      </c>
      <c r="AP15">
        <f>IF(EXACT($S15, AP$2), 1, 0)</f>
        <v>1</v>
      </c>
      <c r="AQ15">
        <f>IF(EXACT($S15, AQ$2), 1, 0)</f>
        <v>0</v>
      </c>
      <c r="AR15">
        <f>IF(EXACT($S15, AR$2), 1, 0)</f>
        <v>0</v>
      </c>
    </row>
    <row r="16" spans="1:44" x14ac:dyDescent="0.3">
      <c r="A16" t="str">
        <v>Jimmy Butler</v>
      </c>
      <c r="B16">
        <v>0.74813008130081304</v>
      </c>
      <c r="C16">
        <v>2.4393495934959351</v>
      </c>
      <c r="D16">
        <v>-1.2414634146341463</v>
      </c>
      <c r="E16">
        <v>0.83983739837398375</v>
      </c>
      <c r="F16">
        <v>4.4065040650406506E-2</v>
      </c>
      <c r="G16">
        <v>0.62764227642276427</v>
      </c>
      <c r="H16">
        <v>1.8658536585365855</v>
      </c>
      <c r="I16">
        <v>-0.61804878048780487</v>
      </c>
      <c r="J16">
        <v>-0.33967479674796752</v>
      </c>
      <c r="K16">
        <v>1.9263414634146341</v>
      </c>
      <c r="L16">
        <v>4.7053658536585372</v>
      </c>
      <c r="M16">
        <v>3.7380487804878051</v>
      </c>
      <c r="N16">
        <v>4.3656910569105696</v>
      </c>
      <c r="O16">
        <v>4.216065040650407</v>
      </c>
      <c r="P16" t="str">
        <v xml:space="preserve"> SF, SG</v>
      </c>
      <c r="Q16">
        <f>VLOOKUP($A16, 'auction in'!$A$2:$B$218, 2, FALSE)</f>
        <v>37</v>
      </c>
      <c r="S16" t="str">
        <f>VLOOKUP($A16, 'auction in'!$A$2:$C$218, 3, FALSE)</f>
        <v>_______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4.216065040650407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6.0603902439024395</v>
      </c>
      <c r="AF16">
        <f>IF(EXACT($S16, AF$2), 1, 0)</f>
        <v>1</v>
      </c>
      <c r="AG16">
        <f>IF(EXACT($S16, AG$2), 1, 0)</f>
        <v>0</v>
      </c>
      <c r="AH16">
        <f>IF(EXACT($S16, AH$2), 1, 0)</f>
        <v>0</v>
      </c>
      <c r="AI16">
        <f>IF(EXACT($S16, AI$2), 1, 0)</f>
        <v>0</v>
      </c>
      <c r="AJ16">
        <f>IF(EXACT($S16, AJ$2), 1, 0)</f>
        <v>0</v>
      </c>
      <c r="AK16">
        <f>IF(EXACT($S16, AK$2), 1, 0)</f>
        <v>0</v>
      </c>
      <c r="AL16">
        <f>IF(EXACT($S16, AL$2), 1, 0)</f>
        <v>0</v>
      </c>
      <c r="AM16">
        <f>IF(EXACT($S16, AM$2), 1, 0)</f>
        <v>0</v>
      </c>
      <c r="AN16">
        <f>IF(EXACT($S16, AN$2), 1, 0)</f>
        <v>0</v>
      </c>
      <c r="AO16">
        <f>IF(EXACT($S16, AO$2), 1, 0)</f>
        <v>0</v>
      </c>
      <c r="AP16">
        <f>IF(EXACT($S16, AP$2), 1, 0)</f>
        <v>0</v>
      </c>
      <c r="AQ16">
        <f>IF(EXACT($S16, AQ$2), 1, 0)</f>
        <v>0</v>
      </c>
      <c r="AR16">
        <f>IF(EXACT($S16, AR$2), 1, 0)</f>
        <v>0</v>
      </c>
    </row>
    <row r="17" spans="1:44" x14ac:dyDescent="0.3">
      <c r="A17" t="str">
        <v>Trae Young</v>
      </c>
      <c r="B17">
        <v>-0.78528455284552834</v>
      </c>
      <c r="C17">
        <v>3.3761788617886177</v>
      </c>
      <c r="D17">
        <v>0.74146341463414633</v>
      </c>
      <c r="E17">
        <v>1.6632520325203253</v>
      </c>
      <c r="F17">
        <v>-0.47569105691056907</v>
      </c>
      <c r="G17">
        <v>3.424471544715447</v>
      </c>
      <c r="H17">
        <v>-0.28829268292682925</v>
      </c>
      <c r="I17">
        <v>-0.78195121951219515</v>
      </c>
      <c r="J17">
        <v>-2.8213821138211377</v>
      </c>
      <c r="K17">
        <v>0.67658536585365914</v>
      </c>
      <c r="L17">
        <v>6.8741463414634136</v>
      </c>
      <c r="M17">
        <v>0.62829268292682938</v>
      </c>
      <c r="N17">
        <v>4.0527642276422764</v>
      </c>
      <c r="O17">
        <v>4.2098211382113835</v>
      </c>
      <c r="P17" t="str">
        <v xml:space="preserve"> PG</v>
      </c>
      <c r="Q17">
        <f>VLOOKUP($A17, 'auction in'!$A$2:$B$218, 2, FALSE)</f>
        <v>53</v>
      </c>
      <c r="S17" t="str">
        <f>VLOOKUP($A17, 'auction in'!$A$2:$C$218, 3, FALSE)</f>
        <v>_______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4.2098211382113835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6.054146341463416</v>
      </c>
      <c r="AF17">
        <f>IF(EXACT($S17, AF$2), 1, 0)</f>
        <v>1</v>
      </c>
      <c r="AG17">
        <f>IF(EXACT($S17, AG$2), 1, 0)</f>
        <v>0</v>
      </c>
      <c r="AH17">
        <f>IF(EXACT($S17, AH$2), 1, 0)</f>
        <v>0</v>
      </c>
      <c r="AI17">
        <f>IF(EXACT($S17, AI$2), 1, 0)</f>
        <v>0</v>
      </c>
      <c r="AJ17">
        <f>IF(EXACT($S17, AJ$2), 1, 0)</f>
        <v>0</v>
      </c>
      <c r="AK17">
        <f>IF(EXACT($S17, AK$2), 1, 0)</f>
        <v>0</v>
      </c>
      <c r="AL17">
        <f>IF(EXACT($S17, AL$2), 1, 0)</f>
        <v>0</v>
      </c>
      <c r="AM17">
        <f>IF(EXACT($S17, AM$2), 1, 0)</f>
        <v>0</v>
      </c>
      <c r="AN17">
        <f>IF(EXACT($S17, AN$2), 1, 0)</f>
        <v>0</v>
      </c>
      <c r="AO17">
        <f>IF(EXACT($S17, AO$2), 1, 0)</f>
        <v>0</v>
      </c>
      <c r="AP17">
        <f>IF(EXACT($S17, AP$2), 1, 0)</f>
        <v>0</v>
      </c>
      <c r="AQ17">
        <f>IF(EXACT($S17, AQ$2), 1, 0)</f>
        <v>0</v>
      </c>
      <c r="AR17">
        <f>IF(EXACT($S17, AR$2), 1, 0)</f>
        <v>0</v>
      </c>
    </row>
    <row r="18" spans="1:44" x14ac:dyDescent="0.3">
      <c r="A18" t="str">
        <v>Joel Embiid</v>
      </c>
      <c r="B18">
        <v>0.97711382113821132</v>
      </c>
      <c r="C18">
        <v>1.4636991869918701</v>
      </c>
      <c r="D18">
        <v>-0.74402439024390243</v>
      </c>
      <c r="E18">
        <v>1.3361382113821139</v>
      </c>
      <c r="F18">
        <v>1.4605691056910572</v>
      </c>
      <c r="G18">
        <v>-0.21764227642276418</v>
      </c>
      <c r="H18">
        <v>-0.13768292682926825</v>
      </c>
      <c r="I18">
        <v>1.2806097560975611</v>
      </c>
      <c r="J18">
        <v>-1.1208130081300816</v>
      </c>
      <c r="K18">
        <v>2.834268292682927</v>
      </c>
      <c r="L18">
        <v>5.4187804878048791</v>
      </c>
      <c r="M18">
        <v>4.515609756097561</v>
      </c>
      <c r="N18">
        <v>4.2979674796747975</v>
      </c>
      <c r="O18">
        <v>4.1025447154471539</v>
      </c>
      <c r="P18" t="str">
        <v xml:space="preserve"> C</v>
      </c>
      <c r="Q18">
        <f>VLOOKUP($A18, 'auction in'!$A$2:$B$218, 2, FALSE)</f>
        <v>54</v>
      </c>
      <c r="S18" t="str">
        <f>VLOOKUP($A18, 'auction in'!$A$2:$C$218, 3, FALSE)</f>
        <v>peon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4.1025447154471539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5.9468699186991865</v>
      </c>
      <c r="AF18">
        <f>IF(EXACT($S18, AF$2), 1, 0)</f>
        <v>0</v>
      </c>
      <c r="AG18">
        <f>IF(EXACT($S18, AG$2), 1, 0)</f>
        <v>0</v>
      </c>
      <c r="AH18">
        <f>IF(EXACT($S18, AH$2), 1, 0)</f>
        <v>0</v>
      </c>
      <c r="AI18">
        <f>IF(EXACT($S18, AI$2), 1, 0)</f>
        <v>0</v>
      </c>
      <c r="AJ18">
        <f>IF(EXACT($S18, AJ$2), 1, 0)</f>
        <v>0</v>
      </c>
      <c r="AK18">
        <f>IF(EXACT($S18, AK$2), 1, 0)</f>
        <v>0</v>
      </c>
      <c r="AL18">
        <f>IF(EXACT($S18, AL$2), 1, 0)</f>
        <v>0</v>
      </c>
      <c r="AM18">
        <f>IF(EXACT($S18, AM$2), 1, 0)</f>
        <v>0</v>
      </c>
      <c r="AN18">
        <f>IF(EXACT($S18, AN$2), 1, 0)</f>
        <v>0</v>
      </c>
      <c r="AO18">
        <f>IF(EXACT($S18, AO$2), 1, 0)</f>
        <v>0</v>
      </c>
      <c r="AP18">
        <f>IF(EXACT($S18, AP$2), 1, 0)</f>
        <v>0</v>
      </c>
      <c r="AQ18">
        <f>IF(EXACT($S18, AQ$2), 1, 0)</f>
        <v>0</v>
      </c>
      <c r="AR18">
        <f>IF(EXACT($S18, AR$2), 1, 0)</f>
        <v>1</v>
      </c>
    </row>
    <row r="19" spans="1:44" x14ac:dyDescent="0.3">
      <c r="A19" t="str">
        <v>Bam Adebayo</v>
      </c>
      <c r="B19">
        <v>2.5180487804878049</v>
      </c>
      <c r="C19">
        <v>0.42536585365853663</v>
      </c>
      <c r="D19">
        <v>-1.7268292682926831</v>
      </c>
      <c r="E19">
        <v>0.69512195121951226</v>
      </c>
      <c r="F19">
        <v>1.4941463414634146</v>
      </c>
      <c r="G19">
        <v>0.63317073170731719</v>
      </c>
      <c r="H19">
        <v>0.73414634146341473</v>
      </c>
      <c r="I19">
        <v>0.91317073170731722</v>
      </c>
      <c r="J19">
        <v>-1.113658536585366</v>
      </c>
      <c r="K19">
        <v>4.1473170731707318</v>
      </c>
      <c r="L19">
        <v>5.6863414634146343</v>
      </c>
      <c r="M19">
        <v>3.9395121951219512</v>
      </c>
      <c r="N19">
        <v>4.5726829268292679</v>
      </c>
      <c r="O19">
        <v>4.0690731707317074</v>
      </c>
      <c r="P19" t="str">
        <v xml:space="preserve"> C, PF</v>
      </c>
      <c r="Q19">
        <f>VLOOKUP($A19, 'auction in'!$A$2:$B$218, 2, FALSE)</f>
        <v>32</v>
      </c>
      <c r="S19" t="str">
        <f>VLOOKUP($A19, 'auction in'!$A$2:$C$218, 3, FALSE)</f>
        <v>_______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4.0690731707317074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5.9133983739837399</v>
      </c>
      <c r="AF19">
        <f>IF(EXACT($S19, AF$2), 1, 0)</f>
        <v>1</v>
      </c>
      <c r="AG19">
        <f>IF(EXACT($S19, AG$2), 1, 0)</f>
        <v>0</v>
      </c>
      <c r="AH19">
        <f>IF(EXACT($S19, AH$2), 1, 0)</f>
        <v>0</v>
      </c>
      <c r="AI19">
        <f>IF(EXACT($S19, AI$2), 1, 0)</f>
        <v>0</v>
      </c>
      <c r="AJ19">
        <f>IF(EXACT($S19, AJ$2), 1, 0)</f>
        <v>0</v>
      </c>
      <c r="AK19">
        <f>IF(EXACT($S19, AK$2), 1, 0)</f>
        <v>0</v>
      </c>
      <c r="AL19">
        <f>IF(EXACT($S19, AL$2), 1, 0)</f>
        <v>0</v>
      </c>
      <c r="AM19">
        <f>IF(EXACT($S19, AM$2), 1, 0)</f>
        <v>0</v>
      </c>
      <c r="AN19">
        <f>IF(EXACT($S19, AN$2), 1, 0)</f>
        <v>0</v>
      </c>
      <c r="AO19">
        <f>IF(EXACT($S19, AO$2), 1, 0)</f>
        <v>0</v>
      </c>
      <c r="AP19">
        <f>IF(EXACT($S19, AP$2), 1, 0)</f>
        <v>0</v>
      </c>
      <c r="AQ19">
        <f>IF(EXACT($S19, AQ$2), 1, 0)</f>
        <v>0</v>
      </c>
      <c r="AR19">
        <f>IF(EXACT($S19, AR$2), 1, 0)</f>
        <v>0</v>
      </c>
    </row>
    <row r="20" spans="1:44" x14ac:dyDescent="0.3">
      <c r="A20" t="str">
        <v>Tobias Harris</v>
      </c>
      <c r="B20">
        <v>1.3336178861788617</v>
      </c>
      <c r="C20">
        <v>1.2884959349593494</v>
      </c>
      <c r="D20">
        <v>-0.43914634146341469</v>
      </c>
      <c r="E20">
        <v>0.78654471544715454</v>
      </c>
      <c r="F20">
        <v>0.62418699186991877</v>
      </c>
      <c r="G20">
        <v>0.29191056910569102</v>
      </c>
      <c r="H20">
        <v>-6.5121951219512197E-2</v>
      </c>
      <c r="I20">
        <v>0.46963414634146344</v>
      </c>
      <c r="J20">
        <v>-5.8211382113821125E-2</v>
      </c>
      <c r="K20">
        <v>2.9434146341463414</v>
      </c>
      <c r="L20">
        <v>4.2901219512195121</v>
      </c>
      <c r="M20">
        <v>3.94</v>
      </c>
      <c r="N20">
        <v>4.2319105691056906</v>
      </c>
      <c r="O20">
        <v>3.9651869918699183</v>
      </c>
      <c r="P20" t="str">
        <v xml:space="preserve"> SF, PF</v>
      </c>
      <c r="Q20">
        <f>VLOOKUP($A20, 'auction in'!$A$2:$B$218, 2, FALSE)</f>
        <v>25</v>
      </c>
      <c r="S20" t="str">
        <f>VLOOKUP($A20, 'auction in'!$A$2:$C$218, 3, FALSE)</f>
        <v>_______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3.9651869918699183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5.8095121951219504</v>
      </c>
      <c r="AF20">
        <f>IF(EXACT($S20, AF$2), 1, 0)</f>
        <v>1</v>
      </c>
      <c r="AG20">
        <f>IF(EXACT($S20, AG$2), 1, 0)</f>
        <v>0</v>
      </c>
      <c r="AH20">
        <f>IF(EXACT($S20, AH$2), 1, 0)</f>
        <v>0</v>
      </c>
      <c r="AI20">
        <f>IF(EXACT($S20, AI$2), 1, 0)</f>
        <v>0</v>
      </c>
      <c r="AJ20">
        <f>IF(EXACT($S20, AJ$2), 1, 0)</f>
        <v>0</v>
      </c>
      <c r="AK20">
        <f>IF(EXACT($S20, AK$2), 1, 0)</f>
        <v>0</v>
      </c>
      <c r="AL20">
        <f>IF(EXACT($S20, AL$2), 1, 0)</f>
        <v>0</v>
      </c>
      <c r="AM20">
        <f>IF(EXACT($S20, AM$2), 1, 0)</f>
        <v>0</v>
      </c>
      <c r="AN20">
        <f>IF(EXACT($S20, AN$2), 1, 0)</f>
        <v>0</v>
      </c>
      <c r="AO20">
        <f>IF(EXACT($S20, AO$2), 1, 0)</f>
        <v>0</v>
      </c>
      <c r="AP20">
        <f>IF(EXACT($S20, AP$2), 1, 0)</f>
        <v>0</v>
      </c>
      <c r="AQ20">
        <f>IF(EXACT($S20, AQ$2), 1, 0)</f>
        <v>0</v>
      </c>
      <c r="AR20">
        <f>IF(EXACT($S20, AR$2), 1, 0)</f>
        <v>0</v>
      </c>
    </row>
    <row r="21" spans="1:44" x14ac:dyDescent="0.3">
      <c r="A21" t="str">
        <v>Myles Turner</v>
      </c>
      <c r="B21">
        <v>0.3178861788617886</v>
      </c>
      <c r="C21">
        <v>-0.23869918699186993</v>
      </c>
      <c r="D21">
        <v>-0.29317073170731711</v>
      </c>
      <c r="E21">
        <v>-0.2840650406504065</v>
      </c>
      <c r="F21">
        <v>0.4040650406504066</v>
      </c>
      <c r="G21">
        <v>-0.93528455284552847</v>
      </c>
      <c r="H21">
        <v>-0.14487804878048782</v>
      </c>
      <c r="I21">
        <v>4.8346341463414637</v>
      </c>
      <c r="J21">
        <v>0.31886178861788617</v>
      </c>
      <c r="K21">
        <v>4.2180487804878055</v>
      </c>
      <c r="L21">
        <v>3.6604878048780489</v>
      </c>
      <c r="M21">
        <v>4.9146341463414647</v>
      </c>
      <c r="N21">
        <v>3.9793495934959351</v>
      </c>
      <c r="O21">
        <v>3.9157723577235775</v>
      </c>
      <c r="P21" t="str">
        <v xml:space="preserve"> C, PF</v>
      </c>
      <c r="Q21">
        <f>VLOOKUP($A21, 'auction in'!$A$2:$B$218, 2, FALSE)</f>
        <v>5</v>
      </c>
      <c r="S21" t="str">
        <f>VLOOKUP($A21, 'auction in'!$A$2:$C$218, 3, FALSE)</f>
        <v>_______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3.9157723577235775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5.76009756097561</v>
      </c>
      <c r="AF21">
        <f>IF(EXACT($S21, AF$2), 1, 0)</f>
        <v>1</v>
      </c>
      <c r="AG21">
        <f>IF(EXACT($S21, AG$2), 1, 0)</f>
        <v>0</v>
      </c>
      <c r="AH21">
        <f>IF(EXACT($S21, AH$2), 1, 0)</f>
        <v>0</v>
      </c>
      <c r="AI21">
        <f>IF(EXACT($S21, AI$2), 1, 0)</f>
        <v>0</v>
      </c>
      <c r="AJ21">
        <f>IF(EXACT($S21, AJ$2), 1, 0)</f>
        <v>0</v>
      </c>
      <c r="AK21">
        <f>IF(EXACT($S21, AK$2), 1, 0)</f>
        <v>0</v>
      </c>
      <c r="AL21">
        <f>IF(EXACT($S21, AL$2), 1, 0)</f>
        <v>0</v>
      </c>
      <c r="AM21">
        <f>IF(EXACT($S21, AM$2), 1, 0)</f>
        <v>0</v>
      </c>
      <c r="AN21">
        <f>IF(EXACT($S21, AN$2), 1, 0)</f>
        <v>0</v>
      </c>
      <c r="AO21">
        <f>IF(EXACT($S21, AO$2), 1, 0)</f>
        <v>0</v>
      </c>
      <c r="AP21">
        <f>IF(EXACT($S21, AP$2), 1, 0)</f>
        <v>0</v>
      </c>
      <c r="AQ21">
        <f>IF(EXACT($S21, AQ$2), 1, 0)</f>
        <v>0</v>
      </c>
      <c r="AR21">
        <f>IF(EXACT($S21, AR$2), 1, 0)</f>
        <v>0</v>
      </c>
    </row>
    <row r="22" spans="1:44" x14ac:dyDescent="0.3">
      <c r="A22" t="str">
        <v>Chris Paul</v>
      </c>
      <c r="B22">
        <v>0.55495934959349602</v>
      </c>
      <c r="C22">
        <v>1.3769105691056911</v>
      </c>
      <c r="D22">
        <v>-0.29317073170731711</v>
      </c>
      <c r="E22">
        <v>0.20764227642276425</v>
      </c>
      <c r="F22">
        <v>-0.32471544715447154</v>
      </c>
      <c r="G22">
        <v>2.6383739837398377</v>
      </c>
      <c r="H22">
        <v>0.81219512195121957</v>
      </c>
      <c r="I22">
        <v>-0.60048780487804876</v>
      </c>
      <c r="J22">
        <v>-0.50650406504065049</v>
      </c>
      <c r="K22">
        <v>2.4882926829268297</v>
      </c>
      <c r="L22">
        <v>4.3717073170731711</v>
      </c>
      <c r="M22">
        <v>1.2268292682926831</v>
      </c>
      <c r="N22">
        <v>3.8652032520325204</v>
      </c>
      <c r="O22">
        <v>3.7542113821138212</v>
      </c>
      <c r="P22" t="str">
        <v xml:space="preserve"> PG</v>
      </c>
      <c r="Q22">
        <f>VLOOKUP($A22, 'auction in'!$A$2:$B$218, 2, FALSE)</f>
        <v>23</v>
      </c>
      <c r="S22" t="str">
        <f>VLOOKUP($A22, 'auction in'!$A$2:$C$218, 3, FALSE)</f>
        <v>_______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3.7542113821138212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5.5985365853658537</v>
      </c>
      <c r="AF22">
        <f>IF(EXACT($S22, AF$2), 1, 0)</f>
        <v>1</v>
      </c>
      <c r="AG22">
        <f>IF(EXACT($S22, AG$2), 1, 0)</f>
        <v>0</v>
      </c>
      <c r="AH22">
        <f>IF(EXACT($S22, AH$2), 1, 0)</f>
        <v>0</v>
      </c>
      <c r="AI22">
        <f>IF(EXACT($S22, AI$2), 1, 0)</f>
        <v>0</v>
      </c>
      <c r="AJ22">
        <f>IF(EXACT($S22, AJ$2), 1, 0)</f>
        <v>0</v>
      </c>
      <c r="AK22">
        <f>IF(EXACT($S22, AK$2), 1, 0)</f>
        <v>0</v>
      </c>
      <c r="AL22">
        <f>IF(EXACT($S22, AL$2), 1, 0)</f>
        <v>0</v>
      </c>
      <c r="AM22">
        <f>IF(EXACT($S22, AM$2), 1, 0)</f>
        <v>0</v>
      </c>
      <c r="AN22">
        <f>IF(EXACT($S22, AN$2), 1, 0)</f>
        <v>0</v>
      </c>
      <c r="AO22">
        <f>IF(EXACT($S22, AO$2), 1, 0)</f>
        <v>0</v>
      </c>
      <c r="AP22">
        <f>IF(EXACT($S22, AP$2), 1, 0)</f>
        <v>0</v>
      </c>
      <c r="AQ22">
        <f>IF(EXACT($S22, AQ$2), 1, 0)</f>
        <v>0</v>
      </c>
      <c r="AR22">
        <f>IF(EXACT($S22, AR$2), 1, 0)</f>
        <v>0</v>
      </c>
    </row>
    <row r="23" spans="1:44" x14ac:dyDescent="0.3">
      <c r="A23" t="str">
        <v>Luka Doncic</v>
      </c>
      <c r="B23">
        <v>0.55617886178861797</v>
      </c>
      <c r="C23">
        <v>-1.0804065040650408</v>
      </c>
      <c r="D23">
        <v>1.1980487804878048</v>
      </c>
      <c r="E23">
        <v>2.0578861788617884</v>
      </c>
      <c r="F23">
        <v>1.1638211382113821</v>
      </c>
      <c r="G23">
        <v>2.8894715447154473</v>
      </c>
      <c r="H23">
        <v>0.24585365853658536</v>
      </c>
      <c r="I23">
        <v>-0.13402439024390245</v>
      </c>
      <c r="J23">
        <v>-3.0490650406504067</v>
      </c>
      <c r="K23">
        <v>4.9281707317073185</v>
      </c>
      <c r="L23">
        <v>6.8968292682926835</v>
      </c>
      <c r="M23">
        <v>0.95829268292682901</v>
      </c>
      <c r="N23">
        <v>3.8477642276422768</v>
      </c>
      <c r="O23">
        <v>3.7365284552845526</v>
      </c>
      <c r="P23" t="str">
        <v xml:space="preserve"> PG</v>
      </c>
      <c r="Q23">
        <f>VLOOKUP($A23, 'auction in'!$A$2:$B$218, 2, FALSE)</f>
        <v>76</v>
      </c>
      <c r="S23" t="str">
        <f>VLOOKUP($A23, 'auction in'!$A$2:$C$218, 3, FALSE)</f>
        <v>_______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3.7365284552845526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5.5808536585365847</v>
      </c>
      <c r="AF23">
        <f>IF(EXACT($S23, AF$2), 1, 0)</f>
        <v>1</v>
      </c>
      <c r="AG23">
        <f>IF(EXACT($S23, AG$2), 1, 0)</f>
        <v>0</v>
      </c>
      <c r="AH23">
        <f>IF(EXACT($S23, AH$2), 1, 0)</f>
        <v>0</v>
      </c>
      <c r="AI23">
        <f>IF(EXACT($S23, AI$2), 1, 0)</f>
        <v>0</v>
      </c>
      <c r="AJ23">
        <f>IF(EXACT($S23, AJ$2), 1, 0)</f>
        <v>0</v>
      </c>
      <c r="AK23">
        <f>IF(EXACT($S23, AK$2), 1, 0)</f>
        <v>0</v>
      </c>
      <c r="AL23">
        <f>IF(EXACT($S23, AL$2), 1, 0)</f>
        <v>0</v>
      </c>
      <c r="AM23">
        <f>IF(EXACT($S23, AM$2), 1, 0)</f>
        <v>0</v>
      </c>
      <c r="AN23">
        <f>IF(EXACT($S23, AN$2), 1, 0)</f>
        <v>0</v>
      </c>
      <c r="AO23">
        <f>IF(EXACT($S23, AO$2), 1, 0)</f>
        <v>0</v>
      </c>
      <c r="AP23">
        <f>IF(EXACT($S23, AP$2), 1, 0)</f>
        <v>0</v>
      </c>
      <c r="AQ23">
        <f>IF(EXACT($S23, AQ$2), 1, 0)</f>
        <v>0</v>
      </c>
      <c r="AR23">
        <f>IF(EXACT($S23, AR$2), 1, 0)</f>
        <v>0</v>
      </c>
    </row>
    <row r="24" spans="1:44" x14ac:dyDescent="0.3">
      <c r="A24" t="str">
        <v>Rudy Gobert</v>
      </c>
      <c r="B24">
        <v>3.2965853658536584</v>
      </c>
      <c r="C24">
        <v>-3.3746341463414637</v>
      </c>
      <c r="D24">
        <v>-1.7268292682926831</v>
      </c>
      <c r="E24">
        <v>6.4878048780487835E-2</v>
      </c>
      <c r="F24">
        <v>3.2921951219512198</v>
      </c>
      <c r="G24">
        <v>-0.775609756097561</v>
      </c>
      <c r="H24">
        <v>-0.82292682926829275</v>
      </c>
      <c r="I24">
        <v>4.527804878048781</v>
      </c>
      <c r="J24">
        <v>-0.10341463414634147</v>
      </c>
      <c r="K24">
        <v>7.7526829268292694</v>
      </c>
      <c r="L24">
        <v>4.4814634146341463</v>
      </c>
      <c r="M24">
        <v>5.1536585365853655</v>
      </c>
      <c r="N24">
        <v>4.3780487804878048</v>
      </c>
      <c r="O24">
        <v>3.7187317073170734</v>
      </c>
      <c r="P24" t="str">
        <v xml:space="preserve"> C</v>
      </c>
      <c r="Q24">
        <f>VLOOKUP($A24, 'auction in'!$A$2:$B$218, 2, FALSE)</f>
        <v>38</v>
      </c>
      <c r="S24" t="str">
        <f>VLOOKUP($A24, 'auction in'!$A$2:$C$218, 3, FALSE)</f>
        <v>_______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3.7187317073170734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5.5630569105691059</v>
      </c>
      <c r="AF24">
        <f>IF(EXACT($S24, AF$2), 1, 0)</f>
        <v>1</v>
      </c>
      <c r="AG24">
        <f>IF(EXACT($S24, AG$2), 1, 0)</f>
        <v>0</v>
      </c>
      <c r="AH24">
        <f>IF(EXACT($S24, AH$2), 1, 0)</f>
        <v>0</v>
      </c>
      <c r="AI24">
        <f>IF(EXACT($S24, AI$2), 1, 0)</f>
        <v>0</v>
      </c>
      <c r="AJ24">
        <f>IF(EXACT($S24, AJ$2), 1, 0)</f>
        <v>0</v>
      </c>
      <c r="AK24">
        <f>IF(EXACT($S24, AK$2), 1, 0)</f>
        <v>0</v>
      </c>
      <c r="AL24">
        <f>IF(EXACT($S24, AL$2), 1, 0)</f>
        <v>0</v>
      </c>
      <c r="AM24">
        <f>IF(EXACT($S24, AM$2), 1, 0)</f>
        <v>0</v>
      </c>
      <c r="AN24">
        <f>IF(EXACT($S24, AN$2), 1, 0)</f>
        <v>0</v>
      </c>
      <c r="AO24">
        <f>IF(EXACT($S24, AO$2), 1, 0)</f>
        <v>0</v>
      </c>
      <c r="AP24">
        <f>IF(EXACT($S24, AP$2), 1, 0)</f>
        <v>0</v>
      </c>
      <c r="AQ24">
        <f>IF(EXACT($S24, AQ$2), 1, 0)</f>
        <v>0</v>
      </c>
      <c r="AR24">
        <f>IF(EXACT($S24, AR$2), 1, 0)</f>
        <v>0</v>
      </c>
    </row>
    <row r="25" spans="1:44" x14ac:dyDescent="0.3">
      <c r="A25" t="str">
        <v>Clint Capela</v>
      </c>
      <c r="B25">
        <v>2.5683739837398374</v>
      </c>
      <c r="C25">
        <v>-2.671869918699187</v>
      </c>
      <c r="D25">
        <v>-1.7196341463414635</v>
      </c>
      <c r="E25">
        <v>0.12800813008130085</v>
      </c>
      <c r="F25">
        <v>3.7613821138211385</v>
      </c>
      <c r="G25">
        <v>-1.0160162601626017</v>
      </c>
      <c r="H25">
        <v>-0.49500000000000005</v>
      </c>
      <c r="I25">
        <v>3.1678048780487806</v>
      </c>
      <c r="J25">
        <v>0.4265447154471545</v>
      </c>
      <c r="K25">
        <v>6.8214634146341462</v>
      </c>
      <c r="L25">
        <v>3.723048780487805</v>
      </c>
      <c r="M25">
        <v>5.1656097560975613</v>
      </c>
      <c r="N25">
        <v>4.1495934959349592</v>
      </c>
      <c r="O25">
        <v>3.6359186991869921</v>
      </c>
      <c r="P25" t="str">
        <v xml:space="preserve"> C</v>
      </c>
      <c r="Q25">
        <f>VLOOKUP($A25, 'auction in'!$A$2:$B$218, 2, FALSE)</f>
        <v>25</v>
      </c>
      <c r="S25" t="str">
        <f>VLOOKUP($A25, 'auction in'!$A$2:$C$218, 3, FALSE)</f>
        <v>_______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3.6359186991869921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5.4802439024390246</v>
      </c>
      <c r="AF25">
        <f>IF(EXACT($S25, AF$2), 1, 0)</f>
        <v>1</v>
      </c>
      <c r="AG25">
        <f>IF(EXACT($S25, AG$2), 1, 0)</f>
        <v>0</v>
      </c>
      <c r="AH25">
        <f>IF(EXACT($S25, AH$2), 1, 0)</f>
        <v>0</v>
      </c>
      <c r="AI25">
        <f>IF(EXACT($S25, AI$2), 1, 0)</f>
        <v>0</v>
      </c>
      <c r="AJ25">
        <f>IF(EXACT($S25, AJ$2), 1, 0)</f>
        <v>0</v>
      </c>
      <c r="AK25">
        <f>IF(EXACT($S25, AK$2), 1, 0)</f>
        <v>0</v>
      </c>
      <c r="AL25">
        <f>IF(EXACT($S25, AL$2), 1, 0)</f>
        <v>0</v>
      </c>
      <c r="AM25">
        <f>IF(EXACT($S25, AM$2), 1, 0)</f>
        <v>0</v>
      </c>
      <c r="AN25">
        <f>IF(EXACT($S25, AN$2), 1, 0)</f>
        <v>0</v>
      </c>
      <c r="AO25">
        <f>IF(EXACT($S25, AO$2), 1, 0)</f>
        <v>0</v>
      </c>
      <c r="AP25">
        <f>IF(EXACT($S25, AP$2), 1, 0)</f>
        <v>0</v>
      </c>
      <c r="AQ25">
        <f>IF(EXACT($S25, AQ$2), 1, 0)</f>
        <v>0</v>
      </c>
      <c r="AR25">
        <f>IF(EXACT($S25, AR$2), 1, 0)</f>
        <v>0</v>
      </c>
    </row>
    <row r="26" spans="1:44" x14ac:dyDescent="0.3">
      <c r="A26" t="str">
        <v>Richaun Holmes</v>
      </c>
      <c r="B26">
        <v>3.1627642276422763</v>
      </c>
      <c r="C26">
        <v>5.105691056910569E-2</v>
      </c>
      <c r="D26">
        <v>-1.6980487804878048</v>
      </c>
      <c r="E26">
        <v>8.4715447154471574E-2</v>
      </c>
      <c r="F26">
        <v>1.2908943089430893</v>
      </c>
      <c r="G26">
        <v>-0.54894308943089432</v>
      </c>
      <c r="H26">
        <v>-0.75951219512195123</v>
      </c>
      <c r="I26">
        <v>2.2092682926829266</v>
      </c>
      <c r="J26">
        <v>0.4417886178861789</v>
      </c>
      <c r="K26">
        <v>4.1829268292682924</v>
      </c>
      <c r="L26">
        <v>3.7921951219512193</v>
      </c>
      <c r="M26">
        <v>4.7829268292682929</v>
      </c>
      <c r="N26">
        <v>4.2339837398373978</v>
      </c>
      <c r="O26">
        <v>3.6014308943089426</v>
      </c>
      <c r="P26" t="str">
        <v xml:space="preserve"> C, PF</v>
      </c>
      <c r="Q26">
        <f>VLOOKUP($A26, 'auction in'!$A$2:$B$218, 2, FALSE)</f>
        <v>3</v>
      </c>
      <c r="S26" t="str">
        <f>VLOOKUP($A26, 'auction in'!$A$2:$C$218, 3, FALSE)</f>
        <v>_______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3.6014308943089426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5.4457560975609756</v>
      </c>
      <c r="AF26">
        <f>IF(EXACT($S26, AF$2), 1, 0)</f>
        <v>1</v>
      </c>
      <c r="AG26">
        <f>IF(EXACT($S26, AG$2), 1, 0)</f>
        <v>0</v>
      </c>
      <c r="AH26">
        <f>IF(EXACT($S26, AH$2), 1, 0)</f>
        <v>0</v>
      </c>
      <c r="AI26">
        <f>IF(EXACT($S26, AI$2), 1, 0)</f>
        <v>0</v>
      </c>
      <c r="AJ26">
        <f>IF(EXACT($S26, AJ$2), 1, 0)</f>
        <v>0</v>
      </c>
      <c r="AK26">
        <f>IF(EXACT($S26, AK$2), 1, 0)</f>
        <v>0</v>
      </c>
      <c r="AL26">
        <f>IF(EXACT($S26, AL$2), 1, 0)</f>
        <v>0</v>
      </c>
      <c r="AM26">
        <f>IF(EXACT($S26, AM$2), 1, 0)</f>
        <v>0</v>
      </c>
      <c r="AN26">
        <f>IF(EXACT($S26, AN$2), 1, 0)</f>
        <v>0</v>
      </c>
      <c r="AO26">
        <f>IF(EXACT($S26, AO$2), 1, 0)</f>
        <v>0</v>
      </c>
      <c r="AP26">
        <f>IF(EXACT($S26, AP$2), 1, 0)</f>
        <v>0</v>
      </c>
      <c r="AQ26">
        <f>IF(EXACT($S26, AQ$2), 1, 0)</f>
        <v>0</v>
      </c>
      <c r="AR26">
        <f>IF(EXACT($S26, AR$2), 1, 0)</f>
        <v>0</v>
      </c>
    </row>
    <row r="27" spans="1:44" x14ac:dyDescent="0.3">
      <c r="A27" t="str">
        <v>Jaren Jackson Jr.</v>
      </c>
      <c r="B27">
        <v>0.14926829268292685</v>
      </c>
      <c r="C27">
        <v>0.5614634146341464</v>
      </c>
      <c r="D27">
        <v>0.16878048780487809</v>
      </c>
      <c r="E27">
        <v>0.41926829268292687</v>
      </c>
      <c r="F27">
        <v>0.54268292682926833</v>
      </c>
      <c r="G27">
        <v>-0.76560975609756099</v>
      </c>
      <c r="H27">
        <v>0.30926829268292688</v>
      </c>
      <c r="I27">
        <v>2.3556097560975608</v>
      </c>
      <c r="J27">
        <v>-0.15902439024390247</v>
      </c>
      <c r="K27">
        <v>3.0202439024390246</v>
      </c>
      <c r="L27">
        <v>3.7407317073170732</v>
      </c>
      <c r="M27">
        <v>4.347317073170732</v>
      </c>
      <c r="N27">
        <v>3.5817073170731706</v>
      </c>
      <c r="O27">
        <v>3.5518536585365852</v>
      </c>
      <c r="P27" t="str">
        <v xml:space="preserve"> PF</v>
      </c>
      <c r="Q27">
        <f>VLOOKUP($A27, 'auction in'!$A$2:$B$218, 2, FALSE)</f>
        <v>4</v>
      </c>
      <c r="S27" t="str">
        <f>VLOOKUP($A27, 'auction in'!$A$2:$C$218, 3, FALSE)</f>
        <v>_______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3.5518536585365852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5.3961788617886182</v>
      </c>
      <c r="AF27">
        <f>IF(EXACT($S27, AF$2), 1, 0)</f>
        <v>1</v>
      </c>
      <c r="AG27">
        <f>IF(EXACT($S27, AG$2), 1, 0)</f>
        <v>0</v>
      </c>
      <c r="AH27">
        <f>IF(EXACT($S27, AH$2), 1, 0)</f>
        <v>0</v>
      </c>
      <c r="AI27">
        <f>IF(EXACT($S27, AI$2), 1, 0)</f>
        <v>0</v>
      </c>
      <c r="AJ27">
        <f>IF(EXACT($S27, AJ$2), 1, 0)</f>
        <v>0</v>
      </c>
      <c r="AK27">
        <f>IF(EXACT($S27, AK$2), 1, 0)</f>
        <v>0</v>
      </c>
      <c r="AL27">
        <f>IF(EXACT($S27, AL$2), 1, 0)</f>
        <v>0</v>
      </c>
      <c r="AM27">
        <f>IF(EXACT($S27, AM$2), 1, 0)</f>
        <v>0</v>
      </c>
      <c r="AN27">
        <f>IF(EXACT($S27, AN$2), 1, 0)</f>
        <v>0</v>
      </c>
      <c r="AO27">
        <f>IF(EXACT($S27, AO$2), 1, 0)</f>
        <v>0</v>
      </c>
      <c r="AP27">
        <f>IF(EXACT($S27, AP$2), 1, 0)</f>
        <v>0</v>
      </c>
      <c r="AQ27">
        <f>IF(EXACT($S27, AQ$2), 1, 0)</f>
        <v>0</v>
      </c>
      <c r="AR27">
        <f>IF(EXACT($S27, AR$2), 1, 0)</f>
        <v>0</v>
      </c>
    </row>
    <row r="28" spans="1:44" x14ac:dyDescent="0.3">
      <c r="A28" t="str">
        <v>Deandre Ayton</v>
      </c>
      <c r="B28">
        <v>3.2317073170731709</v>
      </c>
      <c r="C28">
        <v>-8.439024390243903E-2</v>
      </c>
      <c r="D28">
        <v>-1.578536585365854</v>
      </c>
      <c r="E28">
        <v>0.25951219512195128</v>
      </c>
      <c r="F28">
        <v>2.2541463414634149</v>
      </c>
      <c r="G28">
        <v>-0.70146341463414641</v>
      </c>
      <c r="H28">
        <v>-0.76731707317073172</v>
      </c>
      <c r="I28">
        <v>1.4229268292682928</v>
      </c>
      <c r="J28">
        <v>8.1951219512195111E-2</v>
      </c>
      <c r="K28">
        <v>4.2029268292682929</v>
      </c>
      <c r="L28">
        <v>4.0365853658536581</v>
      </c>
      <c r="M28">
        <v>4.8199999999999994</v>
      </c>
      <c r="N28">
        <v>4.1185365853658533</v>
      </c>
      <c r="O28">
        <v>3.4721951219512199</v>
      </c>
      <c r="P28" t="str">
        <v xml:space="preserve"> C</v>
      </c>
      <c r="Q28">
        <f>VLOOKUP($A28, 'auction in'!$A$2:$B$218, 2, FALSE)</f>
        <v>23</v>
      </c>
      <c r="S28" t="str">
        <f>VLOOKUP($A28, 'auction in'!$A$2:$C$218, 3, FALSE)</f>
        <v>_______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3.4721951219512199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5.3165203252032525</v>
      </c>
      <c r="AF28">
        <f>IF(EXACT($S28, AF$2), 1, 0)</f>
        <v>1</v>
      </c>
      <c r="AG28">
        <f>IF(EXACT($S28, AG$2), 1, 0)</f>
        <v>0</v>
      </c>
      <c r="AH28">
        <f>IF(EXACT($S28, AH$2), 1, 0)</f>
        <v>0</v>
      </c>
      <c r="AI28">
        <f>IF(EXACT($S28, AI$2), 1, 0)</f>
        <v>0</v>
      </c>
      <c r="AJ28">
        <f>IF(EXACT($S28, AJ$2), 1, 0)</f>
        <v>0</v>
      </c>
      <c r="AK28">
        <f>IF(EXACT($S28, AK$2), 1, 0)</f>
        <v>0</v>
      </c>
      <c r="AL28">
        <f>IF(EXACT($S28, AL$2), 1, 0)</f>
        <v>0</v>
      </c>
      <c r="AM28">
        <f>IF(EXACT($S28, AM$2), 1, 0)</f>
        <v>0</v>
      </c>
      <c r="AN28">
        <f>IF(EXACT($S28, AN$2), 1, 0)</f>
        <v>0</v>
      </c>
      <c r="AO28">
        <f>IF(EXACT($S28, AO$2), 1, 0)</f>
        <v>0</v>
      </c>
      <c r="AP28">
        <f>IF(EXACT($S28, AP$2), 1, 0)</f>
        <v>0</v>
      </c>
      <c r="AQ28">
        <f>IF(EXACT($S28, AQ$2), 1, 0)</f>
        <v>0</v>
      </c>
      <c r="AR28">
        <f>IF(EXACT($S28, AR$2), 1, 0)</f>
        <v>0</v>
      </c>
    </row>
    <row r="29" spans="1:44" x14ac:dyDescent="0.3">
      <c r="A29" t="str">
        <v>Jrue Holiday</v>
      </c>
      <c r="B29">
        <v>0.95886178861788629</v>
      </c>
      <c r="C29">
        <v>-1.6260162601626016E-3</v>
      </c>
      <c r="D29">
        <v>8.4390243902439044E-2</v>
      </c>
      <c r="E29">
        <v>0.43593495934959348</v>
      </c>
      <c r="F29">
        <v>-0.31593495934959348</v>
      </c>
      <c r="G29">
        <v>1.4442276422764229</v>
      </c>
      <c r="H29">
        <v>1.5673170731707315</v>
      </c>
      <c r="I29">
        <v>-3.4146341463414526E-3</v>
      </c>
      <c r="J29">
        <v>-0.53284552845528466</v>
      </c>
      <c r="K29">
        <v>3.6385365853658538</v>
      </c>
      <c r="L29">
        <v>4.1697560975609758</v>
      </c>
      <c r="M29">
        <v>2.192682926829268</v>
      </c>
      <c r="N29">
        <v>3.6369105691056909</v>
      </c>
      <c r="O29">
        <v>3.4451382113821136</v>
      </c>
      <c r="P29" t="str">
        <v xml:space="preserve"> PG, SG</v>
      </c>
      <c r="Q29">
        <f>VLOOKUP($A29, 'auction in'!$A$2:$B$218, 2, FALSE)</f>
        <v>28</v>
      </c>
      <c r="S29" t="str">
        <f>VLOOKUP($A29, 'auction in'!$A$2:$C$218, 3, FALSE)</f>
        <v>_______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3.4451382113821136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5.2894634146341462</v>
      </c>
      <c r="AF29">
        <f>IF(EXACT($S29, AF$2), 1, 0)</f>
        <v>1</v>
      </c>
      <c r="AG29">
        <f>IF(EXACT($S29, AG$2), 1, 0)</f>
        <v>0</v>
      </c>
      <c r="AH29">
        <f>IF(EXACT($S29, AH$2), 1, 0)</f>
        <v>0</v>
      </c>
      <c r="AI29">
        <f>IF(EXACT($S29, AI$2), 1, 0)</f>
        <v>0</v>
      </c>
      <c r="AJ29">
        <f>IF(EXACT($S29, AJ$2), 1, 0)</f>
        <v>0</v>
      </c>
      <c r="AK29">
        <f>IF(EXACT($S29, AK$2), 1, 0)</f>
        <v>0</v>
      </c>
      <c r="AL29">
        <f>IF(EXACT($S29, AL$2), 1, 0)</f>
        <v>0</v>
      </c>
      <c r="AM29">
        <f>IF(EXACT($S29, AM$2), 1, 0)</f>
        <v>0</v>
      </c>
      <c r="AN29">
        <f>IF(EXACT($S29, AN$2), 1, 0)</f>
        <v>0</v>
      </c>
      <c r="AO29">
        <f>IF(EXACT($S29, AO$2), 1, 0)</f>
        <v>0</v>
      </c>
      <c r="AP29">
        <f>IF(EXACT($S29, AP$2), 1, 0)</f>
        <v>0</v>
      </c>
      <c r="AQ29">
        <f>IF(EXACT($S29, AQ$2), 1, 0)</f>
        <v>0</v>
      </c>
      <c r="AR29">
        <f>IF(EXACT($S29, AR$2), 1, 0)</f>
        <v>0</v>
      </c>
    </row>
    <row r="30" spans="1:44" x14ac:dyDescent="0.3">
      <c r="A30" t="str">
        <v>Kyrie Irving</v>
      </c>
      <c r="B30">
        <v>0.88991869918699196</v>
      </c>
      <c r="C30">
        <v>1.2258943089430896</v>
      </c>
      <c r="D30">
        <v>0.69865853658536581</v>
      </c>
      <c r="E30">
        <v>1.0349186991869919</v>
      </c>
      <c r="F30">
        <v>-0.62418699186991866</v>
      </c>
      <c r="G30">
        <v>0.93174796747967481</v>
      </c>
      <c r="H30">
        <v>0.50439024390243914</v>
      </c>
      <c r="I30">
        <v>-0.29682926829268286</v>
      </c>
      <c r="J30">
        <v>-0.79581300813008149</v>
      </c>
      <c r="K30">
        <v>2.3428048780487805</v>
      </c>
      <c r="L30">
        <v>4.3645121951219519</v>
      </c>
      <c r="M30">
        <v>2.6369512195121954</v>
      </c>
      <c r="N30">
        <v>3.5686991869918705</v>
      </c>
      <c r="O30">
        <v>3.3907154471544718</v>
      </c>
      <c r="P30" t="str">
        <v xml:space="preserve"> PG, SG</v>
      </c>
      <c r="Q30">
        <f>VLOOKUP($A30, 'auction in'!$A$2:$B$218, 2, FALSE)</f>
        <v>20</v>
      </c>
      <c r="S30" t="str">
        <f>VLOOKUP($A30, 'auction in'!$A$2:$C$218, 3, FALSE)</f>
        <v>_______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3.3907154471544718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5.2350406504065043</v>
      </c>
      <c r="AF30">
        <f>IF(EXACT($S30, AF$2), 1, 0)</f>
        <v>1</v>
      </c>
      <c r="AG30">
        <f>IF(EXACT($S30, AG$2), 1, 0)</f>
        <v>0</v>
      </c>
      <c r="AH30">
        <f>IF(EXACT($S30, AH$2), 1, 0)</f>
        <v>0</v>
      </c>
      <c r="AI30">
        <f>IF(EXACT($S30, AI$2), 1, 0)</f>
        <v>0</v>
      </c>
      <c r="AJ30">
        <f>IF(EXACT($S30, AJ$2), 1, 0)</f>
        <v>0</v>
      </c>
      <c r="AK30">
        <f>IF(EXACT($S30, AK$2), 1, 0)</f>
        <v>0</v>
      </c>
      <c r="AL30">
        <f>IF(EXACT($S30, AL$2), 1, 0)</f>
        <v>0</v>
      </c>
      <c r="AM30">
        <f>IF(EXACT($S30, AM$2), 1, 0)</f>
        <v>0</v>
      </c>
      <c r="AN30">
        <f>IF(EXACT($S30, AN$2), 1, 0)</f>
        <v>0</v>
      </c>
      <c r="AO30">
        <f>IF(EXACT($S30, AO$2), 1, 0)</f>
        <v>0</v>
      </c>
      <c r="AP30">
        <f>IF(EXACT($S30, AP$2), 1, 0)</f>
        <v>0</v>
      </c>
      <c r="AQ30">
        <f>IF(EXACT($S30, AQ$2), 1, 0)</f>
        <v>0</v>
      </c>
      <c r="AR30">
        <f>IF(EXACT($S30, AR$2), 1, 0)</f>
        <v>0</v>
      </c>
    </row>
    <row r="31" spans="1:44" x14ac:dyDescent="0.3">
      <c r="A31" t="str">
        <v>Michael Porter Jr.</v>
      </c>
      <c r="B31">
        <v>1.3721951219512194</v>
      </c>
      <c r="C31">
        <v>0.29987804878048779</v>
      </c>
      <c r="D31">
        <v>1.0097560975609756</v>
      </c>
      <c r="E31">
        <v>0.73378048780487792</v>
      </c>
      <c r="F31">
        <v>0.79585365853658541</v>
      </c>
      <c r="G31">
        <v>-0.84804878048780474</v>
      </c>
      <c r="H31">
        <v>-0.66402439024390247</v>
      </c>
      <c r="I31">
        <v>0.51999999999999991</v>
      </c>
      <c r="J31">
        <v>0.35878048780487803</v>
      </c>
      <c r="K31">
        <v>3.2782926829268288</v>
      </c>
      <c r="L31">
        <v>3.2193902439024389</v>
      </c>
      <c r="M31">
        <v>4.4262195121951216</v>
      </c>
      <c r="N31">
        <v>3.578170731707317</v>
      </c>
      <c r="O31">
        <v>3.3037317073170733</v>
      </c>
      <c r="P31" t="str">
        <v xml:space="preserve"> SF, PF</v>
      </c>
      <c r="Q31">
        <f>VLOOKUP($A31, 'auction in'!$A$2:$B$218, 2, FALSE)</f>
        <v>30</v>
      </c>
      <c r="S31" t="str">
        <f>VLOOKUP($A31, 'auction in'!$A$2:$C$218, 3, FALSE)</f>
        <v>_______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3.3037317073170733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5.1480569105691059</v>
      </c>
      <c r="AF31">
        <f>IF(EXACT($S31, AF$2), 1, 0)</f>
        <v>1</v>
      </c>
      <c r="AG31">
        <f>IF(EXACT($S31, AG$2), 1, 0)</f>
        <v>0</v>
      </c>
      <c r="AH31">
        <f>IF(EXACT($S31, AH$2), 1, 0)</f>
        <v>0</v>
      </c>
      <c r="AI31">
        <f>IF(EXACT($S31, AI$2), 1, 0)</f>
        <v>0</v>
      </c>
      <c r="AJ31">
        <f>IF(EXACT($S31, AJ$2), 1, 0)</f>
        <v>0</v>
      </c>
      <c r="AK31">
        <f>IF(EXACT($S31, AK$2), 1, 0)</f>
        <v>0</v>
      </c>
      <c r="AL31">
        <f>IF(EXACT($S31, AL$2), 1, 0)</f>
        <v>0</v>
      </c>
      <c r="AM31">
        <f>IF(EXACT($S31, AM$2), 1, 0)</f>
        <v>0</v>
      </c>
      <c r="AN31">
        <f>IF(EXACT($S31, AN$2), 1, 0)</f>
        <v>0</v>
      </c>
      <c r="AO31">
        <f>IF(EXACT($S31, AO$2), 1, 0)</f>
        <v>0</v>
      </c>
      <c r="AP31">
        <f>IF(EXACT($S31, AP$2), 1, 0)</f>
        <v>0</v>
      </c>
      <c r="AQ31">
        <f>IF(EXACT($S31, AQ$2), 1, 0)</f>
        <v>0</v>
      </c>
      <c r="AR31">
        <f>IF(EXACT($S31, AR$2), 1, 0)</f>
        <v>0</v>
      </c>
    </row>
    <row r="32" spans="1:44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3.2281626016260163</v>
      </c>
      <c r="P32" t="str">
        <v xml:space="preserve"> SF</v>
      </c>
      <c r="Q32">
        <f>VLOOKUP($A32, 'auction in'!$A$2:$B$218, 2, FALSE)</f>
        <v>12</v>
      </c>
      <c r="S32" t="str">
        <f>VLOOKUP($A32, 'auction in'!$A$2:$C$218, 3, FALSE)</f>
        <v>_______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3.2281626016260163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5.0724878048780493</v>
      </c>
      <c r="AF32">
        <f>IF(EXACT($S32, AF$2), 1, 0)</f>
        <v>1</v>
      </c>
      <c r="AG32">
        <f>IF(EXACT($S32, AG$2), 1, 0)</f>
        <v>0</v>
      </c>
      <c r="AH32">
        <f>IF(EXACT($S32, AH$2), 1, 0)</f>
        <v>0</v>
      </c>
      <c r="AI32">
        <f>IF(EXACT($S32, AI$2), 1, 0)</f>
        <v>0</v>
      </c>
      <c r="AJ32">
        <f>IF(EXACT($S32, AJ$2), 1, 0)</f>
        <v>0</v>
      </c>
      <c r="AK32">
        <f>IF(EXACT($S32, AK$2), 1, 0)</f>
        <v>0</v>
      </c>
      <c r="AL32">
        <f>IF(EXACT($S32, AL$2), 1, 0)</f>
        <v>0</v>
      </c>
      <c r="AM32">
        <f>IF(EXACT($S32, AM$2), 1, 0)</f>
        <v>0</v>
      </c>
      <c r="AN32">
        <f>IF(EXACT($S32, AN$2), 1, 0)</f>
        <v>0</v>
      </c>
      <c r="AO32">
        <f>IF(EXACT($S32, AO$2), 1, 0)</f>
        <v>0</v>
      </c>
      <c r="AP32">
        <f>IF(EXACT($S32, AP$2), 1, 0)</f>
        <v>0</v>
      </c>
      <c r="AQ32">
        <f>IF(EXACT($S32, AQ$2), 1, 0)</f>
        <v>0</v>
      </c>
      <c r="AR32">
        <f>IF(EXACT($S32, AR$2), 1, 0)</f>
        <v>0</v>
      </c>
    </row>
    <row r="33" spans="1:44" x14ac:dyDescent="0.3">
      <c r="A33" t="str">
        <v>LaMelo Ball</v>
      </c>
      <c r="B33">
        <v>-0.47121951219512198</v>
      </c>
      <c r="C33">
        <v>-8.158536585365854E-2</v>
      </c>
      <c r="D33">
        <v>0.26219512195121952</v>
      </c>
      <c r="E33">
        <v>0.61268292682926839</v>
      </c>
      <c r="F33">
        <v>0.55329268292682943</v>
      </c>
      <c r="G33">
        <v>1.9140243902439025</v>
      </c>
      <c r="H33">
        <v>2.1902439024390246</v>
      </c>
      <c r="I33">
        <v>-0.25024390243902439</v>
      </c>
      <c r="J33">
        <v>-1.6525609756097559</v>
      </c>
      <c r="K33">
        <v>3.1584146341463426</v>
      </c>
      <c r="L33">
        <v>4.72939024390244</v>
      </c>
      <c r="M33">
        <v>1.1628048780487812</v>
      </c>
      <c r="N33">
        <v>3.0768292682926841</v>
      </c>
      <c r="O33">
        <v>3.1710731707317077</v>
      </c>
      <c r="P33" t="str">
        <v xml:space="preserve"> PG</v>
      </c>
      <c r="Q33">
        <f>VLOOKUP($A33, 'auction in'!$A$2:$B$218, 2, FALSE)</f>
        <v>40</v>
      </c>
      <c r="S33" t="str">
        <f>VLOOKUP($A33, 'auction in'!$A$2:$C$218, 3, FALSE)</f>
        <v>_______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3.1710731707317077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5.0153983739837402</v>
      </c>
      <c r="AF33">
        <f>IF(EXACT($S33, AF$2), 1, 0)</f>
        <v>1</v>
      </c>
      <c r="AG33">
        <f>IF(EXACT($S33, AG$2), 1, 0)</f>
        <v>0</v>
      </c>
      <c r="AH33">
        <f>IF(EXACT($S33, AH$2), 1, 0)</f>
        <v>0</v>
      </c>
      <c r="AI33">
        <f>IF(EXACT($S33, AI$2), 1, 0)</f>
        <v>0</v>
      </c>
      <c r="AJ33">
        <f>IF(EXACT($S33, AJ$2), 1, 0)</f>
        <v>0</v>
      </c>
      <c r="AK33">
        <f>IF(EXACT($S33, AK$2), 1, 0)</f>
        <v>0</v>
      </c>
      <c r="AL33">
        <f>IF(EXACT($S33, AL$2), 1, 0)</f>
        <v>0</v>
      </c>
      <c r="AM33">
        <f>IF(EXACT($S33, AM$2), 1, 0)</f>
        <v>0</v>
      </c>
      <c r="AN33">
        <f>IF(EXACT($S33, AN$2), 1, 0)</f>
        <v>0</v>
      </c>
      <c r="AO33">
        <f>IF(EXACT($S33, AO$2), 1, 0)</f>
        <v>0</v>
      </c>
      <c r="AP33">
        <f>IF(EXACT($S33, AP$2), 1, 0)</f>
        <v>0</v>
      </c>
      <c r="AQ33">
        <f>IF(EXACT($S33, AQ$2), 1, 0)</f>
        <v>0</v>
      </c>
      <c r="AR33">
        <f>IF(EXACT($S33, AR$2), 1, 0)</f>
        <v>0</v>
      </c>
    </row>
    <row r="34" spans="1:44" x14ac:dyDescent="0.3">
      <c r="A34" t="str">
        <v>CJ McCollum</v>
      </c>
      <c r="B34">
        <v>-0.18260162601626018</v>
      </c>
      <c r="C34">
        <v>0.43739837398373982</v>
      </c>
      <c r="D34">
        <v>1.6560975609756097</v>
      </c>
      <c r="E34">
        <v>1.1471544715447155</v>
      </c>
      <c r="F34">
        <v>-0.54422764227642273</v>
      </c>
      <c r="G34">
        <v>0.77691056910569112</v>
      </c>
      <c r="H34">
        <v>-0.17121951219512196</v>
      </c>
      <c r="I34">
        <v>-0.39853658536585368</v>
      </c>
      <c r="J34">
        <v>0.31886178861788617</v>
      </c>
      <c r="K34">
        <v>2.6024390243902435</v>
      </c>
      <c r="L34">
        <v>2.7209756097560973</v>
      </c>
      <c r="M34">
        <v>2.2629268292682925</v>
      </c>
      <c r="N34">
        <v>3.0398373983739835</v>
      </c>
      <c r="O34">
        <v>3.0763577235772357</v>
      </c>
      <c r="P34" t="str">
        <v xml:space="preserve"> SG</v>
      </c>
      <c r="Q34">
        <f>VLOOKUP($A34, 'auction in'!$A$2:$B$218, 2, FALSE)</f>
        <v>13</v>
      </c>
      <c r="S34" t="str">
        <f>VLOOKUP($A34, 'auction in'!$A$2:$C$218, 3, FALSE)</f>
        <v>_______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3.0763577235772357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4.9206829268292687</v>
      </c>
      <c r="AF34">
        <f>IF(EXACT($S34, AF$2), 1, 0)</f>
        <v>1</v>
      </c>
      <c r="AG34">
        <f>IF(EXACT($S34, AG$2), 1, 0)</f>
        <v>0</v>
      </c>
      <c r="AH34">
        <f>IF(EXACT($S34, AH$2), 1, 0)</f>
        <v>0</v>
      </c>
      <c r="AI34">
        <f>IF(EXACT($S34, AI$2), 1, 0)</f>
        <v>0</v>
      </c>
      <c r="AJ34">
        <f>IF(EXACT($S34, AJ$2), 1, 0)</f>
        <v>0</v>
      </c>
      <c r="AK34">
        <f>IF(EXACT($S34, AK$2), 1, 0)</f>
        <v>0</v>
      </c>
      <c r="AL34">
        <f>IF(EXACT($S34, AL$2), 1, 0)</f>
        <v>0</v>
      </c>
      <c r="AM34">
        <f>IF(EXACT($S34, AM$2), 1, 0)</f>
        <v>0</v>
      </c>
      <c r="AN34">
        <f>IF(EXACT($S34, AN$2), 1, 0)</f>
        <v>0</v>
      </c>
      <c r="AO34">
        <f>IF(EXACT($S34, AO$2), 1, 0)</f>
        <v>0</v>
      </c>
      <c r="AP34">
        <f>IF(EXACT($S34, AP$2), 1, 0)</f>
        <v>0</v>
      </c>
      <c r="AQ34">
        <f>IF(EXACT($S34, AQ$2), 1, 0)</f>
        <v>0</v>
      </c>
      <c r="AR34">
        <f>IF(EXACT($S34, AR$2), 1, 0)</f>
        <v>0</v>
      </c>
    </row>
    <row r="35" spans="1:44" x14ac:dyDescent="0.3">
      <c r="A35" t="str">
        <v>Brandon Ingram</v>
      </c>
      <c r="B35">
        <v>2.7317073170731711E-2</v>
      </c>
      <c r="C35">
        <v>1.832439024390244</v>
      </c>
      <c r="D35">
        <v>0.51146341463414635</v>
      </c>
      <c r="E35">
        <v>1.3604878048780489</v>
      </c>
      <c r="F35">
        <v>-0.12329268292682924</v>
      </c>
      <c r="G35">
        <v>0.95256097560975606</v>
      </c>
      <c r="H35">
        <v>-0.60512195121951218</v>
      </c>
      <c r="I35">
        <v>3.4634146341463432E-2</v>
      </c>
      <c r="J35">
        <v>-0.91365853658536589</v>
      </c>
      <c r="K35">
        <v>1.2443902439024392</v>
      </c>
      <c r="L35">
        <v>3.9904878048780485</v>
      </c>
      <c r="M35">
        <v>2.1242682926829266</v>
      </c>
      <c r="N35">
        <v>3.0768292682926828</v>
      </c>
      <c r="O35">
        <v>3.0713658536585364</v>
      </c>
      <c r="P35" t="str">
        <v xml:space="preserve"> SF, PF</v>
      </c>
      <c r="Q35">
        <f>VLOOKUP($A35, 'auction in'!$A$2:$B$218, 2, FALSE)</f>
        <v>19</v>
      </c>
      <c r="S35" t="str">
        <f>VLOOKUP($A35, 'auction in'!$A$2:$C$218, 3, FALSE)</f>
        <v>_______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3.0713658536585364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4.9156910569105694</v>
      </c>
      <c r="AF35">
        <f>IF(EXACT($S35, AF$2), 1, 0)</f>
        <v>1</v>
      </c>
      <c r="AG35">
        <f>IF(EXACT($S35, AG$2), 1, 0)</f>
        <v>0</v>
      </c>
      <c r="AH35">
        <f>IF(EXACT($S35, AH$2), 1, 0)</f>
        <v>0</v>
      </c>
      <c r="AI35">
        <f>IF(EXACT($S35, AI$2), 1, 0)</f>
        <v>0</v>
      </c>
      <c r="AJ35">
        <f>IF(EXACT($S35, AJ$2), 1, 0)</f>
        <v>0</v>
      </c>
      <c r="AK35">
        <f>IF(EXACT($S35, AK$2), 1, 0)</f>
        <v>0</v>
      </c>
      <c r="AL35">
        <f>IF(EXACT($S35, AL$2), 1, 0)</f>
        <v>0</v>
      </c>
      <c r="AM35">
        <f>IF(EXACT($S35, AM$2), 1, 0)</f>
        <v>0</v>
      </c>
      <c r="AN35">
        <f>IF(EXACT($S35, AN$2), 1, 0)</f>
        <v>0</v>
      </c>
      <c r="AO35">
        <f>IF(EXACT($S35, AO$2), 1, 0)</f>
        <v>0</v>
      </c>
      <c r="AP35">
        <f>IF(EXACT($S35, AP$2), 1, 0)</f>
        <v>0</v>
      </c>
      <c r="AQ35">
        <f>IF(EXACT($S35, AQ$2), 1, 0)</f>
        <v>0</v>
      </c>
      <c r="AR35">
        <f>IF(EXACT($S35, AR$2), 1, 0)</f>
        <v>0</v>
      </c>
    </row>
    <row r="36" spans="1:44" x14ac:dyDescent="0.3">
      <c r="A36" t="str">
        <v>Donovan Mitchell</v>
      </c>
      <c r="B36">
        <v>-0.82357723577235764</v>
      </c>
      <c r="C36">
        <v>1.2539837398373983</v>
      </c>
      <c r="D36">
        <v>1.515609756097561</v>
      </c>
      <c r="E36">
        <v>1.6915447154471546</v>
      </c>
      <c r="F36">
        <v>-0.34227642276422765</v>
      </c>
      <c r="G36">
        <v>1.2071544715447156</v>
      </c>
      <c r="H36">
        <v>0.11853658536585365</v>
      </c>
      <c r="I36">
        <v>-0.58292682926829276</v>
      </c>
      <c r="J36">
        <v>-1.1826016260162602</v>
      </c>
      <c r="K36">
        <v>1.6014634146341462</v>
      </c>
      <c r="L36">
        <v>4.0380487804878049</v>
      </c>
      <c r="M36">
        <v>1.6482926829268294</v>
      </c>
      <c r="N36">
        <v>2.8554471544715447</v>
      </c>
      <c r="O36">
        <v>3.0201626016260166</v>
      </c>
      <c r="P36" t="str">
        <v xml:space="preserve"> SG, PG</v>
      </c>
      <c r="Q36">
        <f>VLOOKUP($A36, 'auction in'!$A$2:$B$218, 2, FALSE)</f>
        <v>51</v>
      </c>
      <c r="S36" t="str">
        <f>VLOOKUP($A36, 'auction in'!$A$2:$C$218, 3, FALSE)</f>
        <v>_______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3.0201626016260166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4.8644878048780491</v>
      </c>
      <c r="AF36">
        <f>IF(EXACT($S36, AF$2), 1, 0)</f>
        <v>1</v>
      </c>
      <c r="AG36">
        <f>IF(EXACT($S36, AG$2), 1, 0)</f>
        <v>0</v>
      </c>
      <c r="AH36">
        <f>IF(EXACT($S36, AH$2), 1, 0)</f>
        <v>0</v>
      </c>
      <c r="AI36">
        <f>IF(EXACT($S36, AI$2), 1, 0)</f>
        <v>0</v>
      </c>
      <c r="AJ36">
        <f>IF(EXACT($S36, AJ$2), 1, 0)</f>
        <v>0</v>
      </c>
      <c r="AK36">
        <f>IF(EXACT($S36, AK$2), 1, 0)</f>
        <v>0</v>
      </c>
      <c r="AL36">
        <f>IF(EXACT($S36, AL$2), 1, 0)</f>
        <v>0</v>
      </c>
      <c r="AM36">
        <f>IF(EXACT($S36, AM$2), 1, 0)</f>
        <v>0</v>
      </c>
      <c r="AN36">
        <f>IF(EXACT($S36, AN$2), 1, 0)</f>
        <v>0</v>
      </c>
      <c r="AO36">
        <f>IF(EXACT($S36, AO$2), 1, 0)</f>
        <v>0</v>
      </c>
      <c r="AP36">
        <f>IF(EXACT($S36, AP$2), 1, 0)</f>
        <v>0</v>
      </c>
      <c r="AQ36">
        <f>IF(EXACT($S36, AQ$2), 1, 0)</f>
        <v>0</v>
      </c>
      <c r="AR36">
        <f>IF(EXACT($S36, AR$2), 1, 0)</f>
        <v>0</v>
      </c>
    </row>
    <row r="37" spans="1:44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2.9604552845528467</v>
      </c>
      <c r="P37" t="str">
        <v xml:space="preserve"> PF</v>
      </c>
      <c r="Q37">
        <f>VLOOKUP($A37, 'auction in'!$A$2:$B$218, 2, FALSE)</f>
        <v>46</v>
      </c>
      <c r="S37" t="str">
        <f>VLOOKUP($A37, 'auction in'!$A$2:$C$218, 3, FALSE)</f>
        <v>_______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2.9604552845528467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4.8047804878048792</v>
      </c>
      <c r="AF37">
        <f>IF(EXACT($S37, AF$2), 1, 0)</f>
        <v>1</v>
      </c>
      <c r="AG37">
        <f>IF(EXACT($S37, AG$2), 1, 0)</f>
        <v>0</v>
      </c>
      <c r="AH37">
        <f>IF(EXACT($S37, AH$2), 1, 0)</f>
        <v>0</v>
      </c>
      <c r="AI37">
        <f>IF(EXACT($S37, AI$2), 1, 0)</f>
        <v>0</v>
      </c>
      <c r="AJ37">
        <f>IF(EXACT($S37, AJ$2), 1, 0)</f>
        <v>0</v>
      </c>
      <c r="AK37">
        <f>IF(EXACT($S37, AK$2), 1, 0)</f>
        <v>0</v>
      </c>
      <c r="AL37">
        <f>IF(EXACT($S37, AL$2), 1, 0)</f>
        <v>0</v>
      </c>
      <c r="AM37">
        <f>IF(EXACT($S37, AM$2), 1, 0)</f>
        <v>0</v>
      </c>
      <c r="AN37">
        <f>IF(EXACT($S37, AN$2), 1, 0)</f>
        <v>0</v>
      </c>
      <c r="AO37">
        <f>IF(EXACT($S37, AO$2), 1, 0)</f>
        <v>0</v>
      </c>
      <c r="AP37">
        <f>IF(EXACT($S37, AP$2), 1, 0)</f>
        <v>0</v>
      </c>
      <c r="AQ37">
        <f>IF(EXACT($S37, AQ$2), 1, 0)</f>
        <v>0</v>
      </c>
      <c r="AR37">
        <f>IF(EXACT($S37, AR$2), 1, 0)</f>
        <v>0</v>
      </c>
    </row>
    <row r="38" spans="1:44" x14ac:dyDescent="0.3">
      <c r="A38" t="str">
        <v>Shai Gilgeous-Alexander</v>
      </c>
      <c r="B38">
        <v>1.3358536585365854</v>
      </c>
      <c r="C38">
        <v>0.85170731707317071</v>
      </c>
      <c r="D38">
        <v>0.1773170731707317</v>
      </c>
      <c r="E38">
        <v>1.2473170731707317</v>
      </c>
      <c r="F38">
        <v>-0.19999999999999996</v>
      </c>
      <c r="G38">
        <v>1.3514634146341464</v>
      </c>
      <c r="H38">
        <v>-0.38219512195121952</v>
      </c>
      <c r="I38">
        <v>0.21292682926829271</v>
      </c>
      <c r="J38">
        <v>-1.3712195121951221</v>
      </c>
      <c r="K38">
        <v>2.371463414634146</v>
      </c>
      <c r="L38">
        <v>4.5943902439024393</v>
      </c>
      <c r="M38">
        <v>1.8717073170731706</v>
      </c>
      <c r="N38">
        <v>3.2231707317073175</v>
      </c>
      <c r="O38">
        <v>2.9560000000000004</v>
      </c>
      <c r="P38" t="str">
        <v xml:space="preserve"> SG, PG</v>
      </c>
      <c r="Q38">
        <f>VLOOKUP($A38, 'auction in'!$A$2:$B$218, 2, FALSE)</f>
        <v>31</v>
      </c>
      <c r="S38" t="str">
        <f>VLOOKUP($A38, 'auction in'!$A$2:$C$218, 3, FALSE)</f>
        <v>_______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2.9560000000000004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4.8003252032520329</v>
      </c>
      <c r="AF38">
        <f>IF(EXACT($S38, AF$2), 1, 0)</f>
        <v>1</v>
      </c>
      <c r="AG38">
        <f>IF(EXACT($S38, AG$2), 1, 0)</f>
        <v>0</v>
      </c>
      <c r="AH38">
        <f>IF(EXACT($S38, AH$2), 1, 0)</f>
        <v>0</v>
      </c>
      <c r="AI38">
        <f>IF(EXACT($S38, AI$2), 1, 0)</f>
        <v>0</v>
      </c>
      <c r="AJ38">
        <f>IF(EXACT($S38, AJ$2), 1, 0)</f>
        <v>0</v>
      </c>
      <c r="AK38">
        <f>IF(EXACT($S38, AK$2), 1, 0)</f>
        <v>0</v>
      </c>
      <c r="AL38">
        <f>IF(EXACT($S38, AL$2), 1, 0)</f>
        <v>0</v>
      </c>
      <c r="AM38">
        <f>IF(EXACT($S38, AM$2), 1, 0)</f>
        <v>0</v>
      </c>
      <c r="AN38">
        <f>IF(EXACT($S38, AN$2), 1, 0)</f>
        <v>0</v>
      </c>
      <c r="AO38">
        <f>IF(EXACT($S38, AO$2), 1, 0)</f>
        <v>0</v>
      </c>
      <c r="AP38">
        <f>IF(EXACT($S38, AP$2), 1, 0)</f>
        <v>0</v>
      </c>
      <c r="AQ38">
        <f>IF(EXACT($S38, AQ$2), 1, 0)</f>
        <v>0</v>
      </c>
      <c r="AR38">
        <f>IF(EXACT($S38, AR$2), 1, 0)</f>
        <v>0</v>
      </c>
    </row>
    <row r="39" spans="1:44" x14ac:dyDescent="0.3">
      <c r="A39" t="str">
        <v>Khris Middleton</v>
      </c>
      <c r="B39">
        <v>0.34581300813008131</v>
      </c>
      <c r="C39">
        <v>1.4439837398373985</v>
      </c>
      <c r="D39">
        <v>0.42975609756097566</v>
      </c>
      <c r="E39">
        <v>0.89630081300813025</v>
      </c>
      <c r="F39">
        <v>0.30406504065040652</v>
      </c>
      <c r="G39">
        <v>1.2065447154471545</v>
      </c>
      <c r="H39">
        <v>0.4287804878048781</v>
      </c>
      <c r="I39">
        <v>-0.9846341463414634</v>
      </c>
      <c r="J39">
        <v>-1.0551626016260163</v>
      </c>
      <c r="K39">
        <v>1.5714634146341466</v>
      </c>
      <c r="L39">
        <v>4.0706097560975616</v>
      </c>
      <c r="M39">
        <v>1.8089024390243909</v>
      </c>
      <c r="N39">
        <v>3.0154471544715453</v>
      </c>
      <c r="O39">
        <v>2.9462845528455293</v>
      </c>
      <c r="P39" t="str">
        <v xml:space="preserve"> SF, SG</v>
      </c>
      <c r="Q39">
        <f>VLOOKUP($A39, 'auction in'!$A$2:$B$218, 2, FALSE)</f>
        <v>19</v>
      </c>
      <c r="S39" t="str">
        <f>VLOOKUP($A39, 'auction in'!$A$2:$C$218, 3, FALSE)</f>
        <v>_______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2.9462845528455293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4.7906097560975613</v>
      </c>
      <c r="AF39">
        <f>IF(EXACT($S39, AF$2), 1, 0)</f>
        <v>1</v>
      </c>
      <c r="AG39">
        <f>IF(EXACT($S39, AG$2), 1, 0)</f>
        <v>0</v>
      </c>
      <c r="AH39">
        <f>IF(EXACT($S39, AH$2), 1, 0)</f>
        <v>0</v>
      </c>
      <c r="AI39">
        <f>IF(EXACT($S39, AI$2), 1, 0)</f>
        <v>0</v>
      </c>
      <c r="AJ39">
        <f>IF(EXACT($S39, AJ$2), 1, 0)</f>
        <v>0</v>
      </c>
      <c r="AK39">
        <f>IF(EXACT($S39, AK$2), 1, 0)</f>
        <v>0</v>
      </c>
      <c r="AL39">
        <f>IF(EXACT($S39, AL$2), 1, 0)</f>
        <v>0</v>
      </c>
      <c r="AM39">
        <f>IF(EXACT($S39, AM$2), 1, 0)</f>
        <v>0</v>
      </c>
      <c r="AN39">
        <f>IF(EXACT($S39, AN$2), 1, 0)</f>
        <v>0</v>
      </c>
      <c r="AO39">
        <f>IF(EXACT($S39, AO$2), 1, 0)</f>
        <v>0</v>
      </c>
      <c r="AP39">
        <f>IF(EXACT($S39, AP$2), 1, 0)</f>
        <v>0</v>
      </c>
      <c r="AQ39">
        <f>IF(EXACT($S39, AQ$2), 1, 0)</f>
        <v>0</v>
      </c>
      <c r="AR39">
        <f>IF(EXACT($S39, AR$2), 1, 0)</f>
        <v>0</v>
      </c>
    </row>
    <row r="40" spans="1:44" x14ac:dyDescent="0.3">
      <c r="A40" t="str">
        <v>Julius Randle</v>
      </c>
      <c r="B40">
        <v>1.467479674796748E-2</v>
      </c>
      <c r="C40">
        <v>0.84430894308943083</v>
      </c>
      <c r="D40">
        <v>0.5102439024390244</v>
      </c>
      <c r="E40">
        <v>1.2954065040650407</v>
      </c>
      <c r="F40">
        <v>1.8604471544715446</v>
      </c>
      <c r="G40">
        <v>0.96418699186991863</v>
      </c>
      <c r="H40">
        <v>-0.12695121951219512</v>
      </c>
      <c r="I40">
        <v>-0.58524390243902435</v>
      </c>
      <c r="J40">
        <v>-1.8771544715447155</v>
      </c>
      <c r="K40">
        <v>2.055609756097561</v>
      </c>
      <c r="L40">
        <v>4.7770731707317076</v>
      </c>
      <c r="M40">
        <v>1.9357317073170734</v>
      </c>
      <c r="N40">
        <v>2.8999186991869923</v>
      </c>
      <c r="O40">
        <v>2.896983739837399</v>
      </c>
      <c r="P40" t="str">
        <v xml:space="preserve"> PF</v>
      </c>
      <c r="Q40">
        <f>VLOOKUP($A40, 'auction in'!$A$2:$B$218, 2, FALSE)</f>
        <v>39</v>
      </c>
      <c r="S40" t="str">
        <f>VLOOKUP($A40, 'auction in'!$A$2:$C$218, 3, FALSE)</f>
        <v>_______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2.896983739837399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4.7413089430894315</v>
      </c>
      <c r="AF40">
        <f>IF(EXACT($S40, AF$2), 1, 0)</f>
        <v>1</v>
      </c>
      <c r="AG40">
        <f>IF(EXACT($S40, AG$2), 1, 0)</f>
        <v>0</v>
      </c>
      <c r="AH40">
        <f>IF(EXACT($S40, AH$2), 1, 0)</f>
        <v>0</v>
      </c>
      <c r="AI40">
        <f>IF(EXACT($S40, AI$2), 1, 0)</f>
        <v>0</v>
      </c>
      <c r="AJ40">
        <f>IF(EXACT($S40, AJ$2), 1, 0)</f>
        <v>0</v>
      </c>
      <c r="AK40">
        <f>IF(EXACT($S40, AK$2), 1, 0)</f>
        <v>0</v>
      </c>
      <c r="AL40">
        <f>IF(EXACT($S40, AL$2), 1, 0)</f>
        <v>0</v>
      </c>
      <c r="AM40">
        <f>IF(EXACT($S40, AM$2), 1, 0)</f>
        <v>0</v>
      </c>
      <c r="AN40">
        <f>IF(EXACT($S40, AN$2), 1, 0)</f>
        <v>0</v>
      </c>
      <c r="AO40">
        <f>IF(EXACT($S40, AO$2), 1, 0)</f>
        <v>0</v>
      </c>
      <c r="AP40">
        <f>IF(EXACT($S40, AP$2), 1, 0)</f>
        <v>0</v>
      </c>
      <c r="AQ40">
        <f>IF(EXACT($S40, AQ$2), 1, 0)</f>
        <v>0</v>
      </c>
      <c r="AR40">
        <f>IF(EXACT($S40, AR$2), 1, 0)</f>
        <v>0</v>
      </c>
    </row>
    <row r="41" spans="1:44" x14ac:dyDescent="0.3">
      <c r="A41" t="str">
        <v>Tyrese Haliburton</v>
      </c>
      <c r="B41">
        <v>0.24764227642276423</v>
      </c>
      <c r="C41">
        <v>0.42861788617886176</v>
      </c>
      <c r="D41">
        <v>0.69024390243902434</v>
      </c>
      <c r="E41">
        <v>0.18130081300813014</v>
      </c>
      <c r="F41">
        <v>-0.79008130081300809</v>
      </c>
      <c r="G41">
        <v>1.2510569105691058</v>
      </c>
      <c r="H41">
        <v>1.0580487804878049</v>
      </c>
      <c r="I41">
        <v>-0.11756097560975609</v>
      </c>
      <c r="J41">
        <v>-1.4796747967479679E-2</v>
      </c>
      <c r="K41">
        <v>2.5058536585365854</v>
      </c>
      <c r="L41">
        <v>2.9492682926829268</v>
      </c>
      <c r="M41">
        <v>1.6834146341463416</v>
      </c>
      <c r="N41">
        <v>2.9344715447154472</v>
      </c>
      <c r="O41">
        <v>2.8849430894308945</v>
      </c>
      <c r="P41" t="str">
        <v xml:space="preserve"> PG, SG</v>
      </c>
      <c r="Q41">
        <f>VLOOKUP($A41, 'auction in'!$A$2:$B$218, 2, FALSE)</f>
        <v>9</v>
      </c>
      <c r="S41" t="str">
        <f>VLOOKUP($A41, 'auction in'!$A$2:$C$218, 3, FALSE)</f>
        <v>_______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2.8849430894308945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4.729268292682927</v>
      </c>
      <c r="AF41">
        <f>IF(EXACT($S41, AF$2), 1, 0)</f>
        <v>1</v>
      </c>
      <c r="AG41">
        <f>IF(EXACT($S41, AG$2), 1, 0)</f>
        <v>0</v>
      </c>
      <c r="AH41">
        <f>IF(EXACT($S41, AH$2), 1, 0)</f>
        <v>0</v>
      </c>
      <c r="AI41">
        <f>IF(EXACT($S41, AI$2), 1, 0)</f>
        <v>0</v>
      </c>
      <c r="AJ41">
        <f>IF(EXACT($S41, AJ$2), 1, 0)</f>
        <v>0</v>
      </c>
      <c r="AK41">
        <f>IF(EXACT($S41, AK$2), 1, 0)</f>
        <v>0</v>
      </c>
      <c r="AL41">
        <f>IF(EXACT($S41, AL$2), 1, 0)</f>
        <v>0</v>
      </c>
      <c r="AM41">
        <f>IF(EXACT($S41, AM$2), 1, 0)</f>
        <v>0</v>
      </c>
      <c r="AN41">
        <f>IF(EXACT($S41, AN$2), 1, 0)</f>
        <v>0</v>
      </c>
      <c r="AO41">
        <f>IF(EXACT($S41, AO$2), 1, 0)</f>
        <v>0</v>
      </c>
      <c r="AP41">
        <f>IF(EXACT($S41, AP$2), 1, 0)</f>
        <v>0</v>
      </c>
      <c r="AQ41">
        <f>IF(EXACT($S41, AQ$2), 1, 0)</f>
        <v>0</v>
      </c>
      <c r="AR41">
        <f>IF(EXACT($S41, AR$2), 1, 0)</f>
        <v>0</v>
      </c>
    </row>
    <row r="42" spans="1:44" x14ac:dyDescent="0.3">
      <c r="A42" t="str">
        <v>John Collins</v>
      </c>
      <c r="B42">
        <v>2.4769105691056912</v>
      </c>
      <c r="C42">
        <v>0.68483739837398383</v>
      </c>
      <c r="D42">
        <v>-0.44829268292682933</v>
      </c>
      <c r="E42">
        <v>0.49386178861788627</v>
      </c>
      <c r="F42">
        <v>0.83455284552845532</v>
      </c>
      <c r="G42">
        <v>-0.83308943089430898</v>
      </c>
      <c r="H42">
        <v>-1.0895121951219513</v>
      </c>
      <c r="I42">
        <v>0.87207317073170731</v>
      </c>
      <c r="J42">
        <v>0.38081300813008134</v>
      </c>
      <c r="K42">
        <v>2.6873170731707319</v>
      </c>
      <c r="L42">
        <v>2.9913414634146349</v>
      </c>
      <c r="M42">
        <v>4.2052439024390251</v>
      </c>
      <c r="N42">
        <v>3.3721544715447163</v>
      </c>
      <c r="O42">
        <v>2.8767723577235778</v>
      </c>
      <c r="P42" t="str">
        <v xml:space="preserve"> PF</v>
      </c>
      <c r="Q42">
        <f>VLOOKUP($A42, 'auction in'!$A$2:$B$218, 2, FALSE)</f>
        <v>4</v>
      </c>
      <c r="S42" t="str">
        <f>VLOOKUP($A42, 'auction in'!$A$2:$C$218, 3, FALSE)</f>
        <v>_______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2.8767723577235778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4.7210975609756103</v>
      </c>
      <c r="AF42">
        <f>IF(EXACT($S42, AF$2), 1, 0)</f>
        <v>1</v>
      </c>
      <c r="AG42">
        <f>IF(EXACT($S42, AG$2), 1, 0)</f>
        <v>0</v>
      </c>
      <c r="AH42">
        <f>IF(EXACT($S42, AH$2), 1, 0)</f>
        <v>0</v>
      </c>
      <c r="AI42">
        <f>IF(EXACT($S42, AI$2), 1, 0)</f>
        <v>0</v>
      </c>
      <c r="AJ42">
        <f>IF(EXACT($S42, AJ$2), 1, 0)</f>
        <v>0</v>
      </c>
      <c r="AK42">
        <f>IF(EXACT($S42, AK$2), 1, 0)</f>
        <v>0</v>
      </c>
      <c r="AL42">
        <f>IF(EXACT($S42, AL$2), 1, 0)</f>
        <v>0</v>
      </c>
      <c r="AM42">
        <f>IF(EXACT($S42, AM$2), 1, 0)</f>
        <v>0</v>
      </c>
      <c r="AN42">
        <f>IF(EXACT($S42, AN$2), 1, 0)</f>
        <v>0</v>
      </c>
      <c r="AO42">
        <f>IF(EXACT($S42, AO$2), 1, 0)</f>
        <v>0</v>
      </c>
      <c r="AP42">
        <f>IF(EXACT($S42, AP$2), 1, 0)</f>
        <v>0</v>
      </c>
      <c r="AQ42">
        <f>IF(EXACT($S42, AQ$2), 1, 0)</f>
        <v>0</v>
      </c>
      <c r="AR42">
        <f>IF(EXACT($S42, AR$2), 1, 0)</f>
        <v>0</v>
      </c>
    </row>
    <row r="43" spans="1:44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2.7620162601626026</v>
      </c>
      <c r="P43" t="str">
        <v xml:space="preserve"> SG</v>
      </c>
      <c r="Q43">
        <f>VLOOKUP($A43, 'auction in'!$A$2:$B$218, 2, FALSE)</f>
        <v>21</v>
      </c>
      <c r="S43" t="str">
        <f>VLOOKUP($A43, 'auction in'!$A$2:$C$218, 3, FALSE)</f>
        <v>_______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2.7620162601626026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4.6063414634146351</v>
      </c>
      <c r="AF43">
        <f>IF(EXACT($S43, AF$2), 1, 0)</f>
        <v>1</v>
      </c>
      <c r="AG43">
        <f>IF(EXACT($S43, AG$2), 1, 0)</f>
        <v>0</v>
      </c>
      <c r="AH43">
        <f>IF(EXACT($S43, AH$2), 1, 0)</f>
        <v>0</v>
      </c>
      <c r="AI43">
        <f>IF(EXACT($S43, AI$2), 1, 0)</f>
        <v>0</v>
      </c>
      <c r="AJ43">
        <f>IF(EXACT($S43, AJ$2), 1, 0)</f>
        <v>0</v>
      </c>
      <c r="AK43">
        <f>IF(EXACT($S43, AK$2), 1, 0)</f>
        <v>0</v>
      </c>
      <c r="AL43">
        <f>IF(EXACT($S43, AL$2), 1, 0)</f>
        <v>0</v>
      </c>
      <c r="AM43">
        <f>IF(EXACT($S43, AM$2), 1, 0)</f>
        <v>0</v>
      </c>
      <c r="AN43">
        <f>IF(EXACT($S43, AN$2), 1, 0)</f>
        <v>0</v>
      </c>
      <c r="AO43">
        <f>IF(EXACT($S43, AO$2), 1, 0)</f>
        <v>0</v>
      </c>
      <c r="AP43">
        <f>IF(EXACT($S43, AP$2), 1, 0)</f>
        <v>0</v>
      </c>
      <c r="AQ43">
        <f>IF(EXACT($S43, AQ$2), 1, 0)</f>
        <v>0</v>
      </c>
      <c r="AR43">
        <f>IF(EXACT($S43, AR$2), 1, 0)</f>
        <v>0</v>
      </c>
    </row>
    <row r="44" spans="1:44" x14ac:dyDescent="0.3">
      <c r="A44" t="str">
        <v>Jaylen Brown</v>
      </c>
      <c r="B44">
        <v>0.68666666666666676</v>
      </c>
      <c r="C44">
        <v>-0.20357723577235773</v>
      </c>
      <c r="D44">
        <v>1.0151219512195124</v>
      </c>
      <c r="E44">
        <v>1.4544715447154473</v>
      </c>
      <c r="F44">
        <v>0.2196747967479675</v>
      </c>
      <c r="G44">
        <v>0.17983739837398377</v>
      </c>
      <c r="H44">
        <v>0.56634146341463421</v>
      </c>
      <c r="I44">
        <v>-3.4146341463414526E-3</v>
      </c>
      <c r="J44">
        <v>-1.0421138211382115</v>
      </c>
      <c r="K44">
        <v>3.0765853658536582</v>
      </c>
      <c r="L44">
        <v>3.9151219512195126</v>
      </c>
      <c r="M44">
        <v>2.6931707317073172</v>
      </c>
      <c r="N44">
        <v>2.8730081300813008</v>
      </c>
      <c r="O44">
        <v>2.7356747967479675</v>
      </c>
      <c r="P44" t="str">
        <v xml:space="preserve"> SG, SF</v>
      </c>
      <c r="Q44">
        <f>VLOOKUP($A44, 'auction in'!$A$2:$B$218, 2, FALSE)</f>
        <v>23</v>
      </c>
      <c r="S44" t="str">
        <f>VLOOKUP($A44, 'auction in'!$A$2:$C$218, 3, FALSE)</f>
        <v>_______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2.7356747967479675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4.58</v>
      </c>
      <c r="AF44">
        <f>IF(EXACT($S44, AF$2), 1, 0)</f>
        <v>1</v>
      </c>
      <c r="AG44">
        <f>IF(EXACT($S44, AG$2), 1, 0)</f>
        <v>0</v>
      </c>
      <c r="AH44">
        <f>IF(EXACT($S44, AH$2), 1, 0)</f>
        <v>0</v>
      </c>
      <c r="AI44">
        <f>IF(EXACT($S44, AI$2), 1, 0)</f>
        <v>0</v>
      </c>
      <c r="AJ44">
        <f>IF(EXACT($S44, AJ$2), 1, 0)</f>
        <v>0</v>
      </c>
      <c r="AK44">
        <f>IF(EXACT($S44, AK$2), 1, 0)</f>
        <v>0</v>
      </c>
      <c r="AL44">
        <f>IF(EXACT($S44, AL$2), 1, 0)</f>
        <v>0</v>
      </c>
      <c r="AM44">
        <f>IF(EXACT($S44, AM$2), 1, 0)</f>
        <v>0</v>
      </c>
      <c r="AN44">
        <f>IF(EXACT($S44, AN$2), 1, 0)</f>
        <v>0</v>
      </c>
      <c r="AO44">
        <f>IF(EXACT($S44, AO$2), 1, 0)</f>
        <v>0</v>
      </c>
      <c r="AP44">
        <f>IF(EXACT($S44, AP$2), 1, 0)</f>
        <v>0</v>
      </c>
      <c r="AQ44">
        <f>IF(EXACT($S44, AQ$2), 1, 0)</f>
        <v>0</v>
      </c>
      <c r="AR44">
        <f>IF(EXACT($S44, AR$2), 1, 0)</f>
        <v>0</v>
      </c>
    </row>
    <row r="45" spans="1:44" x14ac:dyDescent="0.3">
      <c r="A45" t="str">
        <v>Dejounte Murray</v>
      </c>
      <c r="B45">
        <v>-0.19008130081300814</v>
      </c>
      <c r="C45">
        <v>0.1521138211382114</v>
      </c>
      <c r="D45">
        <v>-0.80097560975609761</v>
      </c>
      <c r="E45">
        <v>0.31528455284552848</v>
      </c>
      <c r="F45">
        <v>0.8413008130081302</v>
      </c>
      <c r="G45">
        <v>1.8633333333333333</v>
      </c>
      <c r="H45">
        <v>1.6107317073170733</v>
      </c>
      <c r="I45">
        <v>-0.98243902439024389</v>
      </c>
      <c r="J45">
        <v>-0.13105691056910576</v>
      </c>
      <c r="K45">
        <v>2.5260975609756096</v>
      </c>
      <c r="L45">
        <v>2.8092682926829271</v>
      </c>
      <c r="M45">
        <v>0.81487804878048797</v>
      </c>
      <c r="N45">
        <v>2.6782113821138211</v>
      </c>
      <c r="O45">
        <v>2.7162276422764227</v>
      </c>
      <c r="P45" t="str">
        <v xml:space="preserve"> PG, SG</v>
      </c>
      <c r="Q45">
        <f>VLOOKUP($A45, 'auction in'!$A$2:$B$218, 2, FALSE)</f>
        <v>31</v>
      </c>
      <c r="S45" t="str">
        <f>VLOOKUP($A45, 'auction in'!$A$2:$C$218, 3, FALSE)</f>
        <v>_______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2.7162276422764227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4.5605528455284556</v>
      </c>
      <c r="AF45">
        <f>IF(EXACT($S45, AF$2), 1, 0)</f>
        <v>1</v>
      </c>
      <c r="AG45">
        <f>IF(EXACT($S45, AG$2), 1, 0)</f>
        <v>0</v>
      </c>
      <c r="AH45">
        <f>IF(EXACT($S45, AH$2), 1, 0)</f>
        <v>0</v>
      </c>
      <c r="AI45">
        <f>IF(EXACT($S45, AI$2), 1, 0)</f>
        <v>0</v>
      </c>
      <c r="AJ45">
        <f>IF(EXACT($S45, AJ$2), 1, 0)</f>
        <v>0</v>
      </c>
      <c r="AK45">
        <f>IF(EXACT($S45, AK$2), 1, 0)</f>
        <v>0</v>
      </c>
      <c r="AL45">
        <f>IF(EXACT($S45, AL$2), 1, 0)</f>
        <v>0</v>
      </c>
      <c r="AM45">
        <f>IF(EXACT($S45, AM$2), 1, 0)</f>
        <v>0</v>
      </c>
      <c r="AN45">
        <f>IF(EXACT($S45, AN$2), 1, 0)</f>
        <v>0</v>
      </c>
      <c r="AO45">
        <f>IF(EXACT($S45, AO$2), 1, 0)</f>
        <v>0</v>
      </c>
      <c r="AP45">
        <f>IF(EXACT($S45, AP$2), 1, 0)</f>
        <v>0</v>
      </c>
      <c r="AQ45">
        <f>IF(EXACT($S45, AQ$2), 1, 0)</f>
        <v>0</v>
      </c>
      <c r="AR45">
        <f>IF(EXACT($S45, AR$2), 1, 0)</f>
        <v>0</v>
      </c>
    </row>
    <row r="46" spans="1:44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2.6927642276422765</v>
      </c>
      <c r="P46" t="str">
        <v xml:space="preserve"> SF, PG, PF</v>
      </c>
      <c r="Q46">
        <f>VLOOKUP($A46, 'auction in'!$A$2:$B$218, 2, FALSE)</f>
        <v>56</v>
      </c>
      <c r="S46" t="str">
        <f>VLOOKUP($A46, 'auction in'!$A$2:$C$218, 3, FALSE)</f>
        <v>_______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2.6927642276422765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4.5370894308943086</v>
      </c>
      <c r="AF46">
        <f>IF(EXACT($S46, AF$2), 1, 0)</f>
        <v>1</v>
      </c>
      <c r="AG46">
        <f>IF(EXACT($S46, AG$2), 1, 0)</f>
        <v>0</v>
      </c>
      <c r="AH46">
        <f>IF(EXACT($S46, AH$2), 1, 0)</f>
        <v>0</v>
      </c>
      <c r="AI46">
        <f>IF(EXACT($S46, AI$2), 1, 0)</f>
        <v>0</v>
      </c>
      <c r="AJ46">
        <f>IF(EXACT($S46, AJ$2), 1, 0)</f>
        <v>0</v>
      </c>
      <c r="AK46">
        <f>IF(EXACT($S46, AK$2), 1, 0)</f>
        <v>0</v>
      </c>
      <c r="AL46">
        <f>IF(EXACT($S46, AL$2), 1, 0)</f>
        <v>0</v>
      </c>
      <c r="AM46">
        <f>IF(EXACT($S46, AM$2), 1, 0)</f>
        <v>0</v>
      </c>
      <c r="AN46">
        <f>IF(EXACT($S46, AN$2), 1, 0)</f>
        <v>0</v>
      </c>
      <c r="AO46">
        <f>IF(EXACT($S46, AO$2), 1, 0)</f>
        <v>0</v>
      </c>
      <c r="AP46">
        <f>IF(EXACT($S46, AP$2), 1, 0)</f>
        <v>0</v>
      </c>
      <c r="AQ46">
        <f>IF(EXACT($S46, AQ$2), 1, 0)</f>
        <v>0</v>
      </c>
      <c r="AR46">
        <f>IF(EXACT($S46, AR$2), 1, 0)</f>
        <v>0</v>
      </c>
    </row>
    <row r="47" spans="1:44" x14ac:dyDescent="0.3">
      <c r="A47" t="str">
        <v>Jakob Poeltl</v>
      </c>
      <c r="B47">
        <v>2.0523577235772357</v>
      </c>
      <c r="C47">
        <v>-1.4563008130081299</v>
      </c>
      <c r="D47">
        <v>-1.7340243902439023</v>
      </c>
      <c r="E47">
        <v>-0.57325203252032519</v>
      </c>
      <c r="F47">
        <v>1.7008130081300812</v>
      </c>
      <c r="G47">
        <v>-0.3128861788617886</v>
      </c>
      <c r="H47">
        <v>-0.2302439024390244</v>
      </c>
      <c r="I47">
        <v>3.2929268292682927</v>
      </c>
      <c r="J47">
        <v>0.23565040650406505</v>
      </c>
      <c r="K47">
        <v>4.4313414634146344</v>
      </c>
      <c r="L47">
        <v>2.7393902439024393</v>
      </c>
      <c r="M47">
        <v>3.2879268292682928</v>
      </c>
      <c r="N47">
        <v>2.9750406504065046</v>
      </c>
      <c r="O47">
        <v>2.5645691056910573</v>
      </c>
      <c r="P47" t="str">
        <v xml:space="preserve"> C</v>
      </c>
      <c r="Q47">
        <f>VLOOKUP($A47, 'auction in'!$A$2:$B$218, 2, FALSE)</f>
        <v>13</v>
      </c>
      <c r="S47" t="str">
        <f>VLOOKUP($A47, 'auction in'!$A$2:$C$218, 3, FALSE)</f>
        <v>_______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2.5645691056910573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4.4088943089430899</v>
      </c>
      <c r="AF47">
        <f>IF(EXACT($S47, AF$2), 1, 0)</f>
        <v>1</v>
      </c>
      <c r="AG47">
        <f>IF(EXACT($S47, AG$2), 1, 0)</f>
        <v>0</v>
      </c>
      <c r="AH47">
        <f>IF(EXACT($S47, AH$2), 1, 0)</f>
        <v>0</v>
      </c>
      <c r="AI47">
        <f>IF(EXACT($S47, AI$2), 1, 0)</f>
        <v>0</v>
      </c>
      <c r="AJ47">
        <f>IF(EXACT($S47, AJ$2), 1, 0)</f>
        <v>0</v>
      </c>
      <c r="AK47">
        <f>IF(EXACT($S47, AK$2), 1, 0)</f>
        <v>0</v>
      </c>
      <c r="AL47">
        <f>IF(EXACT($S47, AL$2), 1, 0)</f>
        <v>0</v>
      </c>
      <c r="AM47">
        <f>IF(EXACT($S47, AM$2), 1, 0)</f>
        <v>0</v>
      </c>
      <c r="AN47">
        <f>IF(EXACT($S47, AN$2), 1, 0)</f>
        <v>0</v>
      </c>
      <c r="AO47">
        <f>IF(EXACT($S47, AO$2), 1, 0)</f>
        <v>0</v>
      </c>
      <c r="AP47">
        <f>IF(EXACT($S47, AP$2), 1, 0)</f>
        <v>0</v>
      </c>
      <c r="AQ47">
        <f>IF(EXACT($S47, AQ$2), 1, 0)</f>
        <v>0</v>
      </c>
      <c r="AR47">
        <f>IF(EXACT($S47, AR$2), 1, 0)</f>
        <v>0</v>
      </c>
    </row>
    <row r="48" spans="1:44" x14ac:dyDescent="0.3">
      <c r="A48" t="str">
        <v>OG Anunoby</v>
      </c>
      <c r="B48">
        <v>0.25170731707317073</v>
      </c>
      <c r="C48">
        <v>8.3414634146341468E-2</v>
      </c>
      <c r="D48">
        <v>0.75780487804878049</v>
      </c>
      <c r="E48">
        <v>0.33390243902439032</v>
      </c>
      <c r="F48">
        <v>7.3170731707317138E-2</v>
      </c>
      <c r="G48">
        <v>-0.37292682926829268</v>
      </c>
      <c r="H48">
        <v>1.2653658536585366</v>
      </c>
      <c r="I48">
        <v>0.19585365853658537</v>
      </c>
      <c r="J48">
        <v>3.170731707317076E-3</v>
      </c>
      <c r="K48">
        <v>2.5080487804878056</v>
      </c>
      <c r="L48">
        <v>2.5882926829268293</v>
      </c>
      <c r="M48">
        <v>2.9643902439024394</v>
      </c>
      <c r="N48">
        <v>2.5914634146341466</v>
      </c>
      <c r="O48">
        <v>2.5411219512195125</v>
      </c>
      <c r="P48" t="str">
        <v xml:space="preserve"> SF, PF</v>
      </c>
      <c r="Q48">
        <f>VLOOKUP($A48, 'auction in'!$A$2:$B$218, 2, FALSE)</f>
        <v>5</v>
      </c>
      <c r="S48" t="str">
        <f>VLOOKUP($A48, 'auction in'!$A$2:$C$218, 3, FALSE)</f>
        <v>_______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2.5411219512195125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4.385447154471545</v>
      </c>
      <c r="AF48">
        <f>IF(EXACT($S48, AF$2), 1, 0)</f>
        <v>1</v>
      </c>
      <c r="AG48">
        <f>IF(EXACT($S48, AG$2), 1, 0)</f>
        <v>0</v>
      </c>
      <c r="AH48">
        <f>IF(EXACT($S48, AH$2), 1, 0)</f>
        <v>0</v>
      </c>
      <c r="AI48">
        <f>IF(EXACT($S48, AI$2), 1, 0)</f>
        <v>0</v>
      </c>
      <c r="AJ48">
        <f>IF(EXACT($S48, AJ$2), 1, 0)</f>
        <v>0</v>
      </c>
      <c r="AK48">
        <f>IF(EXACT($S48, AK$2), 1, 0)</f>
        <v>0</v>
      </c>
      <c r="AL48">
        <f>IF(EXACT($S48, AL$2), 1, 0)</f>
        <v>0</v>
      </c>
      <c r="AM48">
        <f>IF(EXACT($S48, AM$2), 1, 0)</f>
        <v>0</v>
      </c>
      <c r="AN48">
        <f>IF(EXACT($S48, AN$2), 1, 0)</f>
        <v>0</v>
      </c>
      <c r="AO48">
        <f>IF(EXACT($S48, AO$2), 1, 0)</f>
        <v>0</v>
      </c>
      <c r="AP48">
        <f>IF(EXACT($S48, AP$2), 1, 0)</f>
        <v>0</v>
      </c>
      <c r="AQ48">
        <f>IF(EXACT($S48, AQ$2), 1, 0)</f>
        <v>0</v>
      </c>
      <c r="AR48">
        <f>IF(EXACT($S48, AR$2), 1, 0)</f>
        <v>0</v>
      </c>
    </row>
    <row r="49" spans="1:44" x14ac:dyDescent="0.3">
      <c r="A49" t="str">
        <v>Derrick White</v>
      </c>
      <c r="B49">
        <v>-0.58369918699186985</v>
      </c>
      <c r="C49">
        <v>0.82252032520325202</v>
      </c>
      <c r="D49">
        <v>0.64597560975609758</v>
      </c>
      <c r="E49">
        <v>0.55325203252032529</v>
      </c>
      <c r="F49">
        <v>-0.75520325203252026</v>
      </c>
      <c r="G49">
        <v>0.60300813008130083</v>
      </c>
      <c r="H49">
        <v>7.1341463414634154E-2</v>
      </c>
      <c r="I49">
        <v>0.7703658536585366</v>
      </c>
      <c r="J49">
        <v>0.29020325203252029</v>
      </c>
      <c r="K49">
        <v>1.5952439024390244</v>
      </c>
      <c r="L49">
        <v>2.1275609756097564</v>
      </c>
      <c r="M49">
        <v>1.8147560975609758</v>
      </c>
      <c r="N49">
        <v>2.4177642276422766</v>
      </c>
      <c r="O49">
        <v>2.5345040650406503</v>
      </c>
      <c r="P49" t="str">
        <v xml:space="preserve"> PG, SG</v>
      </c>
      <c r="Q49">
        <f>VLOOKUP($A49, 'auction in'!$A$2:$B$218, 2, FALSE)</f>
        <v>7</v>
      </c>
      <c r="S49" t="str">
        <f>VLOOKUP($A49, 'auction in'!$A$2:$C$218, 3, FALSE)</f>
        <v>_______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2.5345040650406503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4.3788292682926828</v>
      </c>
      <c r="AF49">
        <f>IF(EXACT($S49, AF$2), 1, 0)</f>
        <v>1</v>
      </c>
      <c r="AG49">
        <f>IF(EXACT($S49, AG$2), 1, 0)</f>
        <v>0</v>
      </c>
      <c r="AH49">
        <f>IF(EXACT($S49, AH$2), 1, 0)</f>
        <v>0</v>
      </c>
      <c r="AI49">
        <f>IF(EXACT($S49, AI$2), 1, 0)</f>
        <v>0</v>
      </c>
      <c r="AJ49">
        <f>IF(EXACT($S49, AJ$2), 1, 0)</f>
        <v>0</v>
      </c>
      <c r="AK49">
        <f>IF(EXACT($S49, AK$2), 1, 0)</f>
        <v>0</v>
      </c>
      <c r="AL49">
        <f>IF(EXACT($S49, AL$2), 1, 0)</f>
        <v>0</v>
      </c>
      <c r="AM49">
        <f>IF(EXACT($S49, AM$2), 1, 0)</f>
        <v>0</v>
      </c>
      <c r="AN49">
        <f>IF(EXACT($S49, AN$2), 1, 0)</f>
        <v>0</v>
      </c>
      <c r="AO49">
        <f>IF(EXACT($S49, AO$2), 1, 0)</f>
        <v>0</v>
      </c>
      <c r="AP49">
        <f>IF(EXACT($S49, AP$2), 1, 0)</f>
        <v>0</v>
      </c>
      <c r="AQ49">
        <f>IF(EXACT($S49, AQ$2), 1, 0)</f>
        <v>0</v>
      </c>
      <c r="AR49">
        <f>IF(EXACT($S49, AR$2), 1, 0)</f>
        <v>0</v>
      </c>
    </row>
    <row r="50" spans="1:44" x14ac:dyDescent="0.3">
      <c r="A50" t="str">
        <v>Kristaps Porzingis</v>
      </c>
      <c r="B50">
        <v>-0.29869918699186992</v>
      </c>
      <c r="C50">
        <v>0.78666666666666674</v>
      </c>
      <c r="D50">
        <v>0.27609756097560972</v>
      </c>
      <c r="E50">
        <v>0.52617886178861795</v>
      </c>
      <c r="F50">
        <v>0.98699186991869925</v>
      </c>
      <c r="G50">
        <v>-0.67821138211382115</v>
      </c>
      <c r="H50">
        <v>-1.1517073170731709</v>
      </c>
      <c r="I50">
        <v>1.3019512195121952</v>
      </c>
      <c r="J50">
        <v>0.59788617886178863</v>
      </c>
      <c r="K50">
        <v>1.5604878048780488</v>
      </c>
      <c r="L50">
        <v>1.7492682926829268</v>
      </c>
      <c r="M50">
        <v>3.0253658536585366</v>
      </c>
      <c r="N50">
        <v>2.3471544715447155</v>
      </c>
      <c r="O50">
        <v>2.4068943089430896</v>
      </c>
      <c r="P50" t="str">
        <v xml:space="preserve"> C, PF</v>
      </c>
      <c r="Q50">
        <f>VLOOKUP($A50, 'auction in'!$A$2:$B$218, 2, FALSE)</f>
        <v>4</v>
      </c>
      <c r="S50" t="str">
        <f>VLOOKUP($A50, 'auction in'!$A$2:$C$218, 3, FALSE)</f>
        <v>_______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2.4068943089430896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4.2512195121951226</v>
      </c>
      <c r="AF50">
        <f>IF(EXACT($S50, AF$2), 1, 0)</f>
        <v>1</v>
      </c>
      <c r="AG50">
        <f>IF(EXACT($S50, AG$2), 1, 0)</f>
        <v>0</v>
      </c>
      <c r="AH50">
        <f>IF(EXACT($S50, AH$2), 1, 0)</f>
        <v>0</v>
      </c>
      <c r="AI50">
        <f>IF(EXACT($S50, AI$2), 1, 0)</f>
        <v>0</v>
      </c>
      <c r="AJ50">
        <f>IF(EXACT($S50, AJ$2), 1, 0)</f>
        <v>0</v>
      </c>
      <c r="AK50">
        <f>IF(EXACT($S50, AK$2), 1, 0)</f>
        <v>0</v>
      </c>
      <c r="AL50">
        <f>IF(EXACT($S50, AL$2), 1, 0)</f>
        <v>0</v>
      </c>
      <c r="AM50">
        <f>IF(EXACT($S50, AM$2), 1, 0)</f>
        <v>0</v>
      </c>
      <c r="AN50">
        <f>IF(EXACT($S50, AN$2), 1, 0)</f>
        <v>0</v>
      </c>
      <c r="AO50">
        <f>IF(EXACT($S50, AO$2), 1, 0)</f>
        <v>0</v>
      </c>
      <c r="AP50">
        <f>IF(EXACT($S50, AP$2), 1, 0)</f>
        <v>0</v>
      </c>
      <c r="AQ50">
        <f>IF(EXACT($S50, AQ$2), 1, 0)</f>
        <v>0</v>
      </c>
      <c r="AR50">
        <f>IF(EXACT($S50, AR$2), 1, 0)</f>
        <v>0</v>
      </c>
    </row>
    <row r="51" spans="1:44" x14ac:dyDescent="0.3">
      <c r="A51" t="str">
        <v>Terry Rozier</v>
      </c>
      <c r="B51">
        <v>-0.65113821138211381</v>
      </c>
      <c r="C51">
        <v>0.54764227642276431</v>
      </c>
      <c r="D51">
        <v>1.2437804878048779</v>
      </c>
      <c r="E51">
        <v>0.81398373983739847</v>
      </c>
      <c r="F51">
        <v>-0.3178861788617886</v>
      </c>
      <c r="G51">
        <v>0.61203252032520328</v>
      </c>
      <c r="H51">
        <v>0.65743902439024393</v>
      </c>
      <c r="I51">
        <v>-0.38097560975609762</v>
      </c>
      <c r="J51">
        <v>-0.25943089430894312</v>
      </c>
      <c r="K51">
        <v>1.7178048780487802</v>
      </c>
      <c r="L51">
        <v>2.5248780487804874</v>
      </c>
      <c r="M51">
        <v>1.6534146341463414</v>
      </c>
      <c r="N51">
        <v>2.2654471544715444</v>
      </c>
      <c r="O51">
        <v>2.3956747967479672</v>
      </c>
      <c r="P51" t="str">
        <v xml:space="preserve"> PG, SG</v>
      </c>
      <c r="Q51">
        <f>VLOOKUP($A51, 'auction in'!$A$2:$B$218, 2, FALSE)</f>
        <v>10</v>
      </c>
      <c r="S51" t="str">
        <f>VLOOKUP($A51, 'auction in'!$A$2:$C$218, 3, FALSE)</f>
        <v>_______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2.3956747967479672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4.24</v>
      </c>
      <c r="AF51">
        <f>IF(EXACT($S51, AF$2), 1, 0)</f>
        <v>1</v>
      </c>
      <c r="AG51">
        <f>IF(EXACT($S51, AG$2), 1, 0)</f>
        <v>0</v>
      </c>
      <c r="AH51">
        <f>IF(EXACT($S51, AH$2), 1, 0)</f>
        <v>0</v>
      </c>
      <c r="AI51">
        <f>IF(EXACT($S51, AI$2), 1, 0)</f>
        <v>0</v>
      </c>
      <c r="AJ51">
        <f>IF(EXACT($S51, AJ$2), 1, 0)</f>
        <v>0</v>
      </c>
      <c r="AK51">
        <f>IF(EXACT($S51, AK$2), 1, 0)</f>
        <v>0</v>
      </c>
      <c r="AL51">
        <f>IF(EXACT($S51, AL$2), 1, 0)</f>
        <v>0</v>
      </c>
      <c r="AM51">
        <f>IF(EXACT($S51, AM$2), 1, 0)</f>
        <v>0</v>
      </c>
      <c r="AN51">
        <f>IF(EXACT($S51, AN$2), 1, 0)</f>
        <v>0</v>
      </c>
      <c r="AO51">
        <f>IF(EXACT($S51, AO$2), 1, 0)</f>
        <v>0</v>
      </c>
      <c r="AP51">
        <f>IF(EXACT($S51, AP$2), 1, 0)</f>
        <v>0</v>
      </c>
      <c r="AQ51">
        <f>IF(EXACT($S51, AQ$2), 1, 0)</f>
        <v>0</v>
      </c>
      <c r="AR51">
        <f>IF(EXACT($S51, AR$2), 1, 0)</f>
        <v>0</v>
      </c>
    </row>
    <row r="52" spans="1:44" x14ac:dyDescent="0.3">
      <c r="A52" t="str">
        <v>Devin Booker</v>
      </c>
      <c r="B52">
        <v>0.76634146341463416</v>
      </c>
      <c r="C52">
        <v>2.0658536585365854</v>
      </c>
      <c r="D52">
        <v>0.2009756097560976</v>
      </c>
      <c r="E52">
        <v>1.779512195121951</v>
      </c>
      <c r="F52">
        <v>-0.33170731707317069</v>
      </c>
      <c r="G52">
        <v>0.75365853658536597</v>
      </c>
      <c r="H52">
        <v>-0.27609756097560978</v>
      </c>
      <c r="I52">
        <v>-0.78292682926829271</v>
      </c>
      <c r="J52">
        <v>-1.7253658536585366</v>
      </c>
      <c r="K52">
        <v>0.3843902439024387</v>
      </c>
      <c r="L52">
        <v>4.1756097560975602</v>
      </c>
      <c r="M52">
        <v>1.6965853658536583</v>
      </c>
      <c r="N52">
        <v>2.4502439024390235</v>
      </c>
      <c r="O52">
        <v>2.2969756097560969</v>
      </c>
      <c r="P52" t="str">
        <v xml:space="preserve"> SG, PG</v>
      </c>
      <c r="Q52">
        <f>VLOOKUP($A52, 'auction in'!$A$2:$B$218, 2, FALSE)</f>
        <v>22</v>
      </c>
      <c r="S52" t="str">
        <f>VLOOKUP($A52, 'auction in'!$A$2:$C$218, 3, FALSE)</f>
        <v>_______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2.2969756097560969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4.1413008130081295</v>
      </c>
      <c r="AF52">
        <f>IF(EXACT($S52, AF$2), 1, 0)</f>
        <v>1</v>
      </c>
      <c r="AG52">
        <f>IF(EXACT($S52, AG$2), 1, 0)</f>
        <v>0</v>
      </c>
      <c r="AH52">
        <f>IF(EXACT($S52, AH$2), 1, 0)</f>
        <v>0</v>
      </c>
      <c r="AI52">
        <f>IF(EXACT($S52, AI$2), 1, 0)</f>
        <v>0</v>
      </c>
      <c r="AJ52">
        <f>IF(EXACT($S52, AJ$2), 1, 0)</f>
        <v>0</v>
      </c>
      <c r="AK52">
        <f>IF(EXACT($S52, AK$2), 1, 0)</f>
        <v>0</v>
      </c>
      <c r="AL52">
        <f>IF(EXACT($S52, AL$2), 1, 0)</f>
        <v>0</v>
      </c>
      <c r="AM52">
        <f>IF(EXACT($S52, AM$2), 1, 0)</f>
        <v>0</v>
      </c>
      <c r="AN52">
        <f>IF(EXACT($S52, AN$2), 1, 0)</f>
        <v>0</v>
      </c>
      <c r="AO52">
        <f>IF(EXACT($S52, AO$2), 1, 0)</f>
        <v>0</v>
      </c>
      <c r="AP52">
        <f>IF(EXACT($S52, AP$2), 1, 0)</f>
        <v>0</v>
      </c>
      <c r="AQ52">
        <f>IF(EXACT($S52, AQ$2), 1, 0)</f>
        <v>0</v>
      </c>
      <c r="AR52">
        <f>IF(EXACT($S52, AR$2), 1, 0)</f>
        <v>0</v>
      </c>
    </row>
    <row r="53" spans="1:44" x14ac:dyDescent="0.3">
      <c r="A53" t="str">
        <v>Robert Williams</v>
      </c>
      <c r="B53">
        <v>2.4445528455284551</v>
      </c>
      <c r="C53">
        <v>-0.90617886178861795</v>
      </c>
      <c r="D53">
        <v>-1.6692682926829268</v>
      </c>
      <c r="E53">
        <v>-0.72715447154471535</v>
      </c>
      <c r="F53">
        <v>0.86959349593495938</v>
      </c>
      <c r="G53">
        <v>-0.43983739837398378</v>
      </c>
      <c r="H53">
        <v>-0.11073170731707319</v>
      </c>
      <c r="I53">
        <v>2.6795121951219509</v>
      </c>
      <c r="J53">
        <v>0.59430894308943094</v>
      </c>
      <c r="K53">
        <v>3.6409756097560968</v>
      </c>
      <c r="L53">
        <v>2.1404878048780485</v>
      </c>
      <c r="M53">
        <v>3.1746341463414627</v>
      </c>
      <c r="N53">
        <v>2.7347967479674793</v>
      </c>
      <c r="O53">
        <v>2.2458861788617881</v>
      </c>
      <c r="P53" t="str">
        <v xml:space="preserve"> C, PF</v>
      </c>
      <c r="Q53">
        <f>VLOOKUP($A53, 'auction in'!$A$2:$B$218, 2, FALSE)</f>
        <v>11</v>
      </c>
      <c r="S53" t="str">
        <f>VLOOKUP($A53, 'auction in'!$A$2:$C$218, 3, FALSE)</f>
        <v>_______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2.2458861788617881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4.0902113821138206</v>
      </c>
      <c r="AF53">
        <f>IF(EXACT($S53, AF$2), 1, 0)</f>
        <v>1</v>
      </c>
      <c r="AG53">
        <f>IF(EXACT($S53, AG$2), 1, 0)</f>
        <v>0</v>
      </c>
      <c r="AH53">
        <f>IF(EXACT($S53, AH$2), 1, 0)</f>
        <v>0</v>
      </c>
      <c r="AI53">
        <f>IF(EXACT($S53, AI$2), 1, 0)</f>
        <v>0</v>
      </c>
      <c r="AJ53">
        <f>IF(EXACT($S53, AJ$2), 1, 0)</f>
        <v>0</v>
      </c>
      <c r="AK53">
        <f>IF(EXACT($S53, AK$2), 1, 0)</f>
        <v>0</v>
      </c>
      <c r="AL53">
        <f>IF(EXACT($S53, AL$2), 1, 0)</f>
        <v>0</v>
      </c>
      <c r="AM53">
        <f>IF(EXACT($S53, AM$2), 1, 0)</f>
        <v>0</v>
      </c>
      <c r="AN53">
        <f>IF(EXACT($S53, AN$2), 1, 0)</f>
        <v>0</v>
      </c>
      <c r="AO53">
        <f>IF(EXACT($S53, AO$2), 1, 0)</f>
        <v>0</v>
      </c>
      <c r="AP53">
        <f>IF(EXACT($S53, AP$2), 1, 0)</f>
        <v>0</v>
      </c>
      <c r="AQ53">
        <f>IF(EXACT($S53, AQ$2), 1, 0)</f>
        <v>0</v>
      </c>
      <c r="AR53">
        <f>IF(EXACT($S53, AR$2), 1, 0)</f>
        <v>0</v>
      </c>
    </row>
    <row r="54" spans="1:44" x14ac:dyDescent="0.3">
      <c r="A54" t="str">
        <v>Zion Williamson</v>
      </c>
      <c r="B54">
        <v>4.7959349593495935</v>
      </c>
      <c r="C54">
        <v>-2.7235772357723578</v>
      </c>
      <c r="D54">
        <v>-1.4960975609756098</v>
      </c>
      <c r="E54">
        <v>1.9637398373983741</v>
      </c>
      <c r="F54">
        <v>0.83430894308943093</v>
      </c>
      <c r="G54">
        <v>0.63642276422764232</v>
      </c>
      <c r="H54">
        <v>0.14487804878048782</v>
      </c>
      <c r="I54">
        <v>0.26</v>
      </c>
      <c r="J54">
        <v>-1.2352845528455285</v>
      </c>
      <c r="K54">
        <v>5.9039024390243906</v>
      </c>
      <c r="L54">
        <v>4.4156097560975605</v>
      </c>
      <c r="M54">
        <v>2.5439024390243903</v>
      </c>
      <c r="N54">
        <v>3.1803252032520319</v>
      </c>
      <c r="O54">
        <v>2.2211382113821143</v>
      </c>
      <c r="P54" t="str">
        <v xml:space="preserve"> PF</v>
      </c>
      <c r="Q54">
        <f>VLOOKUP($A54, 'auction in'!$A$2:$B$218, 2, FALSE)</f>
        <v>60</v>
      </c>
      <c r="S54" t="str">
        <f>VLOOKUP($A54, 'auction in'!$A$2:$C$218, 3, FALSE)</f>
        <v>_______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2.2211382113821143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4.0654634146341468</v>
      </c>
      <c r="AF54">
        <f>IF(EXACT($S54, AF$2), 1, 0)</f>
        <v>1</v>
      </c>
      <c r="AG54">
        <f>IF(EXACT($S54, AG$2), 1, 0)</f>
        <v>0</v>
      </c>
      <c r="AH54">
        <f>IF(EXACT($S54, AH$2), 1, 0)</f>
        <v>0</v>
      </c>
      <c r="AI54">
        <f>IF(EXACT($S54, AI$2), 1, 0)</f>
        <v>0</v>
      </c>
      <c r="AJ54">
        <f>IF(EXACT($S54, AJ$2), 1, 0)</f>
        <v>0</v>
      </c>
      <c r="AK54">
        <f>IF(EXACT($S54, AK$2), 1, 0)</f>
        <v>0</v>
      </c>
      <c r="AL54">
        <f>IF(EXACT($S54, AL$2), 1, 0)</f>
        <v>0</v>
      </c>
      <c r="AM54">
        <f>IF(EXACT($S54, AM$2), 1, 0)</f>
        <v>0</v>
      </c>
      <c r="AN54">
        <f>IF(EXACT($S54, AN$2), 1, 0)</f>
        <v>0</v>
      </c>
      <c r="AO54">
        <f>IF(EXACT($S54, AO$2), 1, 0)</f>
        <v>0</v>
      </c>
      <c r="AP54">
        <f>IF(EXACT($S54, AP$2), 1, 0)</f>
        <v>0</v>
      </c>
      <c r="AQ54">
        <f>IF(EXACT($S54, AQ$2), 1, 0)</f>
        <v>0</v>
      </c>
      <c r="AR54">
        <f>IF(EXACT($S54, AR$2), 1, 0)</f>
        <v>0</v>
      </c>
    </row>
    <row r="55" spans="1:44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2.2080000000000002</v>
      </c>
      <c r="P55" t="str">
        <v xml:space="preserve"> PF, SF</v>
      </c>
      <c r="Q55">
        <f>VLOOKUP($A55, 'auction in'!$A$2:$B$218, 2, FALSE)</f>
        <v>1</v>
      </c>
      <c r="S55" t="str">
        <f>VLOOKUP($A55, 'auction in'!$A$2:$C$218, 3, FALSE)</f>
        <v>_______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2.2080000000000002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4.0523252032520327</v>
      </c>
      <c r="AF55">
        <f>IF(EXACT($S55, AF$2), 1, 0)</f>
        <v>1</v>
      </c>
      <c r="AG55">
        <f>IF(EXACT($S55, AG$2), 1, 0)</f>
        <v>0</v>
      </c>
      <c r="AH55">
        <f>IF(EXACT($S55, AH$2), 1, 0)</f>
        <v>0</v>
      </c>
      <c r="AI55">
        <f>IF(EXACT($S55, AI$2), 1, 0)</f>
        <v>0</v>
      </c>
      <c r="AJ55">
        <f>IF(EXACT($S55, AJ$2), 1, 0)</f>
        <v>0</v>
      </c>
      <c r="AK55">
        <f>IF(EXACT($S55, AK$2), 1, 0)</f>
        <v>0</v>
      </c>
      <c r="AL55">
        <f>IF(EXACT($S55, AL$2), 1, 0)</f>
        <v>0</v>
      </c>
      <c r="AM55">
        <f>IF(EXACT($S55, AM$2), 1, 0)</f>
        <v>0</v>
      </c>
      <c r="AN55">
        <f>IF(EXACT($S55, AN$2), 1, 0)</f>
        <v>0</v>
      </c>
      <c r="AO55">
        <f>IF(EXACT($S55, AO$2), 1, 0)</f>
        <v>0</v>
      </c>
      <c r="AP55">
        <f>IF(EXACT($S55, AP$2), 1, 0)</f>
        <v>0</v>
      </c>
      <c r="AQ55">
        <f>IF(EXACT($S55, AQ$2), 1, 0)</f>
        <v>0</v>
      </c>
      <c r="AR55">
        <f>IF(EXACT($S55, AR$2), 1, 0)</f>
        <v>0</v>
      </c>
    </row>
    <row r="56" spans="1:44" x14ac:dyDescent="0.3">
      <c r="A56" t="str">
        <v>Lonzo Ball</v>
      </c>
      <c r="B56">
        <v>-0.92634146341463419</v>
      </c>
      <c r="C56">
        <v>-2.7560975609756094E-2</v>
      </c>
      <c r="D56">
        <v>1.0992682926829269</v>
      </c>
      <c r="E56">
        <v>-7.5609756097560488E-3</v>
      </c>
      <c r="F56">
        <v>-0.19999999999999996</v>
      </c>
      <c r="G56">
        <v>1.3258536585365854</v>
      </c>
      <c r="H56">
        <v>1.2653658536585366</v>
      </c>
      <c r="I56">
        <v>3.365853658536587E-2</v>
      </c>
      <c r="J56">
        <v>-0.59439024390243911</v>
      </c>
      <c r="K56">
        <v>1.995853658536586</v>
      </c>
      <c r="L56">
        <v>2.5626829268292686</v>
      </c>
      <c r="M56">
        <v>0.64243902439024403</v>
      </c>
      <c r="N56">
        <v>1.9682926829268295</v>
      </c>
      <c r="O56">
        <v>2.1535609756097562</v>
      </c>
      <c r="P56" t="str">
        <v xml:space="preserve"> PG</v>
      </c>
      <c r="Q56">
        <f>VLOOKUP($A56, 'auction in'!$A$2:$B$218, 2, FALSE)</f>
        <v>16</v>
      </c>
      <c r="S56" t="str">
        <f>VLOOKUP($A56, 'auction in'!$A$2:$C$218, 3, FALSE)</f>
        <v>_______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2.1535609756097562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3.9978861788617888</v>
      </c>
      <c r="AF56">
        <f>IF(EXACT($S56, AF$2), 1, 0)</f>
        <v>1</v>
      </c>
      <c r="AG56">
        <f>IF(EXACT($S56, AG$2), 1, 0)</f>
        <v>0</v>
      </c>
      <c r="AH56">
        <f>IF(EXACT($S56, AH$2), 1, 0)</f>
        <v>0</v>
      </c>
      <c r="AI56">
        <f>IF(EXACT($S56, AI$2), 1, 0)</f>
        <v>0</v>
      </c>
      <c r="AJ56">
        <f>IF(EXACT($S56, AJ$2), 1, 0)</f>
        <v>0</v>
      </c>
      <c r="AK56">
        <f>IF(EXACT($S56, AK$2), 1, 0)</f>
        <v>0</v>
      </c>
      <c r="AL56">
        <f>IF(EXACT($S56, AL$2), 1, 0)</f>
        <v>0</v>
      </c>
      <c r="AM56">
        <f>IF(EXACT($S56, AM$2), 1, 0)</f>
        <v>0</v>
      </c>
      <c r="AN56">
        <f>IF(EXACT($S56, AN$2), 1, 0)</f>
        <v>0</v>
      </c>
      <c r="AO56">
        <f>IF(EXACT($S56, AO$2), 1, 0)</f>
        <v>0</v>
      </c>
      <c r="AP56">
        <f>IF(EXACT($S56, AP$2), 1, 0)</f>
        <v>0</v>
      </c>
      <c r="AQ56">
        <f>IF(EXACT($S56, AQ$2), 1, 0)</f>
        <v>0</v>
      </c>
      <c r="AR56">
        <f>IF(EXACT($S56, AR$2), 1, 0)</f>
        <v>0</v>
      </c>
    </row>
    <row r="57" spans="1:44" x14ac:dyDescent="0.3">
      <c r="A57" t="str">
        <v>Gordon Hayward</v>
      </c>
      <c r="B57">
        <v>0.28016260162601625</v>
      </c>
      <c r="C57">
        <v>1.1504065040650406</v>
      </c>
      <c r="D57">
        <v>-1.073170731707318E-2</v>
      </c>
      <c r="E57">
        <v>0.54991869918699177</v>
      </c>
      <c r="F57">
        <v>4.0325203252032538E-2</v>
      </c>
      <c r="G57">
        <v>0.3977235772357724</v>
      </c>
      <c r="H57">
        <v>0.41999999999999993</v>
      </c>
      <c r="I57">
        <v>-0.61268292682926817</v>
      </c>
      <c r="J57">
        <v>-0.30130081300813005</v>
      </c>
      <c r="K57">
        <v>0.76341463414634136</v>
      </c>
      <c r="L57">
        <v>2.2151219512195128</v>
      </c>
      <c r="M57">
        <v>1.51609756097561</v>
      </c>
      <c r="N57">
        <v>1.9138211382113828</v>
      </c>
      <c r="O57">
        <v>1.8577886178861784</v>
      </c>
      <c r="P57" t="str">
        <v xml:space="preserve"> SF</v>
      </c>
      <c r="Q57">
        <f>VLOOKUP($A57, 'auction in'!$A$2:$B$218, 2, FALSE)</f>
        <v>1</v>
      </c>
      <c r="S57" t="str">
        <f>VLOOKUP($A57, 'auction in'!$A$2:$C$218, 3, FALSE)</f>
        <v>_______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1.8577886178861784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3.702113821138211</v>
      </c>
      <c r="AF57">
        <f>IF(EXACT($S57, AF$2), 1, 0)</f>
        <v>1</v>
      </c>
      <c r="AG57">
        <f>IF(EXACT($S57, AG$2), 1, 0)</f>
        <v>0</v>
      </c>
      <c r="AH57">
        <f>IF(EXACT($S57, AH$2), 1, 0)</f>
        <v>0</v>
      </c>
      <c r="AI57">
        <f>IF(EXACT($S57, AI$2), 1, 0)</f>
        <v>0</v>
      </c>
      <c r="AJ57">
        <f>IF(EXACT($S57, AJ$2), 1, 0)</f>
        <v>0</v>
      </c>
      <c r="AK57">
        <f>IF(EXACT($S57, AK$2), 1, 0)</f>
        <v>0</v>
      </c>
      <c r="AL57">
        <f>IF(EXACT($S57, AL$2), 1, 0)</f>
        <v>0</v>
      </c>
      <c r="AM57">
        <f>IF(EXACT($S57, AM$2), 1, 0)</f>
        <v>0</v>
      </c>
      <c r="AN57">
        <f>IF(EXACT($S57, AN$2), 1, 0)</f>
        <v>0</v>
      </c>
      <c r="AO57">
        <f>IF(EXACT($S57, AO$2), 1, 0)</f>
        <v>0</v>
      </c>
      <c r="AP57">
        <f>IF(EXACT($S57, AP$2), 1, 0)</f>
        <v>0</v>
      </c>
      <c r="AQ57">
        <f>IF(EXACT($S57, AQ$2), 1, 0)</f>
        <v>0</v>
      </c>
      <c r="AR57">
        <f>IF(EXACT($S57, AR$2), 1, 0)</f>
        <v>0</v>
      </c>
    </row>
    <row r="58" spans="1:44" x14ac:dyDescent="0.3">
      <c r="A58" t="str">
        <v>Malcolm Brogdon</v>
      </c>
      <c r="B58">
        <v>-0.51654471544715452</v>
      </c>
      <c r="C58">
        <v>0.76882113821138209</v>
      </c>
      <c r="D58">
        <v>0.65560975609756089</v>
      </c>
      <c r="E58">
        <v>0.76552845528455293</v>
      </c>
      <c r="F58">
        <v>-7.9430894308943081E-2</v>
      </c>
      <c r="G58">
        <v>1.3154065040650404</v>
      </c>
      <c r="H58">
        <v>-0.16536585365853662</v>
      </c>
      <c r="I58">
        <v>-0.58621951219512203</v>
      </c>
      <c r="J58">
        <v>-0.40422764227642283</v>
      </c>
      <c r="K58">
        <v>0.98475609756097526</v>
      </c>
      <c r="L58">
        <v>2.15780487804878</v>
      </c>
      <c r="M58">
        <v>0.43817073170731691</v>
      </c>
      <c r="N58">
        <v>1.7535772357723571</v>
      </c>
      <c r="O58">
        <v>1.8568861788617879</v>
      </c>
      <c r="P58" t="str">
        <v xml:space="preserve"> PG, SG</v>
      </c>
      <c r="Q58">
        <f>VLOOKUP($A58, 'auction in'!$A$2:$B$218, 2, FALSE)</f>
        <v>6</v>
      </c>
      <c r="S58" t="str">
        <f>VLOOKUP($A58, 'auction in'!$A$2:$C$218, 3, FALSE)</f>
        <v>_______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1.8568861788617879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3.7012113821138204</v>
      </c>
      <c r="AF58">
        <f>IF(EXACT($S58, AF$2), 1, 0)</f>
        <v>1</v>
      </c>
      <c r="AG58">
        <f>IF(EXACT($S58, AG$2), 1, 0)</f>
        <v>0</v>
      </c>
      <c r="AH58">
        <f>IF(EXACT($S58, AH$2), 1, 0)</f>
        <v>0</v>
      </c>
      <c r="AI58">
        <f>IF(EXACT($S58, AI$2), 1, 0)</f>
        <v>0</v>
      </c>
      <c r="AJ58">
        <f>IF(EXACT($S58, AJ$2), 1, 0)</f>
        <v>0</v>
      </c>
      <c r="AK58">
        <f>IF(EXACT($S58, AK$2), 1, 0)</f>
        <v>0</v>
      </c>
      <c r="AL58">
        <f>IF(EXACT($S58, AL$2), 1, 0)</f>
        <v>0</v>
      </c>
      <c r="AM58">
        <f>IF(EXACT($S58, AM$2), 1, 0)</f>
        <v>0</v>
      </c>
      <c r="AN58">
        <f>IF(EXACT($S58, AN$2), 1, 0)</f>
        <v>0</v>
      </c>
      <c r="AO58">
        <f>IF(EXACT($S58, AO$2), 1, 0)</f>
        <v>0</v>
      </c>
      <c r="AP58">
        <f>IF(EXACT($S58, AP$2), 1, 0)</f>
        <v>0</v>
      </c>
      <c r="AQ58">
        <f>IF(EXACT($S58, AQ$2), 1, 0)</f>
        <v>0</v>
      </c>
      <c r="AR58">
        <f>IF(EXACT($S58, AR$2), 1, 0)</f>
        <v>0</v>
      </c>
    </row>
    <row r="59" spans="1:44" x14ac:dyDescent="0.3">
      <c r="A59" t="str">
        <v>Isaiah Stewart</v>
      </c>
      <c r="B59">
        <v>1.3427642276422764</v>
      </c>
      <c r="C59">
        <v>-0.37613821138211384</v>
      </c>
      <c r="D59">
        <v>-1.3080487804878052</v>
      </c>
      <c r="E59">
        <v>-0.42077235772357729</v>
      </c>
      <c r="F59">
        <v>1.5113821138211383</v>
      </c>
      <c r="G59">
        <v>-0.79650406504065052</v>
      </c>
      <c r="H59">
        <v>-0.21146341463414636</v>
      </c>
      <c r="I59">
        <v>2.0428048780487806</v>
      </c>
      <c r="J59">
        <v>0.25276422764227646</v>
      </c>
      <c r="K59">
        <v>2.4129268292682924</v>
      </c>
      <c r="L59">
        <v>1.7840243902439021</v>
      </c>
      <c r="M59">
        <v>2.833292682926829</v>
      </c>
      <c r="N59">
        <v>2.0367886178861787</v>
      </c>
      <c r="O59">
        <v>1.7682357723577233</v>
      </c>
      <c r="P59" t="str">
        <v xml:space="preserve"> C, PF</v>
      </c>
      <c r="Q59">
        <f>VLOOKUP($A59, 'auction in'!$A$2:$B$218, 2, FALSE)</f>
        <v>4</v>
      </c>
      <c r="S59" t="str">
        <f>VLOOKUP($A59, 'auction in'!$A$2:$C$218, 3, FALSE)</f>
        <v>_______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1.7682357723577233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3.6125609756097559</v>
      </c>
      <c r="AF59">
        <f>IF(EXACT($S59, AF$2), 1, 0)</f>
        <v>1</v>
      </c>
      <c r="AG59">
        <f>IF(EXACT($S59, AG$2), 1, 0)</f>
        <v>0</v>
      </c>
      <c r="AH59">
        <f>IF(EXACT($S59, AH$2), 1, 0)</f>
        <v>0</v>
      </c>
      <c r="AI59">
        <f>IF(EXACT($S59, AI$2), 1, 0)</f>
        <v>0</v>
      </c>
      <c r="AJ59">
        <f>IF(EXACT($S59, AJ$2), 1, 0)</f>
        <v>0</v>
      </c>
      <c r="AK59">
        <f>IF(EXACT($S59, AK$2), 1, 0)</f>
        <v>0</v>
      </c>
      <c r="AL59">
        <f>IF(EXACT($S59, AL$2), 1, 0)</f>
        <v>0</v>
      </c>
      <c r="AM59">
        <f>IF(EXACT($S59, AM$2), 1, 0)</f>
        <v>0</v>
      </c>
      <c r="AN59">
        <f>IF(EXACT($S59, AN$2), 1, 0)</f>
        <v>0</v>
      </c>
      <c r="AO59">
        <f>IF(EXACT($S59, AO$2), 1, 0)</f>
        <v>0</v>
      </c>
      <c r="AP59">
        <f>IF(EXACT($S59, AP$2), 1, 0)</f>
        <v>0</v>
      </c>
      <c r="AQ59">
        <f>IF(EXACT($S59, AQ$2), 1, 0)</f>
        <v>0</v>
      </c>
      <c r="AR59">
        <f>IF(EXACT($S59, AR$2), 1, 0)</f>
        <v>0</v>
      </c>
    </row>
    <row r="60" spans="1:44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1.7566178861788617</v>
      </c>
      <c r="P60" t="str">
        <v xml:space="preserve"> SG, SF</v>
      </c>
      <c r="Q60">
        <f>VLOOKUP($A60, 'auction in'!$A$2:$B$218, 2, FALSE)</f>
        <v>1</v>
      </c>
      <c r="S60" t="str">
        <f>VLOOKUP($A60, 'auction in'!$A$2:$C$218, 3, FALSE)</f>
        <v>_______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1.7566178861788617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3.6009430894308943</v>
      </c>
      <c r="AF60">
        <f>IF(EXACT($S60, AF$2), 1, 0)</f>
        <v>1</v>
      </c>
      <c r="AG60">
        <f>IF(EXACT($S60, AG$2), 1, 0)</f>
        <v>0</v>
      </c>
      <c r="AH60">
        <f>IF(EXACT($S60, AH$2), 1, 0)</f>
        <v>0</v>
      </c>
      <c r="AI60">
        <f>IF(EXACT($S60, AI$2), 1, 0)</f>
        <v>0</v>
      </c>
      <c r="AJ60">
        <f>IF(EXACT($S60, AJ$2), 1, 0)</f>
        <v>0</v>
      </c>
      <c r="AK60">
        <f>IF(EXACT($S60, AK$2), 1, 0)</f>
        <v>0</v>
      </c>
      <c r="AL60">
        <f>IF(EXACT($S60, AL$2), 1, 0)</f>
        <v>0</v>
      </c>
      <c r="AM60">
        <f>IF(EXACT($S60, AM$2), 1, 0)</f>
        <v>0</v>
      </c>
      <c r="AN60">
        <f>IF(EXACT($S60, AN$2), 1, 0)</f>
        <v>0</v>
      </c>
      <c r="AO60">
        <f>IF(EXACT($S60, AO$2), 1, 0)</f>
        <v>0</v>
      </c>
      <c r="AP60">
        <f>IF(EXACT($S60, AP$2), 1, 0)</f>
        <v>0</v>
      </c>
      <c r="AQ60">
        <f>IF(EXACT($S60, AQ$2), 1, 0)</f>
        <v>0</v>
      </c>
      <c r="AR60">
        <f>IF(EXACT($S60, AR$2), 1, 0)</f>
        <v>0</v>
      </c>
    </row>
    <row r="61" spans="1:44" x14ac:dyDescent="0.3">
      <c r="A61" t="str">
        <v>Jerami Grant</v>
      </c>
      <c r="B61">
        <v>-0.31642276422764226</v>
      </c>
      <c r="C61">
        <v>1.5238211382113822</v>
      </c>
      <c r="D61">
        <v>0.24585365853658542</v>
      </c>
      <c r="E61">
        <v>0.81162601626016273</v>
      </c>
      <c r="F61">
        <v>-0.31382113821138213</v>
      </c>
      <c r="G61">
        <v>-0.1130081300813008</v>
      </c>
      <c r="H61">
        <v>-0.91609756097560979</v>
      </c>
      <c r="I61">
        <v>0.96682926829268301</v>
      </c>
      <c r="J61">
        <v>-0.28447154471544722</v>
      </c>
      <c r="K61">
        <v>8.0487804878048852E-2</v>
      </c>
      <c r="L61">
        <v>1.8887804878048782</v>
      </c>
      <c r="M61">
        <v>1.7173170731707317</v>
      </c>
      <c r="N61">
        <v>1.6043089430894311</v>
      </c>
      <c r="O61">
        <v>1.6675934959349594</v>
      </c>
      <c r="P61" t="str">
        <v xml:space="preserve"> SF, PF</v>
      </c>
      <c r="Q61">
        <f>VLOOKUP($A61, 'auction in'!$A$2:$B$218, 2, FALSE)</f>
        <v>3</v>
      </c>
      <c r="S61" t="str">
        <f>VLOOKUP($A61, 'auction in'!$A$2:$C$218, 3, FALSE)</f>
        <v>_______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1.6675934959349594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3.511918699186992</v>
      </c>
      <c r="AF61">
        <f>IF(EXACT($S61, AF$2), 1, 0)</f>
        <v>1</v>
      </c>
      <c r="AG61">
        <f>IF(EXACT($S61, AG$2), 1, 0)</f>
        <v>0</v>
      </c>
      <c r="AH61">
        <f>IF(EXACT($S61, AH$2), 1, 0)</f>
        <v>0</v>
      </c>
      <c r="AI61">
        <f>IF(EXACT($S61, AI$2), 1, 0)</f>
        <v>0</v>
      </c>
      <c r="AJ61">
        <f>IF(EXACT($S61, AJ$2), 1, 0)</f>
        <v>0</v>
      </c>
      <c r="AK61">
        <f>IF(EXACT($S61, AK$2), 1, 0)</f>
        <v>0</v>
      </c>
      <c r="AL61">
        <f>IF(EXACT($S61, AL$2), 1, 0)</f>
        <v>0</v>
      </c>
      <c r="AM61">
        <f>IF(EXACT($S61, AM$2), 1, 0)</f>
        <v>0</v>
      </c>
      <c r="AN61">
        <f>IF(EXACT($S61, AN$2), 1, 0)</f>
        <v>0</v>
      </c>
      <c r="AO61">
        <f>IF(EXACT($S61, AO$2), 1, 0)</f>
        <v>0</v>
      </c>
      <c r="AP61">
        <f>IF(EXACT($S61, AP$2), 1, 0)</f>
        <v>0</v>
      </c>
      <c r="AQ61">
        <f>IF(EXACT($S61, AQ$2), 1, 0)</f>
        <v>0</v>
      </c>
      <c r="AR61">
        <f>IF(EXACT($S61, AR$2), 1, 0)</f>
        <v>0</v>
      </c>
    </row>
    <row r="62" spans="1:44" x14ac:dyDescent="0.3">
      <c r="A62" t="str">
        <v>Mike Conley</v>
      </c>
      <c r="B62">
        <v>-0.34178861788617887</v>
      </c>
      <c r="C62">
        <v>0.76894308943089429</v>
      </c>
      <c r="D62">
        <v>0.70243902439024386</v>
      </c>
      <c r="E62">
        <v>0.13528455284552846</v>
      </c>
      <c r="F62">
        <v>-0.76406504065040659</v>
      </c>
      <c r="G62">
        <v>1.2518699186991868</v>
      </c>
      <c r="H62">
        <v>0.74341463414634146</v>
      </c>
      <c r="I62">
        <v>-0.78682926829268296</v>
      </c>
      <c r="J62">
        <v>-0.11886178861788615</v>
      </c>
      <c r="K62">
        <v>0.82146341463414574</v>
      </c>
      <c r="L62">
        <v>1.7092682926829263</v>
      </c>
      <c r="M62">
        <v>0.33853658536585335</v>
      </c>
      <c r="N62">
        <v>1.5904065040650401</v>
      </c>
      <c r="O62">
        <v>1.6587642276422758</v>
      </c>
      <c r="P62" t="str">
        <v xml:space="preserve"> PG</v>
      </c>
      <c r="Q62">
        <f>VLOOKUP($A62, 'auction in'!$A$2:$B$218, 2, FALSE)</f>
        <v>3</v>
      </c>
      <c r="S62" t="str">
        <f>VLOOKUP($A62, 'auction in'!$A$2:$C$218, 3, FALSE)</f>
        <v>_______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1.6587642276422758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3.5030894308943084</v>
      </c>
      <c r="AF62">
        <f>IF(EXACT($S62, AF$2), 1, 0)</f>
        <v>1</v>
      </c>
      <c r="AG62">
        <f>IF(EXACT($S62, AG$2), 1, 0)</f>
        <v>0</v>
      </c>
      <c r="AH62">
        <f>IF(EXACT($S62, AH$2), 1, 0)</f>
        <v>0</v>
      </c>
      <c r="AI62">
        <f>IF(EXACT($S62, AI$2), 1, 0)</f>
        <v>0</v>
      </c>
      <c r="AJ62">
        <f>IF(EXACT($S62, AJ$2), 1, 0)</f>
        <v>0</v>
      </c>
      <c r="AK62">
        <f>IF(EXACT($S62, AK$2), 1, 0)</f>
        <v>0</v>
      </c>
      <c r="AL62">
        <f>IF(EXACT($S62, AL$2), 1, 0)</f>
        <v>0</v>
      </c>
      <c r="AM62">
        <f>IF(EXACT($S62, AM$2), 1, 0)</f>
        <v>0</v>
      </c>
      <c r="AN62">
        <f>IF(EXACT($S62, AN$2), 1, 0)</f>
        <v>0</v>
      </c>
      <c r="AO62">
        <f>IF(EXACT($S62, AO$2), 1, 0)</f>
        <v>0</v>
      </c>
      <c r="AP62">
        <f>IF(EXACT($S62, AP$2), 1, 0)</f>
        <v>0</v>
      </c>
      <c r="AQ62">
        <f>IF(EXACT($S62, AQ$2), 1, 0)</f>
        <v>0</v>
      </c>
      <c r="AR62">
        <f>IF(EXACT($S62, AR$2), 1, 0)</f>
        <v>0</v>
      </c>
    </row>
    <row r="63" spans="1:44" x14ac:dyDescent="0.3">
      <c r="A63" t="str">
        <v>Anthony Edwards</v>
      </c>
      <c r="B63">
        <v>-0.93373983739837396</v>
      </c>
      <c r="C63">
        <v>0.14943089430894307</v>
      </c>
      <c r="D63">
        <v>0.86707317073170731</v>
      </c>
      <c r="E63">
        <v>1.1451626016260161</v>
      </c>
      <c r="F63">
        <v>-5.5162601626016258E-2</v>
      </c>
      <c r="G63">
        <v>0.33504065040650405</v>
      </c>
      <c r="H63">
        <v>0.82146341463414629</v>
      </c>
      <c r="I63">
        <v>-4.9999999999999996E-2</v>
      </c>
      <c r="J63">
        <v>-0.86300813008130073</v>
      </c>
      <c r="K63">
        <v>1.2668292682926832</v>
      </c>
      <c r="L63">
        <v>2.2792682926829269</v>
      </c>
      <c r="M63">
        <v>1.0812195121951218</v>
      </c>
      <c r="N63">
        <v>1.4162601626016262</v>
      </c>
      <c r="O63">
        <v>1.6030081300813008</v>
      </c>
      <c r="P63" t="str">
        <v xml:space="preserve"> SG, SF</v>
      </c>
      <c r="Q63">
        <f>VLOOKUP($A63, 'auction in'!$A$2:$B$218, 2, FALSE)</f>
        <v>9</v>
      </c>
      <c r="S63" t="str">
        <f>VLOOKUP($A63, 'auction in'!$A$2:$C$218, 3, FALSE)</f>
        <v>_______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1.6030081300813008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3.4473333333333334</v>
      </c>
      <c r="AF63">
        <f>IF(EXACT($S63, AF$2), 1, 0)</f>
        <v>1</v>
      </c>
      <c r="AG63">
        <f>IF(EXACT($S63, AG$2), 1, 0)</f>
        <v>0</v>
      </c>
      <c r="AH63">
        <f>IF(EXACT($S63, AH$2), 1, 0)</f>
        <v>0</v>
      </c>
      <c r="AI63">
        <f>IF(EXACT($S63, AI$2), 1, 0)</f>
        <v>0</v>
      </c>
      <c r="AJ63">
        <f>IF(EXACT($S63, AJ$2), 1, 0)</f>
        <v>0</v>
      </c>
      <c r="AK63">
        <f>IF(EXACT($S63, AK$2), 1, 0)</f>
        <v>0</v>
      </c>
      <c r="AL63">
        <f>IF(EXACT($S63, AL$2), 1, 0)</f>
        <v>0</v>
      </c>
      <c r="AM63">
        <f>IF(EXACT($S63, AM$2), 1, 0)</f>
        <v>0</v>
      </c>
      <c r="AN63">
        <f>IF(EXACT($S63, AN$2), 1, 0)</f>
        <v>0</v>
      </c>
      <c r="AO63">
        <f>IF(EXACT($S63, AO$2), 1, 0)</f>
        <v>0</v>
      </c>
      <c r="AP63">
        <f>IF(EXACT($S63, AP$2), 1, 0)</f>
        <v>0</v>
      </c>
      <c r="AQ63">
        <f>IF(EXACT($S63, AQ$2), 1, 0)</f>
        <v>0</v>
      </c>
      <c r="AR63">
        <f>IF(EXACT($S63, AR$2), 1, 0)</f>
        <v>0</v>
      </c>
    </row>
    <row r="64" spans="1:44" x14ac:dyDescent="0.3">
      <c r="A64" t="str">
        <v>Jonas Valanciunas</v>
      </c>
      <c r="B64">
        <v>2.2262195121951218</v>
      </c>
      <c r="C64">
        <v>-5.4878048780487805E-2</v>
      </c>
      <c r="D64">
        <v>-1.4114634146341465</v>
      </c>
      <c r="E64">
        <v>0.10524390243902443</v>
      </c>
      <c r="F64">
        <v>2.075609756097561</v>
      </c>
      <c r="G64">
        <v>-0.53414634146341466</v>
      </c>
      <c r="H64">
        <v>-1.0769512195121951</v>
      </c>
      <c r="I64">
        <v>0.68451219512195127</v>
      </c>
      <c r="J64">
        <v>3.0000000000000013E-2</v>
      </c>
      <c r="K64">
        <v>2.0990243902439021</v>
      </c>
      <c r="L64">
        <v>2.0141463414634142</v>
      </c>
      <c r="M64">
        <v>2.5782926829268291</v>
      </c>
      <c r="N64">
        <v>2.044146341463414</v>
      </c>
      <c r="O64">
        <v>1.5989024390243904</v>
      </c>
      <c r="P64" t="str">
        <v xml:space="preserve"> C</v>
      </c>
      <c r="Q64">
        <f>VLOOKUP($A64, 'auction in'!$A$2:$B$218, 2, FALSE)</f>
        <v>18.235532912495568</v>
      </c>
      <c r="S64" t="str">
        <f>VLOOKUP($A64, 'auction in'!$A$2:$C$218, 3, FALSE)</f>
        <v>_______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1.5989024390243904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3.443227642276423</v>
      </c>
      <c r="AF64">
        <f>IF(EXACT($S64, AF$2), 1, 0)</f>
        <v>1</v>
      </c>
      <c r="AG64">
        <f>IF(EXACT($S64, AG$2), 1, 0)</f>
        <v>0</v>
      </c>
      <c r="AH64">
        <f>IF(EXACT($S64, AH$2), 1, 0)</f>
        <v>0</v>
      </c>
      <c r="AI64">
        <f>IF(EXACT($S64, AI$2), 1, 0)</f>
        <v>0</v>
      </c>
      <c r="AJ64">
        <f>IF(EXACT($S64, AJ$2), 1, 0)</f>
        <v>0</v>
      </c>
      <c r="AK64">
        <f>IF(EXACT($S64, AK$2), 1, 0)</f>
        <v>0</v>
      </c>
      <c r="AL64">
        <f>IF(EXACT($S64, AL$2), 1, 0)</f>
        <v>0</v>
      </c>
      <c r="AM64">
        <f>IF(EXACT($S64, AM$2), 1, 0)</f>
        <v>0</v>
      </c>
      <c r="AN64">
        <f>IF(EXACT($S64, AN$2), 1, 0)</f>
        <v>0</v>
      </c>
      <c r="AO64">
        <f>IF(EXACT($S64, AO$2), 1, 0)</f>
        <v>0</v>
      </c>
      <c r="AP64">
        <f>IF(EXACT($S64, AP$2), 1, 0)</f>
        <v>0</v>
      </c>
      <c r="AQ64">
        <f>IF(EXACT($S64, AQ$2), 1, 0)</f>
        <v>0</v>
      </c>
      <c r="AR64">
        <f>IF(EXACT($S64, AR$2), 1, 0)</f>
        <v>0</v>
      </c>
    </row>
    <row r="65" spans="1:44" x14ac:dyDescent="0.3">
      <c r="A65" t="str">
        <v>Jusuf Nurkic</v>
      </c>
      <c r="B65">
        <v>1.0370731707317074</v>
      </c>
      <c r="C65">
        <v>-0.84707317073170729</v>
      </c>
      <c r="D65">
        <v>-1.3251219512195123</v>
      </c>
      <c r="E65">
        <v>1.8048780487804922E-2</v>
      </c>
      <c r="F65">
        <v>1.678048780487805</v>
      </c>
      <c r="G65">
        <v>-1.4390243902439009E-2</v>
      </c>
      <c r="H65">
        <v>0.33487804878048788</v>
      </c>
      <c r="I65">
        <v>1.826341463414634</v>
      </c>
      <c r="J65">
        <v>-0.9187804878048782</v>
      </c>
      <c r="K65">
        <v>2.6360975609756094</v>
      </c>
      <c r="L65">
        <v>2.7078048780487807</v>
      </c>
      <c r="M65">
        <v>1.8034146341463413</v>
      </c>
      <c r="N65">
        <v>1.7890243902439025</v>
      </c>
      <c r="O65">
        <v>1.5816097560975608</v>
      </c>
      <c r="P65" t="str">
        <v xml:space="preserve"> C</v>
      </c>
      <c r="Q65">
        <f>VLOOKUP($A65, 'auction in'!$A$2:$B$218, 2, FALSE)</f>
        <v>13</v>
      </c>
      <c r="S65" t="str">
        <f>VLOOKUP($A65, 'auction in'!$A$2:$C$218, 3, FALSE)</f>
        <v>_______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1.5816097560975608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3.4259349593495934</v>
      </c>
      <c r="AF65">
        <f>IF(EXACT($S65, AF$2), 1, 0)</f>
        <v>1</v>
      </c>
      <c r="AG65">
        <f>IF(EXACT($S65, AG$2), 1, 0)</f>
        <v>0</v>
      </c>
      <c r="AH65">
        <f>IF(EXACT($S65, AH$2), 1, 0)</f>
        <v>0</v>
      </c>
      <c r="AI65">
        <f>IF(EXACT($S65, AI$2), 1, 0)</f>
        <v>0</v>
      </c>
      <c r="AJ65">
        <f>IF(EXACT($S65, AJ$2), 1, 0)</f>
        <v>0</v>
      </c>
      <c r="AK65">
        <f>IF(EXACT($S65, AK$2), 1, 0)</f>
        <v>0</v>
      </c>
      <c r="AL65">
        <f>IF(EXACT($S65, AL$2), 1, 0)</f>
        <v>0</v>
      </c>
      <c r="AM65">
        <f>IF(EXACT($S65, AM$2), 1, 0)</f>
        <v>0</v>
      </c>
      <c r="AN65">
        <f>IF(EXACT($S65, AN$2), 1, 0)</f>
        <v>0</v>
      </c>
      <c r="AO65">
        <f>IF(EXACT($S65, AO$2), 1, 0)</f>
        <v>0</v>
      </c>
      <c r="AP65">
        <f>IF(EXACT($S65, AP$2), 1, 0)</f>
        <v>0</v>
      </c>
      <c r="AQ65">
        <f>IF(EXACT($S65, AQ$2), 1, 0)</f>
        <v>0</v>
      </c>
      <c r="AR65">
        <f>IF(EXACT($S65, AR$2), 1, 0)</f>
        <v>0</v>
      </c>
    </row>
    <row r="66" spans="1:44" x14ac:dyDescent="0.3">
      <c r="A66" t="str">
        <v>Draymond Green</v>
      </c>
      <c r="B66">
        <v>-6.8455284552845524E-2</v>
      </c>
      <c r="C66">
        <v>8.6178861788617889E-2</v>
      </c>
      <c r="D66">
        <v>-1.2063414634146341</v>
      </c>
      <c r="E66">
        <v>-0.99528455284552841</v>
      </c>
      <c r="F66">
        <v>0.79918699186991882</v>
      </c>
      <c r="G66">
        <v>2.3398373983739837</v>
      </c>
      <c r="H66">
        <v>1.6199999999999999</v>
      </c>
      <c r="I66">
        <v>0.47951219512195131</v>
      </c>
      <c r="J66">
        <v>-1.5250406504065039</v>
      </c>
      <c r="K66">
        <v>1.4434146341463419</v>
      </c>
      <c r="L66">
        <v>3.0546341463414635</v>
      </c>
      <c r="M66">
        <v>-0.81024390243902378</v>
      </c>
      <c r="N66">
        <v>1.5295934959349595</v>
      </c>
      <c r="O66">
        <v>1.5432845528455288</v>
      </c>
      <c r="P66" t="str">
        <v xml:space="preserve"> PF</v>
      </c>
      <c r="Q66">
        <f>VLOOKUP($A66, 'auction in'!$A$2:$B$218, 2, FALSE)</f>
        <v>12</v>
      </c>
      <c r="S66" t="str">
        <f>VLOOKUP($A66, 'auction in'!$A$2:$C$218, 3, FALSE)</f>
        <v>_______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1.5432845528455288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3.3876097560975613</v>
      </c>
      <c r="AF66">
        <f>IF(EXACT($S66, AF$2), 1, 0)</f>
        <v>1</v>
      </c>
      <c r="AG66">
        <f>IF(EXACT($S66, AG$2), 1, 0)</f>
        <v>0</v>
      </c>
      <c r="AH66">
        <f>IF(EXACT($S66, AH$2), 1, 0)</f>
        <v>0</v>
      </c>
      <c r="AI66">
        <f>IF(EXACT($S66, AI$2), 1, 0)</f>
        <v>0</v>
      </c>
      <c r="AJ66">
        <f>IF(EXACT($S66, AJ$2), 1, 0)</f>
        <v>0</v>
      </c>
      <c r="AK66">
        <f>IF(EXACT($S66, AK$2), 1, 0)</f>
        <v>0</v>
      </c>
      <c r="AL66">
        <f>IF(EXACT($S66, AL$2), 1, 0)</f>
        <v>0</v>
      </c>
      <c r="AM66">
        <f>IF(EXACT($S66, AM$2), 1, 0)</f>
        <v>0</v>
      </c>
      <c r="AN66">
        <f>IF(EXACT($S66, AN$2), 1, 0)</f>
        <v>0</v>
      </c>
      <c r="AO66">
        <f>IF(EXACT($S66, AO$2), 1, 0)</f>
        <v>0</v>
      </c>
      <c r="AP66">
        <f>IF(EXACT($S66, AP$2), 1, 0)</f>
        <v>0</v>
      </c>
      <c r="AQ66">
        <f>IF(EXACT($S66, AQ$2), 1, 0)</f>
        <v>0</v>
      </c>
      <c r="AR66">
        <f>IF(EXACT($S66, AR$2), 1, 0)</f>
        <v>0</v>
      </c>
    </row>
    <row r="67" spans="1:44" x14ac:dyDescent="0.3">
      <c r="A67" t="str">
        <v>Chris Boucher</v>
      </c>
      <c r="B67">
        <v>0.8183739837398375</v>
      </c>
      <c r="C67">
        <v>-1.6260162601626016E-3</v>
      </c>
      <c r="D67">
        <v>-0.40731707317073174</v>
      </c>
      <c r="E67">
        <v>-0.2840650406504065</v>
      </c>
      <c r="F67">
        <v>0.31626016260162604</v>
      </c>
      <c r="G67">
        <v>-0.93528455284552847</v>
      </c>
      <c r="H67">
        <v>-1.0317073170731708</v>
      </c>
      <c r="I67">
        <v>2.1653658536585367</v>
      </c>
      <c r="J67">
        <v>1.02130081300813</v>
      </c>
      <c r="K67">
        <v>1.6629268292682928</v>
      </c>
      <c r="L67">
        <v>0.64000000000000012</v>
      </c>
      <c r="M67">
        <v>2.5965853658536591</v>
      </c>
      <c r="N67">
        <v>1.6613008130081302</v>
      </c>
      <c r="O67">
        <v>1.4976260162601627</v>
      </c>
      <c r="P67" t="str">
        <v xml:space="preserve"> C, PF</v>
      </c>
      <c r="Q67">
        <f>VLOOKUP($A67, 'auction in'!$A$2:$B$218, 2, FALSE)</f>
        <v>5</v>
      </c>
      <c r="S67" t="str">
        <f>VLOOKUP($A67, 'auction in'!$A$2:$C$218, 3, FALSE)</f>
        <v>_______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1.4976260162601627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3.341951219512195</v>
      </c>
      <c r="AF67">
        <f>IF(EXACT($S67, AF$2), 1, 0)</f>
        <v>1</v>
      </c>
      <c r="AG67">
        <f>IF(EXACT($S67, AG$2), 1, 0)</f>
        <v>0</v>
      </c>
      <c r="AH67">
        <f>IF(EXACT($S67, AH$2), 1, 0)</f>
        <v>0</v>
      </c>
      <c r="AI67">
        <f>IF(EXACT($S67, AI$2), 1, 0)</f>
        <v>0</v>
      </c>
      <c r="AJ67">
        <f>IF(EXACT($S67, AJ$2), 1, 0)</f>
        <v>0</v>
      </c>
      <c r="AK67">
        <f>IF(EXACT($S67, AK$2), 1, 0)</f>
        <v>0</v>
      </c>
      <c r="AL67">
        <f>IF(EXACT($S67, AL$2), 1, 0)</f>
        <v>0</v>
      </c>
      <c r="AM67">
        <f>IF(EXACT($S67, AM$2), 1, 0)</f>
        <v>0</v>
      </c>
      <c r="AN67">
        <f>IF(EXACT($S67, AN$2), 1, 0)</f>
        <v>0</v>
      </c>
      <c r="AO67">
        <f>IF(EXACT($S67, AO$2), 1, 0)</f>
        <v>0</v>
      </c>
      <c r="AP67">
        <f>IF(EXACT($S67, AP$2), 1, 0)</f>
        <v>0</v>
      </c>
      <c r="AQ67">
        <f>IF(EXACT($S67, AQ$2), 1, 0)</f>
        <v>0</v>
      </c>
      <c r="AR67">
        <f>IF(EXACT($S67, AR$2), 1, 0)</f>
        <v>0</v>
      </c>
    </row>
    <row r="68" spans="1:44" x14ac:dyDescent="0.3">
      <c r="A68" t="str">
        <v>De'Aaron Fox</v>
      </c>
      <c r="B68">
        <v>0.42792682926829267</v>
      </c>
      <c r="C68">
        <v>-1.595</v>
      </c>
      <c r="D68">
        <v>1.2926829268292694E-2</v>
      </c>
      <c r="E68">
        <v>1.6453658536585367</v>
      </c>
      <c r="F68">
        <v>-0.66634146341463407</v>
      </c>
      <c r="G68">
        <v>2.0119512195121949</v>
      </c>
      <c r="H68">
        <v>1.3623170731707317</v>
      </c>
      <c r="I68">
        <v>-0.18792682926829268</v>
      </c>
      <c r="J68">
        <v>-1.4300000000000002</v>
      </c>
      <c r="K68">
        <v>3.176219512195122</v>
      </c>
      <c r="L68">
        <v>3.011219512195122</v>
      </c>
      <c r="M68">
        <v>-0.43073170731707311</v>
      </c>
      <c r="N68">
        <v>1.5812195121951218</v>
      </c>
      <c r="O68">
        <v>1.4956341463414633</v>
      </c>
      <c r="P68" t="str">
        <v xml:space="preserve"> PG</v>
      </c>
      <c r="Q68">
        <f>VLOOKUP($A68, 'auction in'!$A$2:$B$218, 2, FALSE)</f>
        <v>54</v>
      </c>
      <c r="S68" t="str">
        <f>VLOOKUP($A68, 'auction in'!$A$2:$C$218, 3, FALSE)</f>
        <v>_______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1.4956341463414633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3.3399593495934958</v>
      </c>
      <c r="AF68">
        <f>IF(EXACT($S68, AF$2), 1, 0)</f>
        <v>1</v>
      </c>
      <c r="AG68">
        <f>IF(EXACT($S68, AG$2), 1, 0)</f>
        <v>0</v>
      </c>
      <c r="AH68">
        <f>IF(EXACT($S68, AH$2), 1, 0)</f>
        <v>0</v>
      </c>
      <c r="AI68">
        <f>IF(EXACT($S68, AI$2), 1, 0)</f>
        <v>0</v>
      </c>
      <c r="AJ68">
        <f>IF(EXACT($S68, AJ$2), 1, 0)</f>
        <v>0</v>
      </c>
      <c r="AK68">
        <f>IF(EXACT($S68, AK$2), 1, 0)</f>
        <v>0</v>
      </c>
      <c r="AL68">
        <f>IF(EXACT($S68, AL$2), 1, 0)</f>
        <v>0</v>
      </c>
      <c r="AM68">
        <f>IF(EXACT($S68, AM$2), 1, 0)</f>
        <v>0</v>
      </c>
      <c r="AN68">
        <f>IF(EXACT($S68, AN$2), 1, 0)</f>
        <v>0</v>
      </c>
      <c r="AO68">
        <f>IF(EXACT($S68, AO$2), 1, 0)</f>
        <v>0</v>
      </c>
      <c r="AP68">
        <f>IF(EXACT($S68, AP$2), 1, 0)</f>
        <v>0</v>
      </c>
      <c r="AQ68">
        <f>IF(EXACT($S68, AQ$2), 1, 0)</f>
        <v>0</v>
      </c>
      <c r="AR68">
        <f>IF(EXACT($S68, AR$2), 1, 0)</f>
        <v>0</v>
      </c>
    </row>
    <row r="69" spans="1:44" x14ac:dyDescent="0.3">
      <c r="A69" t="str">
        <v>Kyle Lowry</v>
      </c>
      <c r="B69">
        <v>-0.48991869918699188</v>
      </c>
      <c r="C69">
        <v>0.94666666666666677</v>
      </c>
      <c r="D69">
        <v>0.83073170731707324</v>
      </c>
      <c r="E69">
        <v>0.20764227642276425</v>
      </c>
      <c r="F69">
        <v>-0.20178861788617886</v>
      </c>
      <c r="G69">
        <v>1.6022764227642277</v>
      </c>
      <c r="H69">
        <v>-7.4634146341463412E-2</v>
      </c>
      <c r="I69">
        <v>-0.61804878048780487</v>
      </c>
      <c r="J69">
        <v>-0.84894308943089425</v>
      </c>
      <c r="K69">
        <v>0.40731707317073168</v>
      </c>
      <c r="L69">
        <v>2.2029268292682924</v>
      </c>
      <c r="M69">
        <v>-0.24829268292682904</v>
      </c>
      <c r="N69">
        <v>1.3539837398373982</v>
      </c>
      <c r="O69">
        <v>1.4519674796747968</v>
      </c>
      <c r="P69" t="str">
        <v xml:space="preserve"> PG</v>
      </c>
      <c r="Q69">
        <f>VLOOKUP($A69, 'auction in'!$A$2:$B$218, 2, FALSE)</f>
        <v>9</v>
      </c>
      <c r="S69" t="str">
        <f>VLOOKUP($A69, 'auction in'!$A$2:$C$218, 3, FALSE)</f>
        <v>_______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1.4519674796747968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3.2962926829268291</v>
      </c>
      <c r="AF69">
        <f>IF(EXACT($S69, AF$2), 1, 0)</f>
        <v>1</v>
      </c>
      <c r="AG69">
        <f>IF(EXACT($S69, AG$2), 1, 0)</f>
        <v>0</v>
      </c>
      <c r="AH69">
        <f>IF(EXACT($S69, AH$2), 1, 0)</f>
        <v>0</v>
      </c>
      <c r="AI69">
        <f>IF(EXACT($S69, AI$2), 1, 0)</f>
        <v>0</v>
      </c>
      <c r="AJ69">
        <f>IF(EXACT($S69, AJ$2), 1, 0)</f>
        <v>0</v>
      </c>
      <c r="AK69">
        <f>IF(EXACT($S69, AK$2), 1, 0)</f>
        <v>0</v>
      </c>
      <c r="AL69">
        <f>IF(EXACT($S69, AL$2), 1, 0)</f>
        <v>0</v>
      </c>
      <c r="AM69">
        <f>IF(EXACT($S69, AM$2), 1, 0)</f>
        <v>0</v>
      </c>
      <c r="AN69">
        <f>IF(EXACT($S69, AN$2), 1, 0)</f>
        <v>0</v>
      </c>
      <c r="AO69">
        <f>IF(EXACT($S69, AO$2), 1, 0)</f>
        <v>0</v>
      </c>
      <c r="AP69">
        <f>IF(EXACT($S69, AP$2), 1, 0)</f>
        <v>0</v>
      </c>
      <c r="AQ69">
        <f>IF(EXACT($S69, AQ$2), 1, 0)</f>
        <v>0</v>
      </c>
      <c r="AR69">
        <f>IF(EXACT($S69, AR$2), 1, 0)</f>
        <v>0</v>
      </c>
    </row>
    <row r="70" spans="1:44" x14ac:dyDescent="0.3">
      <c r="A70" t="str">
        <v>Kyle Anderson</v>
      </c>
      <c r="B70">
        <v>0.23605691056910569</v>
      </c>
      <c r="C70">
        <v>-2.8577235772357722E-2</v>
      </c>
      <c r="D70">
        <v>-0.38426829268292684</v>
      </c>
      <c r="E70">
        <v>-0.29272357723577236</v>
      </c>
      <c r="F70">
        <v>0.13028455284552848</v>
      </c>
      <c r="G70">
        <v>0.29191056910569102</v>
      </c>
      <c r="H70">
        <v>0.60256097560975619</v>
      </c>
      <c r="I70">
        <v>0.41475609756097565</v>
      </c>
      <c r="J70">
        <v>0.52715447154471551</v>
      </c>
      <c r="K70">
        <v>1.5257317073170735</v>
      </c>
      <c r="L70">
        <v>0.9700000000000002</v>
      </c>
      <c r="M70">
        <v>1.2052439024390249</v>
      </c>
      <c r="N70">
        <v>1.4971544715447158</v>
      </c>
      <c r="O70">
        <v>1.4499430894308944</v>
      </c>
      <c r="P70" t="str">
        <v xml:space="preserve"> SF, PF</v>
      </c>
      <c r="Q70">
        <f>VLOOKUP($A70, 'auction in'!$A$2:$B$218, 2, FALSE)</f>
        <v>1</v>
      </c>
      <c r="S70" t="str">
        <f>VLOOKUP($A70, 'auction in'!$A$2:$C$218, 3, FALSE)</f>
        <v>_______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1.4499430894308944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3.294268292682927</v>
      </c>
      <c r="AF70">
        <f>IF(EXACT($S70, AF$2), 1, 0)</f>
        <v>1</v>
      </c>
      <c r="AG70">
        <f>IF(EXACT($S70, AG$2), 1, 0)</f>
        <v>0</v>
      </c>
      <c r="AH70">
        <f>IF(EXACT($S70, AH$2), 1, 0)</f>
        <v>0</v>
      </c>
      <c r="AI70">
        <f>IF(EXACT($S70, AI$2), 1, 0)</f>
        <v>0</v>
      </c>
      <c r="AJ70">
        <f>IF(EXACT($S70, AJ$2), 1, 0)</f>
        <v>0</v>
      </c>
      <c r="AK70">
        <f>IF(EXACT($S70, AK$2), 1, 0)</f>
        <v>0</v>
      </c>
      <c r="AL70">
        <f>IF(EXACT($S70, AL$2), 1, 0)</f>
        <v>0</v>
      </c>
      <c r="AM70">
        <f>IF(EXACT($S70, AM$2), 1, 0)</f>
        <v>0</v>
      </c>
      <c r="AN70">
        <f>IF(EXACT($S70, AN$2), 1, 0)</f>
        <v>0</v>
      </c>
      <c r="AO70">
        <f>IF(EXACT($S70, AO$2), 1, 0)</f>
        <v>0</v>
      </c>
      <c r="AP70">
        <f>IF(EXACT($S70, AP$2), 1, 0)</f>
        <v>0</v>
      </c>
      <c r="AQ70">
        <f>IF(EXACT($S70, AQ$2), 1, 0)</f>
        <v>0</v>
      </c>
      <c r="AR70">
        <f>IF(EXACT($S70, AR$2), 1, 0)</f>
        <v>0</v>
      </c>
    </row>
    <row r="71" spans="1:44" x14ac:dyDescent="0.3">
      <c r="A71" t="str">
        <v>Caris LeVert</v>
      </c>
      <c r="B71">
        <v>-0.65691056910569112</v>
      </c>
      <c r="C71">
        <v>0.45382113821138215</v>
      </c>
      <c r="D71">
        <v>-9.3658536585365867E-2</v>
      </c>
      <c r="E71">
        <v>0.59967479674796742</v>
      </c>
      <c r="F71">
        <v>-0.36601626016260164</v>
      </c>
      <c r="G71">
        <v>0.87869918699186988</v>
      </c>
      <c r="H71">
        <v>0.85951219512195132</v>
      </c>
      <c r="I71">
        <v>-4.8780487804878064E-2</v>
      </c>
      <c r="J71">
        <v>-0.40081300813008125</v>
      </c>
      <c r="K71">
        <v>0.77170731707317075</v>
      </c>
      <c r="L71">
        <v>1.626341463414634</v>
      </c>
      <c r="M71">
        <v>0.3468292682926829</v>
      </c>
      <c r="N71">
        <v>1.2255284552845529</v>
      </c>
      <c r="O71">
        <v>1.3569105691056911</v>
      </c>
      <c r="P71" t="str">
        <v xml:space="preserve"> SG, SF</v>
      </c>
      <c r="Q71">
        <f>VLOOKUP($A71, 'auction in'!$A$2:$B$218, 2, FALSE)</f>
        <v>16</v>
      </c>
      <c r="S71" t="str">
        <f>VLOOKUP($A71, 'auction in'!$A$2:$C$218, 3, FALSE)</f>
        <v>_______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1.3569105691056911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3.2012357723577236</v>
      </c>
      <c r="AF71">
        <f>IF(EXACT($S71, AF$2), 1, 0)</f>
        <v>1</v>
      </c>
      <c r="AG71">
        <f>IF(EXACT($S71, AG$2), 1, 0)</f>
        <v>0</v>
      </c>
      <c r="AH71">
        <f>IF(EXACT($S71, AH$2), 1, 0)</f>
        <v>0</v>
      </c>
      <c r="AI71">
        <f>IF(EXACT($S71, AI$2), 1, 0)</f>
        <v>0</v>
      </c>
      <c r="AJ71">
        <f>IF(EXACT($S71, AJ$2), 1, 0)</f>
        <v>0</v>
      </c>
      <c r="AK71">
        <f>IF(EXACT($S71, AK$2), 1, 0)</f>
        <v>0</v>
      </c>
      <c r="AL71">
        <f>IF(EXACT($S71, AL$2), 1, 0)</f>
        <v>0</v>
      </c>
      <c r="AM71">
        <f>IF(EXACT($S71, AM$2), 1, 0)</f>
        <v>0</v>
      </c>
      <c r="AN71">
        <f>IF(EXACT($S71, AN$2), 1, 0)</f>
        <v>0</v>
      </c>
      <c r="AO71">
        <f>IF(EXACT($S71, AO$2), 1, 0)</f>
        <v>0</v>
      </c>
      <c r="AP71">
        <f>IF(EXACT($S71, AP$2), 1, 0)</f>
        <v>0</v>
      </c>
      <c r="AQ71">
        <f>IF(EXACT($S71, AQ$2), 1, 0)</f>
        <v>0</v>
      </c>
      <c r="AR71">
        <f>IF(EXACT($S71, AR$2), 1, 0)</f>
        <v>0</v>
      </c>
    </row>
    <row r="72" spans="1:44" x14ac:dyDescent="0.3">
      <c r="A72" t="str">
        <v>Brook Lopez</v>
      </c>
      <c r="B72">
        <v>0.78483739837398381</v>
      </c>
      <c r="C72">
        <v>0.53849593495934966</v>
      </c>
      <c r="D72">
        <v>-0.34768292682926832</v>
      </c>
      <c r="E72">
        <v>-0.26528455284552849</v>
      </c>
      <c r="F72">
        <v>-8.0081300813008127E-2</v>
      </c>
      <c r="G72">
        <v>-1.0800406504065041</v>
      </c>
      <c r="H72">
        <v>-0.83341463414634154</v>
      </c>
      <c r="I72">
        <v>1.9147560975609756</v>
      </c>
      <c r="J72">
        <v>0.82898373983739848</v>
      </c>
      <c r="K72">
        <v>0.92207317073170758</v>
      </c>
      <c r="L72">
        <v>0.63158536585365854</v>
      </c>
      <c r="M72">
        <v>2.5406097560975613</v>
      </c>
      <c r="N72">
        <v>1.460569105691057</v>
      </c>
      <c r="O72">
        <v>1.3036016260162602</v>
      </c>
      <c r="P72" t="str">
        <v xml:space="preserve"> C</v>
      </c>
      <c r="Q72">
        <f>VLOOKUP($A72, 'auction in'!$A$2:$B$218, 2, FALSE)</f>
        <v>2</v>
      </c>
      <c r="S72" t="str">
        <f>VLOOKUP($A72, 'auction in'!$A$2:$C$218, 3, FALSE)</f>
        <v>_______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1.3036016260162602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3.1479268292682927</v>
      </c>
      <c r="AF72">
        <f>IF(EXACT($S72, AF$2), 1, 0)</f>
        <v>1</v>
      </c>
      <c r="AG72">
        <f>IF(EXACT($S72, AG$2), 1, 0)</f>
        <v>0</v>
      </c>
      <c r="AH72">
        <f>IF(EXACT($S72, AH$2), 1, 0)</f>
        <v>0</v>
      </c>
      <c r="AI72">
        <f>IF(EXACT($S72, AI$2), 1, 0)</f>
        <v>0</v>
      </c>
      <c r="AJ72">
        <f>IF(EXACT($S72, AJ$2), 1, 0)</f>
        <v>0</v>
      </c>
      <c r="AK72">
        <f>IF(EXACT($S72, AK$2), 1, 0)</f>
        <v>0</v>
      </c>
      <c r="AL72">
        <f>IF(EXACT($S72, AL$2), 1, 0)</f>
        <v>0</v>
      </c>
      <c r="AM72">
        <f>IF(EXACT($S72, AM$2), 1, 0)</f>
        <v>0</v>
      </c>
      <c r="AN72">
        <f>IF(EXACT($S72, AN$2), 1, 0)</f>
        <v>0</v>
      </c>
      <c r="AO72">
        <f>IF(EXACT($S72, AO$2), 1, 0)</f>
        <v>0</v>
      </c>
      <c r="AP72">
        <f>IF(EXACT($S72, AP$2), 1, 0)</f>
        <v>0</v>
      </c>
      <c r="AQ72">
        <f>IF(EXACT($S72, AQ$2), 1, 0)</f>
        <v>0</v>
      </c>
      <c r="AR72">
        <f>IF(EXACT($S72, AR$2), 1, 0)</f>
        <v>0</v>
      </c>
    </row>
    <row r="73" spans="1:44" x14ac:dyDescent="0.3">
      <c r="A73" t="str">
        <v>DeMar DeRozan</v>
      </c>
      <c r="B73">
        <v>1.0351219512195124</v>
      </c>
      <c r="C73">
        <v>2.3439024390243901</v>
      </c>
      <c r="D73">
        <v>-1.4673170731707319</v>
      </c>
      <c r="E73">
        <v>0.84341463414634155</v>
      </c>
      <c r="F73">
        <v>-0.55414634146341468</v>
      </c>
      <c r="G73">
        <v>0.52195121951219525</v>
      </c>
      <c r="H73">
        <v>-0.37804878048780494</v>
      </c>
      <c r="I73">
        <v>-0.83853658536585363</v>
      </c>
      <c r="J73">
        <v>-0.11268292682926831</v>
      </c>
      <c r="K73">
        <v>-0.95024390243902412</v>
      </c>
      <c r="L73">
        <v>1.5063414634146342</v>
      </c>
      <c r="M73">
        <v>0.8717073170731704</v>
      </c>
      <c r="N73">
        <v>1.3936585365853658</v>
      </c>
      <c r="O73">
        <v>1.1866341463414636</v>
      </c>
      <c r="P73" t="str">
        <v xml:space="preserve"> SG, SF</v>
      </c>
      <c r="Q73">
        <f>VLOOKUP($A73, 'auction in'!$A$2:$B$218, 2, FALSE)</f>
        <v>12</v>
      </c>
      <c r="S73" t="str">
        <f>VLOOKUP($A73, 'auction in'!$A$2:$C$218, 3, FALSE)</f>
        <v>_______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1.1866341463414636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3.0309593495934961</v>
      </c>
      <c r="AF73">
        <f>IF(EXACT($S73, AF$2), 1, 0)</f>
        <v>1</v>
      </c>
      <c r="AG73">
        <f>IF(EXACT($S73, AG$2), 1, 0)</f>
        <v>0</v>
      </c>
      <c r="AH73">
        <f>IF(EXACT($S73, AH$2), 1, 0)</f>
        <v>0</v>
      </c>
      <c r="AI73">
        <f>IF(EXACT($S73, AI$2), 1, 0)</f>
        <v>0</v>
      </c>
      <c r="AJ73">
        <f>IF(EXACT($S73, AJ$2), 1, 0)</f>
        <v>0</v>
      </c>
      <c r="AK73">
        <f>IF(EXACT($S73, AK$2), 1, 0)</f>
        <v>0</v>
      </c>
      <c r="AL73">
        <f>IF(EXACT($S73, AL$2), 1, 0)</f>
        <v>0</v>
      </c>
      <c r="AM73">
        <f>IF(EXACT($S73, AM$2), 1, 0)</f>
        <v>0</v>
      </c>
      <c r="AN73">
        <f>IF(EXACT($S73, AN$2), 1, 0)</f>
        <v>0</v>
      </c>
      <c r="AO73">
        <f>IF(EXACT($S73, AO$2), 1, 0)</f>
        <v>0</v>
      </c>
      <c r="AP73">
        <f>IF(EXACT($S73, AP$2), 1, 0)</f>
        <v>0</v>
      </c>
      <c r="AQ73">
        <f>IF(EXACT($S73, AQ$2), 1, 0)</f>
        <v>0</v>
      </c>
      <c r="AR73">
        <f>IF(EXACT($S73, AR$2), 1, 0)</f>
        <v>0</v>
      </c>
    </row>
    <row r="74" spans="1:44" x14ac:dyDescent="0.3">
      <c r="A74" t="str">
        <v>Buddy Hield</v>
      </c>
      <c r="B74">
        <v>-1.1058536585365855</v>
      </c>
      <c r="C74">
        <v>0.11951219512195123</v>
      </c>
      <c r="D74">
        <v>2.1565853658536587</v>
      </c>
      <c r="E74">
        <v>0.32439024390243909</v>
      </c>
      <c r="F74">
        <v>-0.22048780487804875</v>
      </c>
      <c r="G74">
        <v>0.31804878048780488</v>
      </c>
      <c r="H74">
        <v>-0.11853658536585365</v>
      </c>
      <c r="I74">
        <v>-0.37512195121951225</v>
      </c>
      <c r="J74">
        <v>-0.14975609756097563</v>
      </c>
      <c r="K74">
        <v>0.82926829268292668</v>
      </c>
      <c r="L74">
        <v>1.098536585365854</v>
      </c>
      <c r="M74">
        <v>0.63073170731707329</v>
      </c>
      <c r="N74">
        <v>0.94878048780487834</v>
      </c>
      <c r="O74">
        <v>1.1699512195121953</v>
      </c>
      <c r="P74" t="str">
        <v xml:space="preserve"> SG, SF</v>
      </c>
      <c r="Q74">
        <f>VLOOKUP($A74, 'auction in'!$A$2:$B$218, 2, FALSE)</f>
        <v>7</v>
      </c>
      <c r="S74" t="str">
        <f>VLOOKUP($A74, 'auction in'!$A$2:$C$218, 3, FALSE)</f>
        <v>_______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1.1699512195121953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3.0142764227642278</v>
      </c>
      <c r="AF74">
        <f>IF(EXACT($S74, AF$2), 1, 0)</f>
        <v>1</v>
      </c>
      <c r="AG74">
        <f>IF(EXACT($S74, AG$2), 1, 0)</f>
        <v>0</v>
      </c>
      <c r="AH74">
        <f>IF(EXACT($S74, AH$2), 1, 0)</f>
        <v>0</v>
      </c>
      <c r="AI74">
        <f>IF(EXACT($S74, AI$2), 1, 0)</f>
        <v>0</v>
      </c>
      <c r="AJ74">
        <f>IF(EXACT($S74, AJ$2), 1, 0)</f>
        <v>0</v>
      </c>
      <c r="AK74">
        <f>IF(EXACT($S74, AK$2), 1, 0)</f>
        <v>0</v>
      </c>
      <c r="AL74">
        <f>IF(EXACT($S74, AL$2), 1, 0)</f>
        <v>0</v>
      </c>
      <c r="AM74">
        <f>IF(EXACT($S74, AM$2), 1, 0)</f>
        <v>0</v>
      </c>
      <c r="AN74">
        <f>IF(EXACT($S74, AN$2), 1, 0)</f>
        <v>0</v>
      </c>
      <c r="AO74">
        <f>IF(EXACT($S74, AO$2), 1, 0)</f>
        <v>0</v>
      </c>
      <c r="AP74">
        <f>IF(EXACT($S74, AP$2), 1, 0)</f>
        <v>0</v>
      </c>
      <c r="AQ74">
        <f>IF(EXACT($S74, AQ$2), 1, 0)</f>
        <v>0</v>
      </c>
      <c r="AR74">
        <f>IF(EXACT($S74, AR$2), 1, 0)</f>
        <v>0</v>
      </c>
    </row>
    <row r="75" spans="1:44" x14ac:dyDescent="0.3">
      <c r="A75" t="str">
        <v>Saddiq Bey</v>
      </c>
      <c r="B75">
        <v>-0.92048780487804882</v>
      </c>
      <c r="C75">
        <v>0.78682926829268296</v>
      </c>
      <c r="D75">
        <v>1.3965853658536587</v>
      </c>
      <c r="E75">
        <v>0.26878048780487812</v>
      </c>
      <c r="F75">
        <v>0.1965853658536586</v>
      </c>
      <c r="G75">
        <v>-0.55317073170731712</v>
      </c>
      <c r="H75">
        <v>-0.11853658536585365</v>
      </c>
      <c r="I75">
        <v>-0.67170731707317077</v>
      </c>
      <c r="J75">
        <v>0.5639024390243903</v>
      </c>
      <c r="K75">
        <v>0.16195121951219515</v>
      </c>
      <c r="L75">
        <v>0.38487804878048781</v>
      </c>
      <c r="M75">
        <v>1.5019512195121953</v>
      </c>
      <c r="N75">
        <v>0.94878048780487811</v>
      </c>
      <c r="O75">
        <v>1.1328780487804875</v>
      </c>
      <c r="P75" t="str">
        <v xml:space="preserve"> SF</v>
      </c>
      <c r="Q75">
        <f>VLOOKUP($A75, 'auction in'!$A$2:$B$218, 2, FALSE)</f>
        <v>1</v>
      </c>
      <c r="S75" t="str">
        <f>VLOOKUP($A75, 'auction in'!$A$2:$C$218, 3, FALSE)</f>
        <v>_______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1.1328780487804875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2.97720325203252</v>
      </c>
      <c r="AF75">
        <f>IF(EXACT($S75, AF$2), 1, 0)</f>
        <v>1</v>
      </c>
      <c r="AG75">
        <f>IF(EXACT($S75, AG$2), 1, 0)</f>
        <v>0</v>
      </c>
      <c r="AH75">
        <f>IF(EXACT($S75, AH$2), 1, 0)</f>
        <v>0</v>
      </c>
      <c r="AI75">
        <f>IF(EXACT($S75, AI$2), 1, 0)</f>
        <v>0</v>
      </c>
      <c r="AJ75">
        <f>IF(EXACT($S75, AJ$2), 1, 0)</f>
        <v>0</v>
      </c>
      <c r="AK75">
        <f>IF(EXACT($S75, AK$2), 1, 0)</f>
        <v>0</v>
      </c>
      <c r="AL75">
        <f>IF(EXACT($S75, AL$2), 1, 0)</f>
        <v>0</v>
      </c>
      <c r="AM75">
        <f>IF(EXACT($S75, AM$2), 1, 0)</f>
        <v>0</v>
      </c>
      <c r="AN75">
        <f>IF(EXACT($S75, AN$2), 1, 0)</f>
        <v>0</v>
      </c>
      <c r="AO75">
        <f>IF(EXACT($S75, AO$2), 1, 0)</f>
        <v>0</v>
      </c>
      <c r="AP75">
        <f>IF(EXACT($S75, AP$2), 1, 0)</f>
        <v>0</v>
      </c>
      <c r="AQ75">
        <f>IF(EXACT($S75, AQ$2), 1, 0)</f>
        <v>0</v>
      </c>
      <c r="AR75">
        <f>IF(EXACT($S75, AR$2), 1, 0)</f>
        <v>0</v>
      </c>
    </row>
    <row r="76" spans="1:44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1.0611544715447156</v>
      </c>
      <c r="P76" t="str">
        <v xml:space="preserve"> PF</v>
      </c>
      <c r="Q76">
        <f>VLOOKUP($A76, 'auction in'!$A$2:$B$218, 2, FALSE)</f>
        <v>2</v>
      </c>
      <c r="S76" t="str">
        <f>VLOOKUP($A76, 'auction in'!$A$2:$C$218, 3, FALSE)</f>
        <v>_______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1.0611544715447156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2.905479674796748</v>
      </c>
      <c r="AF76">
        <f>IF(EXACT($S76, AF$2), 1, 0)</f>
        <v>1</v>
      </c>
      <c r="AG76">
        <f>IF(EXACT($S76, AG$2), 1, 0)</f>
        <v>0</v>
      </c>
      <c r="AH76">
        <f>IF(EXACT($S76, AH$2), 1, 0)</f>
        <v>0</v>
      </c>
      <c r="AI76">
        <f>IF(EXACT($S76, AI$2), 1, 0)</f>
        <v>0</v>
      </c>
      <c r="AJ76">
        <f>IF(EXACT($S76, AJ$2), 1, 0)</f>
        <v>0</v>
      </c>
      <c r="AK76">
        <f>IF(EXACT($S76, AK$2), 1, 0)</f>
        <v>0</v>
      </c>
      <c r="AL76">
        <f>IF(EXACT($S76, AL$2), 1, 0)</f>
        <v>0</v>
      </c>
      <c r="AM76">
        <f>IF(EXACT($S76, AM$2), 1, 0)</f>
        <v>0</v>
      </c>
      <c r="AN76">
        <f>IF(EXACT($S76, AN$2), 1, 0)</f>
        <v>0</v>
      </c>
      <c r="AO76">
        <f>IF(EXACT($S76, AO$2), 1, 0)</f>
        <v>0</v>
      </c>
      <c r="AP76">
        <f>IF(EXACT($S76, AP$2), 1, 0)</f>
        <v>0</v>
      </c>
      <c r="AQ76">
        <f>IF(EXACT($S76, AQ$2), 1, 0)</f>
        <v>0</v>
      </c>
      <c r="AR76">
        <f>IF(EXACT($S76, AR$2), 1, 0)</f>
        <v>0</v>
      </c>
    </row>
    <row r="77" spans="1:44" x14ac:dyDescent="0.3">
      <c r="A77" t="str">
        <v>Kemba Walker</v>
      </c>
      <c r="B77">
        <v>-1.0218292682926828</v>
      </c>
      <c r="C77">
        <v>1.231341463414634</v>
      </c>
      <c r="D77">
        <v>0.83817073170731704</v>
      </c>
      <c r="E77">
        <v>0.39878048780487807</v>
      </c>
      <c r="F77">
        <v>-0.61768292682926829</v>
      </c>
      <c r="G77">
        <v>0.66353658536585369</v>
      </c>
      <c r="H77">
        <v>9.585365853658534E-2</v>
      </c>
      <c r="I77">
        <v>-0.63207317073170721</v>
      </c>
      <c r="J77">
        <v>-0.12329268292682924</v>
      </c>
      <c r="K77">
        <v>-0.39853658536585368</v>
      </c>
      <c r="L77">
        <v>0.95609756097560961</v>
      </c>
      <c r="M77">
        <v>0.16926829268292676</v>
      </c>
      <c r="N77">
        <v>0.83280487804878034</v>
      </c>
      <c r="O77">
        <v>1.0371707317073173</v>
      </c>
      <c r="P77" t="str">
        <v xml:space="preserve"> PG</v>
      </c>
      <c r="Q77">
        <f>VLOOKUP($A77, 'auction in'!$A$2:$B$218, 2, FALSE)</f>
        <v>6</v>
      </c>
      <c r="S77" t="str">
        <f>VLOOKUP($A77, 'auction in'!$A$2:$C$218, 3, FALSE)</f>
        <v>_______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1.0371707317073173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2.8814959349593501</v>
      </c>
      <c r="AF77">
        <f>IF(EXACT($S77, AF$2), 1, 0)</f>
        <v>1</v>
      </c>
      <c r="AG77">
        <f>IF(EXACT($S77, AG$2), 1, 0)</f>
        <v>0</v>
      </c>
      <c r="AH77">
        <f>IF(EXACT($S77, AH$2), 1, 0)</f>
        <v>0</v>
      </c>
      <c r="AI77">
        <f>IF(EXACT($S77, AI$2), 1, 0)</f>
        <v>0</v>
      </c>
      <c r="AJ77">
        <f>IF(EXACT($S77, AJ$2), 1, 0)</f>
        <v>0</v>
      </c>
      <c r="AK77">
        <f>IF(EXACT($S77, AK$2), 1, 0)</f>
        <v>0</v>
      </c>
      <c r="AL77">
        <f>IF(EXACT($S77, AL$2), 1, 0)</f>
        <v>0</v>
      </c>
      <c r="AM77">
        <f>IF(EXACT($S77, AM$2), 1, 0)</f>
        <v>0</v>
      </c>
      <c r="AN77">
        <f>IF(EXACT($S77, AN$2), 1, 0)</f>
        <v>0</v>
      </c>
      <c r="AO77">
        <f>IF(EXACT($S77, AO$2), 1, 0)</f>
        <v>0</v>
      </c>
      <c r="AP77">
        <f>IF(EXACT($S77, AP$2), 1, 0)</f>
        <v>0</v>
      </c>
      <c r="AQ77">
        <f>IF(EXACT($S77, AQ$2), 1, 0)</f>
        <v>0</v>
      </c>
      <c r="AR77">
        <f>IF(EXACT($S77, AR$2), 1, 0)</f>
        <v>0</v>
      </c>
    </row>
    <row r="78" spans="1:44" x14ac:dyDescent="0.3">
      <c r="A78" t="str">
        <v>Mitchell Robinson</v>
      </c>
      <c r="B78">
        <v>2.0030894308943088</v>
      </c>
      <c r="C78">
        <v>-1.5343495934959348</v>
      </c>
      <c r="D78">
        <v>-1.6908536585365852</v>
      </c>
      <c r="E78">
        <v>-0.78434959349593492</v>
      </c>
      <c r="F78">
        <v>1.0548373983739836</v>
      </c>
      <c r="G78">
        <v>-1.1522764227642277</v>
      </c>
      <c r="H78">
        <v>0.41475609756097559</v>
      </c>
      <c r="I78">
        <v>2.2018292682926828</v>
      </c>
      <c r="J78">
        <v>0.89455284552845526</v>
      </c>
      <c r="K78">
        <v>2.9415853658536579</v>
      </c>
      <c r="L78">
        <v>0.51268292682926808</v>
      </c>
      <c r="M78">
        <v>2.5595121951219508</v>
      </c>
      <c r="N78">
        <v>1.4072357723577233</v>
      </c>
      <c r="O78">
        <v>1.0066178861788617</v>
      </c>
      <c r="P78" t="str">
        <v xml:space="preserve"> C</v>
      </c>
      <c r="Q78">
        <f>VLOOKUP($A78, 'auction in'!$A$2:$B$218, 2, FALSE)</f>
        <v>1</v>
      </c>
      <c r="S78" t="str">
        <f>VLOOKUP($A78, 'auction in'!$A$2:$C$218, 3, FALSE)</f>
        <v>_______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1.0066178861788617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2.8509430894308943</v>
      </c>
      <c r="AF78">
        <f>IF(EXACT($S78, AF$2), 1, 0)</f>
        <v>1</v>
      </c>
      <c r="AG78">
        <f>IF(EXACT($S78, AG$2), 1, 0)</f>
        <v>0</v>
      </c>
      <c r="AH78">
        <f>IF(EXACT($S78, AH$2), 1, 0)</f>
        <v>0</v>
      </c>
      <c r="AI78">
        <f>IF(EXACT($S78, AI$2), 1, 0)</f>
        <v>0</v>
      </c>
      <c r="AJ78">
        <f>IF(EXACT($S78, AJ$2), 1, 0)</f>
        <v>0</v>
      </c>
      <c r="AK78">
        <f>IF(EXACT($S78, AK$2), 1, 0)</f>
        <v>0</v>
      </c>
      <c r="AL78">
        <f>IF(EXACT($S78, AL$2), 1, 0)</f>
        <v>0</v>
      </c>
      <c r="AM78">
        <f>IF(EXACT($S78, AM$2), 1, 0)</f>
        <v>0</v>
      </c>
      <c r="AN78">
        <f>IF(EXACT($S78, AN$2), 1, 0)</f>
        <v>0</v>
      </c>
      <c r="AO78">
        <f>IF(EXACT($S78, AO$2), 1, 0)</f>
        <v>0</v>
      </c>
      <c r="AP78">
        <f>IF(EXACT($S78, AP$2), 1, 0)</f>
        <v>0</v>
      </c>
      <c r="AQ78">
        <f>IF(EXACT($S78, AQ$2), 1, 0)</f>
        <v>0</v>
      </c>
      <c r="AR78">
        <f>IF(EXACT($S78, AR$2), 1, 0)</f>
        <v>0</v>
      </c>
    </row>
    <row r="79" spans="1:44" x14ac:dyDescent="0.3">
      <c r="A79" t="str">
        <v>Norman Powell</v>
      </c>
      <c r="B79">
        <v>0.11715447154471545</v>
      </c>
      <c r="C79">
        <v>1.3616666666666666</v>
      </c>
      <c r="D79">
        <v>0.66756097560975614</v>
      </c>
      <c r="E79">
        <v>0.53959349593495942</v>
      </c>
      <c r="F79">
        <v>-0.83922764227642288</v>
      </c>
      <c r="G79">
        <v>-0.51296747967479672</v>
      </c>
      <c r="H79">
        <v>0.24585365853658536</v>
      </c>
      <c r="I79">
        <v>-0.59134146341463412</v>
      </c>
      <c r="J79">
        <v>-1.2479674796747955E-2</v>
      </c>
      <c r="K79">
        <v>-0.38585365853658526</v>
      </c>
      <c r="L79">
        <v>0.98829268292682926</v>
      </c>
      <c r="M79">
        <v>1.488780487804878</v>
      </c>
      <c r="N79">
        <v>0.97581300813008132</v>
      </c>
      <c r="O79">
        <v>0.95238211382113813</v>
      </c>
      <c r="P79" t="str">
        <v xml:space="preserve"> SG, SF</v>
      </c>
      <c r="Q79">
        <f>VLOOKUP($A79, 'auction in'!$A$2:$B$218, 2, FALSE)</f>
        <v>1</v>
      </c>
      <c r="S79" t="str">
        <f>VLOOKUP($A79, 'auction in'!$A$2:$C$218, 3, FALSE)</f>
        <v>_______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0.95238211382113813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2.7967073170731709</v>
      </c>
      <c r="AF79">
        <f>IF(EXACT($S79, AF$2), 1, 0)</f>
        <v>1</v>
      </c>
      <c r="AG79">
        <f>IF(EXACT($S79, AG$2), 1, 0)</f>
        <v>0</v>
      </c>
      <c r="AH79">
        <f>IF(EXACT($S79, AH$2), 1, 0)</f>
        <v>0</v>
      </c>
      <c r="AI79">
        <f>IF(EXACT($S79, AI$2), 1, 0)</f>
        <v>0</v>
      </c>
      <c r="AJ79">
        <f>IF(EXACT($S79, AJ$2), 1, 0)</f>
        <v>0</v>
      </c>
      <c r="AK79">
        <f>IF(EXACT($S79, AK$2), 1, 0)</f>
        <v>0</v>
      </c>
      <c r="AL79">
        <f>IF(EXACT($S79, AL$2), 1, 0)</f>
        <v>0</v>
      </c>
      <c r="AM79">
        <f>IF(EXACT($S79, AM$2), 1, 0)</f>
        <v>0</v>
      </c>
      <c r="AN79">
        <f>IF(EXACT($S79, AN$2), 1, 0)</f>
        <v>0</v>
      </c>
      <c r="AO79">
        <f>IF(EXACT($S79, AO$2), 1, 0)</f>
        <v>0</v>
      </c>
      <c r="AP79">
        <f>IF(EXACT($S79, AP$2), 1, 0)</f>
        <v>0</v>
      </c>
      <c r="AQ79">
        <f>IF(EXACT($S79, AQ$2), 1, 0)</f>
        <v>0</v>
      </c>
      <c r="AR79">
        <f>IF(EXACT($S79, AR$2), 1, 0)</f>
        <v>0</v>
      </c>
    </row>
    <row r="80" spans="1:44" x14ac:dyDescent="0.3">
      <c r="A80" t="str">
        <v>Jarrett Allen</v>
      </c>
      <c r="B80">
        <v>2.2916260162601625</v>
      </c>
      <c r="C80">
        <v>-1.6256910569105691</v>
      </c>
      <c r="D80">
        <v>-1.6041463414634145</v>
      </c>
      <c r="E80">
        <v>-8.1788617886178833E-2</v>
      </c>
      <c r="F80">
        <v>2.0595934959349598</v>
      </c>
      <c r="G80">
        <v>-0.53715447154471541</v>
      </c>
      <c r="H80">
        <v>-1.0153658536585366</v>
      </c>
      <c r="I80">
        <v>1.8782926829268292</v>
      </c>
      <c r="J80">
        <v>-4.9837398373983766E-2</v>
      </c>
      <c r="K80">
        <v>2.9412195121951221</v>
      </c>
      <c r="L80">
        <v>1.3653658536585369</v>
      </c>
      <c r="M80">
        <v>1.8526829268292686</v>
      </c>
      <c r="N80">
        <v>1.3155284552845532</v>
      </c>
      <c r="O80">
        <v>0.85720325203252079</v>
      </c>
      <c r="P80" t="str">
        <v xml:space="preserve"> C</v>
      </c>
      <c r="Q80">
        <f>VLOOKUP($A80, 'auction in'!$A$2:$B$218, 2, FALSE)</f>
        <v>7</v>
      </c>
      <c r="S80" t="str">
        <f>VLOOKUP($A80, 'auction in'!$A$2:$C$218, 3, FALSE)</f>
        <v>_______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0.85720325203252079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2.7015284552845533</v>
      </c>
      <c r="AF80">
        <f>IF(EXACT($S80, AF$2), 1, 0)</f>
        <v>1</v>
      </c>
      <c r="AG80">
        <f>IF(EXACT($S80, AG$2), 1, 0)</f>
        <v>0</v>
      </c>
      <c r="AH80">
        <f>IF(EXACT($S80, AH$2), 1, 0)</f>
        <v>0</v>
      </c>
      <c r="AI80">
        <f>IF(EXACT($S80, AI$2), 1, 0)</f>
        <v>0</v>
      </c>
      <c r="AJ80">
        <f>IF(EXACT($S80, AJ$2), 1, 0)</f>
        <v>0</v>
      </c>
      <c r="AK80">
        <f>IF(EXACT($S80, AK$2), 1, 0)</f>
        <v>0</v>
      </c>
      <c r="AL80">
        <f>IF(EXACT($S80, AL$2), 1, 0)</f>
        <v>0</v>
      </c>
      <c r="AM80">
        <f>IF(EXACT($S80, AM$2), 1, 0)</f>
        <v>0</v>
      </c>
      <c r="AN80">
        <f>IF(EXACT($S80, AN$2), 1, 0)</f>
        <v>0</v>
      </c>
      <c r="AO80">
        <f>IF(EXACT($S80, AO$2), 1, 0)</f>
        <v>0</v>
      </c>
      <c r="AP80">
        <f>IF(EXACT($S80, AP$2), 1, 0)</f>
        <v>0</v>
      </c>
      <c r="AQ80">
        <f>IF(EXACT($S80, AQ$2), 1, 0)</f>
        <v>0</v>
      </c>
      <c r="AR80">
        <f>IF(EXACT($S80, AR$2), 1, 0)</f>
        <v>0</v>
      </c>
    </row>
    <row r="81" spans="1:44" x14ac:dyDescent="0.3">
      <c r="A81" t="str">
        <v>Pascal Siakam</v>
      </c>
      <c r="B81">
        <v>-0.19873983739837398</v>
      </c>
      <c r="C81">
        <v>0.85247967479674791</v>
      </c>
      <c r="D81">
        <v>-0.63317073170731708</v>
      </c>
      <c r="E81">
        <v>0.44382113821138208</v>
      </c>
      <c r="F81">
        <v>0.2426422764227642</v>
      </c>
      <c r="G81">
        <v>0.34577235772357723</v>
      </c>
      <c r="H81">
        <v>-7.3048780487804943E-2</v>
      </c>
      <c r="I81">
        <v>-1.4146341463414647E-2</v>
      </c>
      <c r="J81">
        <v>-0.24032520325203244</v>
      </c>
      <c r="K81">
        <v>-0.12719512195121957</v>
      </c>
      <c r="L81">
        <v>0.96560975609756083</v>
      </c>
      <c r="M81">
        <v>0.37951219512195111</v>
      </c>
      <c r="N81">
        <v>0.7252845528455284</v>
      </c>
      <c r="O81">
        <v>0.76503252032520308</v>
      </c>
      <c r="P81" t="str">
        <v xml:space="preserve"> PF</v>
      </c>
      <c r="Q81">
        <f>VLOOKUP($A81, 'auction in'!$A$2:$B$218, 2, FALSE)</f>
        <v>9</v>
      </c>
      <c r="S81" t="str">
        <f>VLOOKUP($A81, 'auction in'!$A$2:$C$218, 3, FALSE)</f>
        <v>_______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0.76503252032520308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2.6093577235772356</v>
      </c>
      <c r="AF81">
        <f>IF(EXACT($S81, AF$2), 1, 0)</f>
        <v>1</v>
      </c>
      <c r="AG81">
        <f>IF(EXACT($S81, AG$2), 1, 0)</f>
        <v>0</v>
      </c>
      <c r="AH81">
        <f>IF(EXACT($S81, AH$2), 1, 0)</f>
        <v>0</v>
      </c>
      <c r="AI81">
        <f>IF(EXACT($S81, AI$2), 1, 0)</f>
        <v>0</v>
      </c>
      <c r="AJ81">
        <f>IF(EXACT($S81, AJ$2), 1, 0)</f>
        <v>0</v>
      </c>
      <c r="AK81">
        <f>IF(EXACT($S81, AK$2), 1, 0)</f>
        <v>0</v>
      </c>
      <c r="AL81">
        <f>IF(EXACT($S81, AL$2), 1, 0)</f>
        <v>0</v>
      </c>
      <c r="AM81">
        <f>IF(EXACT($S81, AM$2), 1, 0)</f>
        <v>0</v>
      </c>
      <c r="AN81">
        <f>IF(EXACT($S81, AN$2), 1, 0)</f>
        <v>0</v>
      </c>
      <c r="AO81">
        <f>IF(EXACT($S81, AO$2), 1, 0)</f>
        <v>0</v>
      </c>
      <c r="AP81">
        <f>IF(EXACT($S81, AP$2), 1, 0)</f>
        <v>0</v>
      </c>
      <c r="AQ81">
        <f>IF(EXACT($S81, AQ$2), 1, 0)</f>
        <v>0</v>
      </c>
      <c r="AR81">
        <f>IF(EXACT($S81, AR$2), 1, 0)</f>
        <v>0</v>
      </c>
    </row>
    <row r="82" spans="1:44" x14ac:dyDescent="0.3">
      <c r="A82" t="str">
        <v>Joe Harris</v>
      </c>
      <c r="B82">
        <v>0.89837398373983735</v>
      </c>
      <c r="C82">
        <v>-1.9674796747967477E-2</v>
      </c>
      <c r="D82">
        <v>1.4548780487804878</v>
      </c>
      <c r="E82">
        <v>9.3739837398374007E-2</v>
      </c>
      <c r="F82">
        <v>-0.57081300813008129</v>
      </c>
      <c r="G82">
        <v>-0.46601626016260161</v>
      </c>
      <c r="H82">
        <v>-0.5356097560975609</v>
      </c>
      <c r="I82">
        <v>-0.78195121951219515</v>
      </c>
      <c r="J82">
        <v>0.8027642276422764</v>
      </c>
      <c r="K82">
        <v>0.89536585365853649</v>
      </c>
      <c r="L82">
        <v>7.2926829268292637E-2</v>
      </c>
      <c r="M82">
        <v>1.3417073170731708</v>
      </c>
      <c r="N82">
        <v>0.87569105691056903</v>
      </c>
      <c r="O82">
        <v>0.69601626016260154</v>
      </c>
      <c r="P82" t="str">
        <v xml:space="preserve"> SG, SF</v>
      </c>
      <c r="Q82">
        <f>VLOOKUP($A82, 'auction in'!$A$2:$B$218, 2, FALSE)</f>
        <v>1</v>
      </c>
      <c r="S82" t="str">
        <f>VLOOKUP($A82, 'auction in'!$A$2:$C$218, 3, FALSE)</f>
        <v>_______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0.69601626016260154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2.540341463414634</v>
      </c>
      <c r="AF82">
        <f>IF(EXACT($S82, AF$2), 1, 0)</f>
        <v>1</v>
      </c>
      <c r="AG82">
        <f>IF(EXACT($S82, AG$2), 1, 0)</f>
        <v>0</v>
      </c>
      <c r="AH82">
        <f>IF(EXACT($S82, AH$2), 1, 0)</f>
        <v>0</v>
      </c>
      <c r="AI82">
        <f>IF(EXACT($S82, AI$2), 1, 0)</f>
        <v>0</v>
      </c>
      <c r="AJ82">
        <f>IF(EXACT($S82, AJ$2), 1, 0)</f>
        <v>0</v>
      </c>
      <c r="AK82">
        <f>IF(EXACT($S82, AK$2), 1, 0)</f>
        <v>0</v>
      </c>
      <c r="AL82">
        <f>IF(EXACT($S82, AL$2), 1, 0)</f>
        <v>0</v>
      </c>
      <c r="AM82">
        <f>IF(EXACT($S82, AM$2), 1, 0)</f>
        <v>0</v>
      </c>
      <c r="AN82">
        <f>IF(EXACT($S82, AN$2), 1, 0)</f>
        <v>0</v>
      </c>
      <c r="AO82">
        <f>IF(EXACT($S82, AO$2), 1, 0)</f>
        <v>0</v>
      </c>
      <c r="AP82">
        <f>IF(EXACT($S82, AP$2), 1, 0)</f>
        <v>0</v>
      </c>
      <c r="AQ82">
        <f>IF(EXACT($S82, AQ$2), 1, 0)</f>
        <v>0</v>
      </c>
      <c r="AR82">
        <f>IF(EXACT($S82, AR$2), 1, 0)</f>
        <v>0</v>
      </c>
    </row>
    <row r="83" spans="1:44" x14ac:dyDescent="0.3">
      <c r="A83" t="str">
        <v>Collin Sexton</v>
      </c>
      <c r="B83">
        <v>0.34780487804878052</v>
      </c>
      <c r="C83">
        <v>1.0045121951219511</v>
      </c>
      <c r="D83">
        <v>-0.1651219512195122</v>
      </c>
      <c r="E83">
        <v>1.3515853658536585</v>
      </c>
      <c r="F83">
        <v>-0.77317073170731709</v>
      </c>
      <c r="G83">
        <v>0.61426829268292693</v>
      </c>
      <c r="H83">
        <v>0.39195121951219519</v>
      </c>
      <c r="I83">
        <v>-0.78439024390243905</v>
      </c>
      <c r="J83">
        <v>-1.2341463414634148</v>
      </c>
      <c r="K83">
        <v>-0.25121951219512179</v>
      </c>
      <c r="L83">
        <v>1.9874390243902444</v>
      </c>
      <c r="M83">
        <v>0.13902439024390256</v>
      </c>
      <c r="N83">
        <v>0.7532926829268296</v>
      </c>
      <c r="O83">
        <v>0.683731707317073</v>
      </c>
      <c r="P83" t="str">
        <v xml:space="preserve"> SG, PG</v>
      </c>
      <c r="Q83">
        <f>VLOOKUP($A83, 'auction in'!$A$2:$B$218, 2, FALSE)</f>
        <v>13</v>
      </c>
      <c r="S83" t="str">
        <f>VLOOKUP($A83, 'auction in'!$A$2:$C$218, 3, FALSE)</f>
        <v>_______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0.683731707317073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2.5280569105691058</v>
      </c>
      <c r="AF83">
        <f>IF(EXACT($S83, AF$2), 1, 0)</f>
        <v>1</v>
      </c>
      <c r="AG83">
        <f>IF(EXACT($S83, AG$2), 1, 0)</f>
        <v>0</v>
      </c>
      <c r="AH83">
        <f>IF(EXACT($S83, AH$2), 1, 0)</f>
        <v>0</v>
      </c>
      <c r="AI83">
        <f>IF(EXACT($S83, AI$2), 1, 0)</f>
        <v>0</v>
      </c>
      <c r="AJ83">
        <f>IF(EXACT($S83, AJ$2), 1, 0)</f>
        <v>0</v>
      </c>
      <c r="AK83">
        <f>IF(EXACT($S83, AK$2), 1, 0)</f>
        <v>0</v>
      </c>
      <c r="AL83">
        <f>IF(EXACT($S83, AL$2), 1, 0)</f>
        <v>0</v>
      </c>
      <c r="AM83">
        <f>IF(EXACT($S83, AM$2), 1, 0)</f>
        <v>0</v>
      </c>
      <c r="AN83">
        <f>IF(EXACT($S83, AN$2), 1, 0)</f>
        <v>0</v>
      </c>
      <c r="AO83">
        <f>IF(EXACT($S83, AO$2), 1, 0)</f>
        <v>0</v>
      </c>
      <c r="AP83">
        <f>IF(EXACT($S83, AP$2), 1, 0)</f>
        <v>0</v>
      </c>
      <c r="AQ83">
        <f>IF(EXACT($S83, AQ$2), 1, 0)</f>
        <v>0</v>
      </c>
      <c r="AR83">
        <f>IF(EXACT($S83, AR$2), 1, 0)</f>
        <v>0</v>
      </c>
    </row>
    <row r="84" spans="1:44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0.63769105691056893</v>
      </c>
      <c r="P84" t="str">
        <v xml:space="preserve"> SF, PF</v>
      </c>
      <c r="Q84">
        <f>VLOOKUP($A84, 'auction in'!$A$2:$B$218, 2, FALSE)</f>
        <v>1</v>
      </c>
      <c r="S84" t="str">
        <f>VLOOKUP($A84, 'auction in'!$A$2:$C$218, 3, FALSE)</f>
        <v>_______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0.63769105691056893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2.4820162601626015</v>
      </c>
      <c r="AF84">
        <f>IF(EXACT($S84, AF$2), 1, 0)</f>
        <v>1</v>
      </c>
      <c r="AG84">
        <f>IF(EXACT($S84, AG$2), 1, 0)</f>
        <v>0</v>
      </c>
      <c r="AH84">
        <f>IF(EXACT($S84, AH$2), 1, 0)</f>
        <v>0</v>
      </c>
      <c r="AI84">
        <f>IF(EXACT($S84, AI$2), 1, 0)</f>
        <v>0</v>
      </c>
      <c r="AJ84">
        <f>IF(EXACT($S84, AJ$2), 1, 0)</f>
        <v>0</v>
      </c>
      <c r="AK84">
        <f>IF(EXACT($S84, AK$2), 1, 0)</f>
        <v>0</v>
      </c>
      <c r="AL84">
        <f>IF(EXACT($S84, AL$2), 1, 0)</f>
        <v>0</v>
      </c>
      <c r="AM84">
        <f>IF(EXACT($S84, AM$2), 1, 0)</f>
        <v>0</v>
      </c>
      <c r="AN84">
        <f>IF(EXACT($S84, AN$2), 1, 0)</f>
        <v>0</v>
      </c>
      <c r="AO84">
        <f>IF(EXACT($S84, AO$2), 1, 0)</f>
        <v>0</v>
      </c>
      <c r="AP84">
        <f>IF(EXACT($S84, AP$2), 1, 0)</f>
        <v>0</v>
      </c>
      <c r="AQ84">
        <f>IF(EXACT($S84, AQ$2), 1, 0)</f>
        <v>0</v>
      </c>
      <c r="AR84">
        <f>IF(EXACT($S84, AR$2), 1, 0)</f>
        <v>0</v>
      </c>
    </row>
    <row r="85" spans="1:44" x14ac:dyDescent="0.3">
      <c r="A85" t="str">
        <v>Reggie Jackson</v>
      </c>
      <c r="B85">
        <v>-0.48650406504065047</v>
      </c>
      <c r="C85">
        <v>0.34642276422764229</v>
      </c>
      <c r="D85">
        <v>0.8139024390243903</v>
      </c>
      <c r="E85">
        <v>0.16459349593495937</v>
      </c>
      <c r="F85">
        <v>-0.39105691056910574</v>
      </c>
      <c r="G85">
        <v>1.1059349593495937</v>
      </c>
      <c r="H85">
        <v>-0.19317073170731708</v>
      </c>
      <c r="I85">
        <v>-0.90231707317073173</v>
      </c>
      <c r="J85">
        <v>6.9837398373983756E-2</v>
      </c>
      <c r="K85">
        <v>0.18121951219512211</v>
      </c>
      <c r="L85">
        <v>0.45780487804878067</v>
      </c>
      <c r="M85">
        <v>-0.57829268292682934</v>
      </c>
      <c r="N85">
        <v>0.5276422764227644</v>
      </c>
      <c r="O85">
        <v>0.62494308943089449</v>
      </c>
      <c r="P85" t="str">
        <v xml:space="preserve"> PG</v>
      </c>
      <c r="Q85">
        <f>VLOOKUP($A85, 'auction in'!$A$2:$B$218, 2, FALSE)</f>
        <v>1</v>
      </c>
      <c r="S85" t="str">
        <f>VLOOKUP($A85, 'auction in'!$A$2:$C$218, 3, FALSE)</f>
        <v>_______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0.62494308943089449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2.4692682926829272</v>
      </c>
      <c r="AF85">
        <f>IF(EXACT($S85, AF$2), 1, 0)</f>
        <v>1</v>
      </c>
      <c r="AG85">
        <f>IF(EXACT($S85, AG$2), 1, 0)</f>
        <v>0</v>
      </c>
      <c r="AH85">
        <f>IF(EXACT($S85, AH$2), 1, 0)</f>
        <v>0</v>
      </c>
      <c r="AI85">
        <f>IF(EXACT($S85, AI$2), 1, 0)</f>
        <v>0</v>
      </c>
      <c r="AJ85">
        <f>IF(EXACT($S85, AJ$2), 1, 0)</f>
        <v>0</v>
      </c>
      <c r="AK85">
        <f>IF(EXACT($S85, AK$2), 1, 0)</f>
        <v>0</v>
      </c>
      <c r="AL85">
        <f>IF(EXACT($S85, AL$2), 1, 0)</f>
        <v>0</v>
      </c>
      <c r="AM85">
        <f>IF(EXACT($S85, AM$2), 1, 0)</f>
        <v>0</v>
      </c>
      <c r="AN85">
        <f>IF(EXACT($S85, AN$2), 1, 0)</f>
        <v>0</v>
      </c>
      <c r="AO85">
        <f>IF(EXACT($S85, AO$2), 1, 0)</f>
        <v>0</v>
      </c>
      <c r="AP85">
        <f>IF(EXACT($S85, AP$2), 1, 0)</f>
        <v>0</v>
      </c>
      <c r="AQ85">
        <f>IF(EXACT($S85, AQ$2), 1, 0)</f>
        <v>0</v>
      </c>
      <c r="AR85">
        <f>IF(EXACT($S85, AR$2), 1, 0)</f>
        <v>0</v>
      </c>
    </row>
    <row r="86" spans="1:44" x14ac:dyDescent="0.3">
      <c r="A86" t="str">
        <v>Marcus Smart</v>
      </c>
      <c r="B86">
        <v>-0.84097560975609753</v>
      </c>
      <c r="C86">
        <v>0.16878048780487806</v>
      </c>
      <c r="D86">
        <v>0.10048780487804881</v>
      </c>
      <c r="E86">
        <v>-0.17829268292682923</v>
      </c>
      <c r="F86">
        <v>-0.72926829268292681</v>
      </c>
      <c r="G86">
        <v>1.2490243902439024</v>
      </c>
      <c r="H86">
        <v>1.1458536585365855</v>
      </c>
      <c r="I86">
        <v>-0.23951219512195121</v>
      </c>
      <c r="J86">
        <v>-0.23585365853658535</v>
      </c>
      <c r="K86">
        <v>0.27146341463414647</v>
      </c>
      <c r="L86">
        <v>0.67609756097561013</v>
      </c>
      <c r="M86">
        <v>-0.80878048780487766</v>
      </c>
      <c r="N86">
        <v>0.44024390243902478</v>
      </c>
      <c r="O86">
        <v>0.608439024390244</v>
      </c>
      <c r="P86" t="str">
        <v xml:space="preserve"> SG, PG</v>
      </c>
      <c r="Q86">
        <f>VLOOKUP($A86, 'auction in'!$A$2:$B$218, 2, FALSE)</f>
        <v>1</v>
      </c>
      <c r="S86" t="str">
        <f>VLOOKUP($A86, 'auction in'!$A$2:$C$218, 3, FALSE)</f>
        <v>_______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0.608439024390244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2.4527642276422768</v>
      </c>
      <c r="AF86">
        <f>IF(EXACT($S86, AF$2), 1, 0)</f>
        <v>1</v>
      </c>
      <c r="AG86">
        <f>IF(EXACT($S86, AG$2), 1, 0)</f>
        <v>0</v>
      </c>
      <c r="AH86">
        <f>IF(EXACT($S86, AH$2), 1, 0)</f>
        <v>0</v>
      </c>
      <c r="AI86">
        <f>IF(EXACT($S86, AI$2), 1, 0)</f>
        <v>0</v>
      </c>
      <c r="AJ86">
        <f>IF(EXACT($S86, AJ$2), 1, 0)</f>
        <v>0</v>
      </c>
      <c r="AK86">
        <f>IF(EXACT($S86, AK$2), 1, 0)</f>
        <v>0</v>
      </c>
      <c r="AL86">
        <f>IF(EXACT($S86, AL$2), 1, 0)</f>
        <v>0</v>
      </c>
      <c r="AM86">
        <f>IF(EXACT($S86, AM$2), 1, 0)</f>
        <v>0</v>
      </c>
      <c r="AN86">
        <f>IF(EXACT($S86, AN$2), 1, 0)</f>
        <v>0</v>
      </c>
      <c r="AO86">
        <f>IF(EXACT($S86, AO$2), 1, 0)</f>
        <v>0</v>
      </c>
      <c r="AP86">
        <f>IF(EXACT($S86, AP$2), 1, 0)</f>
        <v>0</v>
      </c>
      <c r="AQ86">
        <f>IF(EXACT($S86, AQ$2), 1, 0)</f>
        <v>0</v>
      </c>
      <c r="AR86">
        <f>IF(EXACT($S86, AR$2), 1, 0)</f>
        <v>0</v>
      </c>
    </row>
    <row r="87" spans="1:44" x14ac:dyDescent="0.3">
      <c r="A87" t="str">
        <v>Harrison Barnes</v>
      </c>
      <c r="B87">
        <v>0.6778861788617887</v>
      </c>
      <c r="C87">
        <v>0.77105691056910575</v>
      </c>
      <c r="D87">
        <v>-0.14390243902439023</v>
      </c>
      <c r="E87">
        <v>0.15495934959349597</v>
      </c>
      <c r="F87">
        <v>0.39528455284552855</v>
      </c>
      <c r="G87">
        <v>0.18861788617886177</v>
      </c>
      <c r="H87">
        <v>-0.66292682926829272</v>
      </c>
      <c r="I87">
        <v>-0.80243902439024395</v>
      </c>
      <c r="J87">
        <v>0.1432520325203252</v>
      </c>
      <c r="K87">
        <v>-4.9268292682926651E-2</v>
      </c>
      <c r="L87">
        <v>0.57853658536585395</v>
      </c>
      <c r="M87">
        <v>0.53317073170731777</v>
      </c>
      <c r="N87">
        <v>0.72178861788617921</v>
      </c>
      <c r="O87">
        <v>0.58621138211382151</v>
      </c>
      <c r="P87" t="str">
        <v xml:space="preserve"> SF, PF</v>
      </c>
      <c r="Q87">
        <f>VLOOKUP($A87, 'auction in'!$A$2:$B$218, 2, FALSE)</f>
        <v>1</v>
      </c>
      <c r="S87" t="str">
        <f>VLOOKUP($A87, 'auction in'!$A$2:$C$218, 3, FALSE)</f>
        <v>_______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0.58621138211382151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2.430536585365854</v>
      </c>
      <c r="AF87">
        <f>IF(EXACT($S87, AF$2), 1, 0)</f>
        <v>1</v>
      </c>
      <c r="AG87">
        <f>IF(EXACT($S87, AG$2), 1, 0)</f>
        <v>0</v>
      </c>
      <c r="AH87">
        <f>IF(EXACT($S87, AH$2), 1, 0)</f>
        <v>0</v>
      </c>
      <c r="AI87">
        <f>IF(EXACT($S87, AI$2), 1, 0)</f>
        <v>0</v>
      </c>
      <c r="AJ87">
        <f>IF(EXACT($S87, AJ$2), 1, 0)</f>
        <v>0</v>
      </c>
      <c r="AK87">
        <f>IF(EXACT($S87, AK$2), 1, 0)</f>
        <v>0</v>
      </c>
      <c r="AL87">
        <f>IF(EXACT($S87, AL$2), 1, 0)</f>
        <v>0</v>
      </c>
      <c r="AM87">
        <f>IF(EXACT($S87, AM$2), 1, 0)</f>
        <v>0</v>
      </c>
      <c r="AN87">
        <f>IF(EXACT($S87, AN$2), 1, 0)</f>
        <v>0</v>
      </c>
      <c r="AO87">
        <f>IF(EXACT($S87, AO$2), 1, 0)</f>
        <v>0</v>
      </c>
      <c r="AP87">
        <f>IF(EXACT($S87, AP$2), 1, 0)</f>
        <v>0</v>
      </c>
      <c r="AQ87">
        <f>IF(EXACT($S87, AQ$2), 1, 0)</f>
        <v>0</v>
      </c>
      <c r="AR87">
        <f>IF(EXACT($S87, AR$2), 1, 0)</f>
        <v>0</v>
      </c>
    </row>
    <row r="88" spans="1:44" x14ac:dyDescent="0.3">
      <c r="A88" t="str">
        <v>T.J. McConnell</v>
      </c>
      <c r="B88">
        <v>1.3131707317073171</v>
      </c>
      <c r="C88">
        <v>-0.1678048780487805</v>
      </c>
      <c r="D88">
        <v>-1.5507317073170734</v>
      </c>
      <c r="E88">
        <v>-0.88975609756097562</v>
      </c>
      <c r="F88">
        <v>-0.6839024390243903</v>
      </c>
      <c r="G88">
        <v>1.5692682926829269</v>
      </c>
      <c r="H88">
        <v>2.1151219512195123</v>
      </c>
      <c r="I88">
        <v>-0.63463414634146342</v>
      </c>
      <c r="J88">
        <v>-0.2239024390243903</v>
      </c>
      <c r="K88">
        <v>1.014634146341463</v>
      </c>
      <c r="L88">
        <v>1.0707317073170728</v>
      </c>
      <c r="M88">
        <v>-0.72243902439024432</v>
      </c>
      <c r="N88">
        <v>0.84682926829268246</v>
      </c>
      <c r="O88">
        <v>0.58419512195121936</v>
      </c>
      <c r="P88" t="str">
        <v xml:space="preserve"> PG</v>
      </c>
      <c r="Q88">
        <f>VLOOKUP($A88, 'auction in'!$A$2:$B$218, 2, FALSE)</f>
        <v>1</v>
      </c>
      <c r="S88" t="str">
        <f>VLOOKUP($A88, 'auction in'!$A$2:$C$218, 3, FALSE)</f>
        <v>_______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0.58419512195121936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2.4285203252032517</v>
      </c>
      <c r="AF88">
        <f>IF(EXACT($S88, AF$2), 1, 0)</f>
        <v>1</v>
      </c>
      <c r="AG88">
        <f>IF(EXACT($S88, AG$2), 1, 0)</f>
        <v>0</v>
      </c>
      <c r="AH88">
        <f>IF(EXACT($S88, AH$2), 1, 0)</f>
        <v>0</v>
      </c>
      <c r="AI88">
        <f>IF(EXACT($S88, AI$2), 1, 0)</f>
        <v>0</v>
      </c>
      <c r="AJ88">
        <f>IF(EXACT($S88, AJ$2), 1, 0)</f>
        <v>0</v>
      </c>
      <c r="AK88">
        <f>IF(EXACT($S88, AK$2), 1, 0)</f>
        <v>0</v>
      </c>
      <c r="AL88">
        <f>IF(EXACT($S88, AL$2), 1, 0)</f>
        <v>0</v>
      </c>
      <c r="AM88">
        <f>IF(EXACT($S88, AM$2), 1, 0)</f>
        <v>0</v>
      </c>
      <c r="AN88">
        <f>IF(EXACT($S88, AN$2), 1, 0)</f>
        <v>0</v>
      </c>
      <c r="AO88">
        <f>IF(EXACT($S88, AO$2), 1, 0)</f>
        <v>0</v>
      </c>
      <c r="AP88">
        <f>IF(EXACT($S88, AP$2), 1, 0)</f>
        <v>0</v>
      </c>
      <c r="AQ88">
        <f>IF(EXACT($S88, AQ$2), 1, 0)</f>
        <v>0</v>
      </c>
      <c r="AR88">
        <f>IF(EXACT($S88, AR$2), 1, 0)</f>
        <v>0</v>
      </c>
    </row>
    <row r="89" spans="1:44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0.56640650406504034</v>
      </c>
      <c r="P89" t="str">
        <v xml:space="preserve"> PF</v>
      </c>
      <c r="Q89">
        <f>VLOOKUP($A89, 'auction in'!$A$2:$B$218, 2, FALSE)</f>
        <v>1</v>
      </c>
      <c r="S89" t="str">
        <f>VLOOKUP($A89, 'auction in'!$A$2:$C$218, 3, FALSE)</f>
        <v>_______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0.56640650406504034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2.4107317073170726</v>
      </c>
      <c r="AF89">
        <f>IF(EXACT($S89, AF$2), 1, 0)</f>
        <v>1</v>
      </c>
      <c r="AG89">
        <f>IF(EXACT($S89, AG$2), 1, 0)</f>
        <v>0</v>
      </c>
      <c r="AH89">
        <f>IF(EXACT($S89, AH$2), 1, 0)</f>
        <v>0</v>
      </c>
      <c r="AI89">
        <f>IF(EXACT($S89, AI$2), 1, 0)</f>
        <v>0</v>
      </c>
      <c r="AJ89">
        <f>IF(EXACT($S89, AJ$2), 1, 0)</f>
        <v>0</v>
      </c>
      <c r="AK89">
        <f>IF(EXACT($S89, AK$2), 1, 0)</f>
        <v>0</v>
      </c>
      <c r="AL89">
        <f>IF(EXACT($S89, AL$2), 1, 0)</f>
        <v>0</v>
      </c>
      <c r="AM89">
        <f>IF(EXACT($S89, AM$2), 1, 0)</f>
        <v>0</v>
      </c>
      <c r="AN89">
        <f>IF(EXACT($S89, AN$2), 1, 0)</f>
        <v>0</v>
      </c>
      <c r="AO89">
        <f>IF(EXACT($S89, AO$2), 1, 0)</f>
        <v>0</v>
      </c>
      <c r="AP89">
        <f>IF(EXACT($S89, AP$2), 1, 0)</f>
        <v>0</v>
      </c>
      <c r="AQ89">
        <f>IF(EXACT($S89, AQ$2), 1, 0)</f>
        <v>0</v>
      </c>
      <c r="AR89">
        <f>IF(EXACT($S89, AR$2), 1, 0)</f>
        <v>0</v>
      </c>
    </row>
    <row r="90" spans="1:44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0.55553658536585393</v>
      </c>
      <c r="P90" t="str">
        <v xml:space="preserve"> C, PF</v>
      </c>
      <c r="Q90">
        <f>VLOOKUP($A90, 'auction in'!$A$2:$B$218, 2, FALSE)</f>
        <v>11.532268405868676</v>
      </c>
      <c r="S90" t="str">
        <f>VLOOKUP($A90, 'auction in'!$A$2:$C$218, 3, FALSE)</f>
        <v>_______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0.55553658536585393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2.3998617886178866</v>
      </c>
      <c r="AF90">
        <f>IF(EXACT($S90, AF$2), 1, 0)</f>
        <v>1</v>
      </c>
      <c r="AG90">
        <f>IF(EXACT($S90, AG$2), 1, 0)</f>
        <v>0</v>
      </c>
      <c r="AH90">
        <f>IF(EXACT($S90, AH$2), 1, 0)</f>
        <v>0</v>
      </c>
      <c r="AI90">
        <f>IF(EXACT($S90, AI$2), 1, 0)</f>
        <v>0</v>
      </c>
      <c r="AJ90">
        <f>IF(EXACT($S90, AJ$2), 1, 0)</f>
        <v>0</v>
      </c>
      <c r="AK90">
        <f>IF(EXACT($S90, AK$2), 1, 0)</f>
        <v>0</v>
      </c>
      <c r="AL90">
        <f>IF(EXACT($S90, AL$2), 1, 0)</f>
        <v>0</v>
      </c>
      <c r="AM90">
        <f>IF(EXACT($S90, AM$2), 1, 0)</f>
        <v>0</v>
      </c>
      <c r="AN90">
        <f>IF(EXACT($S90, AN$2), 1, 0)</f>
        <v>0</v>
      </c>
      <c r="AO90">
        <f>IF(EXACT($S90, AO$2), 1, 0)</f>
        <v>0</v>
      </c>
      <c r="AP90">
        <f>IF(EXACT($S90, AP$2), 1, 0)</f>
        <v>0</v>
      </c>
      <c r="AQ90">
        <f>IF(EXACT($S90, AQ$2), 1, 0)</f>
        <v>0</v>
      </c>
      <c r="AR90">
        <f>IF(EXACT($S90, AR$2), 1, 0)</f>
        <v>0</v>
      </c>
    </row>
    <row r="91" spans="1:44" x14ac:dyDescent="0.3">
      <c r="A91" t="str">
        <v>Christian Wood</v>
      </c>
      <c r="B91">
        <v>1.3102439024390244</v>
      </c>
      <c r="C91">
        <v>-2.2726829268292685</v>
      </c>
      <c r="D91">
        <v>-1.9024390243902428E-2</v>
      </c>
      <c r="E91">
        <v>0.71804878048780496</v>
      </c>
      <c r="F91">
        <v>1.3792682926829269</v>
      </c>
      <c r="G91">
        <v>-0.64609756097560977</v>
      </c>
      <c r="H91">
        <v>-0.50170731707317073</v>
      </c>
      <c r="I91">
        <v>1.0495121951219515</v>
      </c>
      <c r="J91">
        <v>-0.20170731707317074</v>
      </c>
      <c r="K91">
        <v>3.0885365853658544</v>
      </c>
      <c r="L91">
        <v>1.0175609756097561</v>
      </c>
      <c r="M91">
        <v>1.4619512195121953</v>
      </c>
      <c r="N91">
        <v>0.81585365853658542</v>
      </c>
      <c r="O91">
        <v>0.55380487804878076</v>
      </c>
      <c r="P91" t="str">
        <v xml:space="preserve"> C, PF</v>
      </c>
      <c r="Q91">
        <f>VLOOKUP($A91, 'auction in'!$A$2:$B$218, 2, FALSE)</f>
        <v>19</v>
      </c>
      <c r="S91" t="str">
        <f>VLOOKUP($A91, 'auction in'!$A$2:$C$218, 3, FALSE)</f>
        <v>_______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0.55380487804878076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2.3981300813008133</v>
      </c>
      <c r="AF91">
        <f>IF(EXACT($S91, AF$2), 1, 0)</f>
        <v>1</v>
      </c>
      <c r="AG91">
        <f>IF(EXACT($S91, AG$2), 1, 0)</f>
        <v>0</v>
      </c>
      <c r="AH91">
        <f>IF(EXACT($S91, AH$2), 1, 0)</f>
        <v>0</v>
      </c>
      <c r="AI91">
        <f>IF(EXACT($S91, AI$2), 1, 0)</f>
        <v>0</v>
      </c>
      <c r="AJ91">
        <f>IF(EXACT($S91, AJ$2), 1, 0)</f>
        <v>0</v>
      </c>
      <c r="AK91">
        <f>IF(EXACT($S91, AK$2), 1, 0)</f>
        <v>0</v>
      </c>
      <c r="AL91">
        <f>IF(EXACT($S91, AL$2), 1, 0)</f>
        <v>0</v>
      </c>
      <c r="AM91">
        <f>IF(EXACT($S91, AM$2), 1, 0)</f>
        <v>0</v>
      </c>
      <c r="AN91">
        <f>IF(EXACT($S91, AN$2), 1, 0)</f>
        <v>0</v>
      </c>
      <c r="AO91">
        <f>IF(EXACT($S91, AO$2), 1, 0)</f>
        <v>0</v>
      </c>
      <c r="AP91">
        <f>IF(EXACT($S91, AP$2), 1, 0)</f>
        <v>0</v>
      </c>
      <c r="AQ91">
        <f>IF(EXACT($S91, AQ$2), 1, 0)</f>
        <v>0</v>
      </c>
      <c r="AR91">
        <f>IF(EXACT($S91, AR$2), 1, 0)</f>
        <v>0</v>
      </c>
    </row>
    <row r="92" spans="1:44" x14ac:dyDescent="0.3">
      <c r="A92" t="str">
        <v>Nickeil Alexander-Walker</v>
      </c>
      <c r="B92">
        <v>-0.5858130081300813</v>
      </c>
      <c r="C92">
        <v>-0.1056910569105691</v>
      </c>
      <c r="D92">
        <v>0.57768292682926825</v>
      </c>
      <c r="E92">
        <v>0.13345528455284555</v>
      </c>
      <c r="F92">
        <v>-0.41711382113821138</v>
      </c>
      <c r="G92">
        <v>-6.910569105690878E-4</v>
      </c>
      <c r="H92">
        <v>0.9948780487804878</v>
      </c>
      <c r="I92">
        <v>0.16707317073170735</v>
      </c>
      <c r="J92">
        <v>-0.36093495934959352</v>
      </c>
      <c r="K92">
        <v>0.508536585365854</v>
      </c>
      <c r="L92">
        <v>0.76378048780487806</v>
      </c>
      <c r="M92">
        <v>0.40353658536585374</v>
      </c>
      <c r="N92">
        <v>0.40284552845528454</v>
      </c>
      <c r="O92">
        <v>0.52000813008130076</v>
      </c>
      <c r="P92" t="str">
        <v xml:space="preserve"> SG</v>
      </c>
      <c r="Q92">
        <f>VLOOKUP($A92, 'auction in'!$A$2:$B$218, 2, FALSE)</f>
        <v>3</v>
      </c>
      <c r="S92" t="str">
        <f>VLOOKUP($A92, 'auction in'!$A$2:$C$218, 3, FALSE)</f>
        <v>_______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0.52000813008130076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2.3643333333333332</v>
      </c>
      <c r="AF92">
        <f>IF(EXACT($S92, AF$2), 1, 0)</f>
        <v>1</v>
      </c>
      <c r="AG92">
        <f>IF(EXACT($S92, AG$2), 1, 0)</f>
        <v>0</v>
      </c>
      <c r="AH92">
        <f>IF(EXACT($S92, AH$2), 1, 0)</f>
        <v>0</v>
      </c>
      <c r="AI92">
        <f>IF(EXACT($S92, AI$2), 1, 0)</f>
        <v>0</v>
      </c>
      <c r="AJ92">
        <f>IF(EXACT($S92, AJ$2), 1, 0)</f>
        <v>0</v>
      </c>
      <c r="AK92">
        <f>IF(EXACT($S92, AK$2), 1, 0)</f>
        <v>0</v>
      </c>
      <c r="AL92">
        <f>IF(EXACT($S92, AL$2), 1, 0)</f>
        <v>0</v>
      </c>
      <c r="AM92">
        <f>IF(EXACT($S92, AM$2), 1, 0)</f>
        <v>0</v>
      </c>
      <c r="AN92">
        <f>IF(EXACT($S92, AN$2), 1, 0)</f>
        <v>0</v>
      </c>
      <c r="AO92">
        <f>IF(EXACT($S92, AO$2), 1, 0)</f>
        <v>0</v>
      </c>
      <c r="AP92">
        <f>IF(EXACT($S92, AP$2), 1, 0)</f>
        <v>0</v>
      </c>
      <c r="AQ92">
        <f>IF(EXACT($S92, AQ$2), 1, 0)</f>
        <v>0</v>
      </c>
      <c r="AR92">
        <f>IF(EXACT($S92, AR$2), 1, 0)</f>
        <v>0</v>
      </c>
    </row>
    <row r="93" spans="1:44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0.51795121951219525</v>
      </c>
      <c r="P93" t="str">
        <v xml:space="preserve"> SG, SF</v>
      </c>
      <c r="Q93">
        <f>VLOOKUP($A93, 'auction in'!$A$2:$B$218, 2, FALSE)</f>
        <v>1</v>
      </c>
      <c r="S93" t="str">
        <f>VLOOKUP($A93, 'auction in'!$A$2:$C$218, 3, FALSE)</f>
        <v>_______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0.51795121951219525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2.3622764227642277</v>
      </c>
      <c r="AF93">
        <f>IF(EXACT($S93, AF$2), 1, 0)</f>
        <v>1</v>
      </c>
      <c r="AG93">
        <f>IF(EXACT($S93, AG$2), 1, 0)</f>
        <v>0</v>
      </c>
      <c r="AH93">
        <f>IF(EXACT($S93, AH$2), 1, 0)</f>
        <v>0</v>
      </c>
      <c r="AI93">
        <f>IF(EXACT($S93, AI$2), 1, 0)</f>
        <v>0</v>
      </c>
      <c r="AJ93">
        <f>IF(EXACT($S93, AJ$2), 1, 0)</f>
        <v>0</v>
      </c>
      <c r="AK93">
        <f>IF(EXACT($S93, AK$2), 1, 0)</f>
        <v>0</v>
      </c>
      <c r="AL93">
        <f>IF(EXACT($S93, AL$2), 1, 0)</f>
        <v>0</v>
      </c>
      <c r="AM93">
        <f>IF(EXACT($S93, AM$2), 1, 0)</f>
        <v>0</v>
      </c>
      <c r="AN93">
        <f>IF(EXACT($S93, AN$2), 1, 0)</f>
        <v>0</v>
      </c>
      <c r="AO93">
        <f>IF(EXACT($S93, AO$2), 1, 0)</f>
        <v>0</v>
      </c>
      <c r="AP93">
        <f>IF(EXACT($S93, AP$2), 1, 0)</f>
        <v>0</v>
      </c>
      <c r="AQ93">
        <f>IF(EXACT($S93, AQ$2), 1, 0)</f>
        <v>0</v>
      </c>
      <c r="AR93">
        <f>IF(EXACT($S93, AR$2), 1, 0)</f>
        <v>0</v>
      </c>
    </row>
    <row r="94" spans="1:44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0.50600000000000067</v>
      </c>
      <c r="P94" t="str">
        <v xml:space="preserve"> PG, SG</v>
      </c>
      <c r="Q94">
        <f>VLOOKUP($A94, 'auction in'!$A$2:$B$218, 2, FALSE)</f>
        <v>3</v>
      </c>
      <c r="S94" t="str">
        <f>VLOOKUP($A94, 'auction in'!$A$2:$C$218, 3, FALSE)</f>
        <v>_______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0.50600000000000067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2.3503252032520332</v>
      </c>
      <c r="AF94">
        <f>IF(EXACT($S94, AF$2), 1, 0)</f>
        <v>1</v>
      </c>
      <c r="AG94">
        <f>IF(EXACT($S94, AG$2), 1, 0)</f>
        <v>0</v>
      </c>
      <c r="AH94">
        <f>IF(EXACT($S94, AH$2), 1, 0)</f>
        <v>0</v>
      </c>
      <c r="AI94">
        <f>IF(EXACT($S94, AI$2), 1, 0)</f>
        <v>0</v>
      </c>
      <c r="AJ94">
        <f>IF(EXACT($S94, AJ$2), 1, 0)</f>
        <v>0</v>
      </c>
      <c r="AK94">
        <f>IF(EXACT($S94, AK$2), 1, 0)</f>
        <v>0</v>
      </c>
      <c r="AL94">
        <f>IF(EXACT($S94, AL$2), 1, 0)</f>
        <v>0</v>
      </c>
      <c r="AM94">
        <f>IF(EXACT($S94, AM$2), 1, 0)</f>
        <v>0</v>
      </c>
      <c r="AN94">
        <f>IF(EXACT($S94, AN$2), 1, 0)</f>
        <v>0</v>
      </c>
      <c r="AO94">
        <f>IF(EXACT($S94, AO$2), 1, 0)</f>
        <v>0</v>
      </c>
      <c r="AP94">
        <f>IF(EXACT($S94, AP$2), 1, 0)</f>
        <v>0</v>
      </c>
      <c r="AQ94">
        <f>IF(EXACT($S94, AQ$2), 1, 0)</f>
        <v>0</v>
      </c>
      <c r="AR94">
        <f>IF(EXACT($S94, AR$2), 1, 0)</f>
        <v>0</v>
      </c>
    </row>
    <row r="95" spans="1:44" x14ac:dyDescent="0.3">
      <c r="A95" t="str">
        <v>Derrick Favors</v>
      </c>
      <c r="B95">
        <v>1.6346341463414633</v>
      </c>
      <c r="C95">
        <v>-0.21365853658536588</v>
      </c>
      <c r="D95">
        <v>-1.6404878048780489</v>
      </c>
      <c r="E95">
        <v>-0.75853658536585356</v>
      </c>
      <c r="F95">
        <v>1.1829268292682928</v>
      </c>
      <c r="G95">
        <v>-0.92390243902439029</v>
      </c>
      <c r="H95">
        <v>-0.40243902439024387</v>
      </c>
      <c r="I95">
        <v>0.94390243902439019</v>
      </c>
      <c r="J95">
        <v>0.92926829268292688</v>
      </c>
      <c r="K95">
        <v>0.96536585365853689</v>
      </c>
      <c r="L95">
        <v>-0.17756097560975603</v>
      </c>
      <c r="M95">
        <v>1.6756097560975611</v>
      </c>
      <c r="N95">
        <v>0.75170731707317084</v>
      </c>
      <c r="O95">
        <v>0.42478048780487854</v>
      </c>
      <c r="P95" t="str">
        <v>C, PF</v>
      </c>
      <c r="Q95">
        <f>VLOOKUP($A95, 'auction in'!$A$2:$B$218, 2, FALSE)</f>
        <v>13.475494723869206</v>
      </c>
      <c r="S95" t="str">
        <f>VLOOKUP($A95, 'auction in'!$A$2:$C$218, 3, FALSE)</f>
        <v>_______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0.42478048780487854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2.269105691056911</v>
      </c>
      <c r="AF95">
        <f>IF(EXACT($S95, AF$2), 1, 0)</f>
        <v>1</v>
      </c>
      <c r="AG95">
        <f>IF(EXACT($S95, AG$2), 1, 0)</f>
        <v>0</v>
      </c>
      <c r="AH95">
        <f>IF(EXACT($S95, AH$2), 1, 0)</f>
        <v>0</v>
      </c>
      <c r="AI95">
        <f>IF(EXACT($S95, AI$2), 1, 0)</f>
        <v>0</v>
      </c>
      <c r="AJ95">
        <f>IF(EXACT($S95, AJ$2), 1, 0)</f>
        <v>0</v>
      </c>
      <c r="AK95">
        <f>IF(EXACT($S95, AK$2), 1, 0)</f>
        <v>0</v>
      </c>
      <c r="AL95">
        <f>IF(EXACT($S95, AL$2), 1, 0)</f>
        <v>0</v>
      </c>
      <c r="AM95">
        <f>IF(EXACT($S95, AM$2), 1, 0)</f>
        <v>0</v>
      </c>
      <c r="AN95">
        <f>IF(EXACT($S95, AN$2), 1, 0)</f>
        <v>0</v>
      </c>
      <c r="AO95">
        <f>IF(EXACT($S95, AO$2), 1, 0)</f>
        <v>0</v>
      </c>
      <c r="AP95">
        <f>IF(EXACT($S95, AP$2), 1, 0)</f>
        <v>0</v>
      </c>
      <c r="AQ95">
        <f>IF(EXACT($S95, AQ$2), 1, 0)</f>
        <v>0</v>
      </c>
      <c r="AR95">
        <f>IF(EXACT($S95, AR$2), 1, 0)</f>
        <v>0</v>
      </c>
    </row>
    <row r="96" spans="1:44" x14ac:dyDescent="0.3">
      <c r="A96" t="str">
        <v>Ja Morant</v>
      </c>
      <c r="B96">
        <v>0.1074390243902439</v>
      </c>
      <c r="C96">
        <v>-0.2329268292682927</v>
      </c>
      <c r="D96">
        <v>-0.34317073170731704</v>
      </c>
      <c r="E96">
        <v>0.96878048780487824</v>
      </c>
      <c r="F96">
        <v>-0.29243902439024388</v>
      </c>
      <c r="G96">
        <v>2.3502439024390243</v>
      </c>
      <c r="H96">
        <v>0.16939024390243906</v>
      </c>
      <c r="I96">
        <v>-0.53512195121951223</v>
      </c>
      <c r="J96">
        <v>-1.7682926829268295</v>
      </c>
      <c r="K96">
        <v>0.65682926829268284</v>
      </c>
      <c r="L96">
        <v>2.1921951219512197</v>
      </c>
      <c r="M96">
        <v>-1.9263414634146341</v>
      </c>
      <c r="N96">
        <v>0.42390243902439018</v>
      </c>
      <c r="O96">
        <v>0.40241463414634149</v>
      </c>
      <c r="P96" t="str">
        <v xml:space="preserve"> PG</v>
      </c>
      <c r="Q96">
        <f>VLOOKUP($A96, 'auction in'!$A$2:$B$218, 2, FALSE)</f>
        <v>14</v>
      </c>
      <c r="S96" t="str">
        <f>VLOOKUP($A96, 'auction in'!$A$2:$C$218, 3, FALSE)</f>
        <v>_______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0.40241463414634149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2.246739837398374</v>
      </c>
      <c r="AF96">
        <f>IF(EXACT($S96, AF$2), 1, 0)</f>
        <v>1</v>
      </c>
      <c r="AG96">
        <f>IF(EXACT($S96, AG$2), 1, 0)</f>
        <v>0</v>
      </c>
      <c r="AH96">
        <f>IF(EXACT($S96, AH$2), 1, 0)</f>
        <v>0</v>
      </c>
      <c r="AI96">
        <f>IF(EXACT($S96, AI$2), 1, 0)</f>
        <v>0</v>
      </c>
      <c r="AJ96">
        <f>IF(EXACT($S96, AJ$2), 1, 0)</f>
        <v>0</v>
      </c>
      <c r="AK96">
        <f>IF(EXACT($S96, AK$2), 1, 0)</f>
        <v>0</v>
      </c>
      <c r="AL96">
        <f>IF(EXACT($S96, AL$2), 1, 0)</f>
        <v>0</v>
      </c>
      <c r="AM96">
        <f>IF(EXACT($S96, AM$2), 1, 0)</f>
        <v>0</v>
      </c>
      <c r="AN96">
        <f>IF(EXACT($S96, AN$2), 1, 0)</f>
        <v>0</v>
      </c>
      <c r="AO96">
        <f>IF(EXACT($S96, AO$2), 1, 0)</f>
        <v>0</v>
      </c>
      <c r="AP96">
        <f>IF(EXACT($S96, AP$2), 1, 0)</f>
        <v>0</v>
      </c>
      <c r="AQ96">
        <f>IF(EXACT($S96, AQ$2), 1, 0)</f>
        <v>0</v>
      </c>
      <c r="AR96">
        <f>IF(EXACT($S96, AR$2), 1, 0)</f>
        <v>0</v>
      </c>
    </row>
    <row r="97" spans="1:44" x14ac:dyDescent="0.3">
      <c r="A97" t="str">
        <v>Keldon Johnson</v>
      </c>
      <c r="B97">
        <v>0.29723577235772364</v>
      </c>
      <c r="C97">
        <v>-0.37130081300813006</v>
      </c>
      <c r="D97">
        <v>-0.33170731707317069</v>
      </c>
      <c r="E97">
        <v>0.32430894308943092</v>
      </c>
      <c r="F97">
        <v>0.48032520325203265</v>
      </c>
      <c r="G97">
        <v>-0.34764227642276424</v>
      </c>
      <c r="H97">
        <v>0.19390243902439028</v>
      </c>
      <c r="I97">
        <v>-0.30560975609756097</v>
      </c>
      <c r="J97">
        <v>0.49162601626016256</v>
      </c>
      <c r="K97">
        <v>0.80243902439024417</v>
      </c>
      <c r="L97">
        <v>-6.0487804878048473E-2</v>
      </c>
      <c r="M97">
        <v>0.7787804878048783</v>
      </c>
      <c r="N97">
        <v>0.43113821138211406</v>
      </c>
      <c r="O97">
        <v>0.37169105691056936</v>
      </c>
      <c r="P97" t="str">
        <v xml:space="preserve"> SF, PF</v>
      </c>
      <c r="Q97">
        <f>VLOOKUP($A97, 'auction in'!$A$2:$B$218, 2, FALSE)</f>
        <v>1</v>
      </c>
      <c r="S97" t="str">
        <f>VLOOKUP($A97, 'auction in'!$A$2:$C$218, 3, FALSE)</f>
        <v>_______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0.37169105691056936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2.2160162601626019</v>
      </c>
      <c r="AF97">
        <f>IF(EXACT($S97, AF$2), 1, 0)</f>
        <v>1</v>
      </c>
      <c r="AG97">
        <f>IF(EXACT($S97, AG$2), 1, 0)</f>
        <v>0</v>
      </c>
      <c r="AH97">
        <f>IF(EXACT($S97, AH$2), 1, 0)</f>
        <v>0</v>
      </c>
      <c r="AI97">
        <f>IF(EXACT($S97, AI$2), 1, 0)</f>
        <v>0</v>
      </c>
      <c r="AJ97">
        <f>IF(EXACT($S97, AJ$2), 1, 0)</f>
        <v>0</v>
      </c>
      <c r="AK97">
        <f>IF(EXACT($S97, AK$2), 1, 0)</f>
        <v>0</v>
      </c>
      <c r="AL97">
        <f>IF(EXACT($S97, AL$2), 1, 0)</f>
        <v>0</v>
      </c>
      <c r="AM97">
        <f>IF(EXACT($S97, AM$2), 1, 0)</f>
        <v>0</v>
      </c>
      <c r="AN97">
        <f>IF(EXACT($S97, AN$2), 1, 0)</f>
        <v>0</v>
      </c>
      <c r="AO97">
        <f>IF(EXACT($S97, AO$2), 1, 0)</f>
        <v>0</v>
      </c>
      <c r="AP97">
        <f>IF(EXACT($S97, AP$2), 1, 0)</f>
        <v>0</v>
      </c>
      <c r="AQ97">
        <f>IF(EXACT($S97, AQ$2), 1, 0)</f>
        <v>0</v>
      </c>
      <c r="AR97">
        <f>IF(EXACT($S97, AR$2), 1, 0)</f>
        <v>0</v>
      </c>
    </row>
    <row r="98" spans="1:44" x14ac:dyDescent="0.3">
      <c r="A98" t="str">
        <v>Nerlens Noel</v>
      </c>
      <c r="B98">
        <v>0.89195121951219514</v>
      </c>
      <c r="C98">
        <v>-0.23243902439024391</v>
      </c>
      <c r="D98">
        <v>-1.6836585365853658</v>
      </c>
      <c r="E98">
        <v>-1.3392682926829269</v>
      </c>
      <c r="F98">
        <v>0.25243902439024396</v>
      </c>
      <c r="G98">
        <v>-1.0814634146341464</v>
      </c>
      <c r="H98">
        <v>0.18975609756097561</v>
      </c>
      <c r="I98">
        <v>2.748292682926829</v>
      </c>
      <c r="J98">
        <v>0.79707317073170736</v>
      </c>
      <c r="K98">
        <v>0.77512195121951211</v>
      </c>
      <c r="L98">
        <v>-0.25439024390243903</v>
      </c>
      <c r="M98">
        <v>1.624146341463415</v>
      </c>
      <c r="N98">
        <v>0.54268292682926833</v>
      </c>
      <c r="O98">
        <v>0.36429268292682937</v>
      </c>
      <c r="P98" t="str">
        <v xml:space="preserve"> C</v>
      </c>
      <c r="Q98">
        <f>VLOOKUP($A98, 'auction in'!$A$2:$B$218, 2, FALSE)</f>
        <v>11.59847123584842</v>
      </c>
      <c r="S98" t="str">
        <f>VLOOKUP($A98, 'auction in'!$A$2:$C$218, 3, FALSE)</f>
        <v>_______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0.36429268292682937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2.2086178861788621</v>
      </c>
      <c r="AF98">
        <f>IF(EXACT($S98, AF$2), 1, 0)</f>
        <v>1</v>
      </c>
      <c r="AG98">
        <f>IF(EXACT($S98, AG$2), 1, 0)</f>
        <v>0</v>
      </c>
      <c r="AH98">
        <f>IF(EXACT($S98, AH$2), 1, 0)</f>
        <v>0</v>
      </c>
      <c r="AI98">
        <f>IF(EXACT($S98, AI$2), 1, 0)</f>
        <v>0</v>
      </c>
      <c r="AJ98">
        <f>IF(EXACT($S98, AJ$2), 1, 0)</f>
        <v>0</v>
      </c>
      <c r="AK98">
        <f>IF(EXACT($S98, AK$2), 1, 0)</f>
        <v>0</v>
      </c>
      <c r="AL98">
        <f>IF(EXACT($S98, AL$2), 1, 0)</f>
        <v>0</v>
      </c>
      <c r="AM98">
        <f>IF(EXACT($S98, AM$2), 1, 0)</f>
        <v>0</v>
      </c>
      <c r="AN98">
        <f>IF(EXACT($S98, AN$2), 1, 0)</f>
        <v>0</v>
      </c>
      <c r="AO98">
        <f>IF(EXACT($S98, AO$2), 1, 0)</f>
        <v>0</v>
      </c>
      <c r="AP98">
        <f>IF(EXACT($S98, AP$2), 1, 0)</f>
        <v>0</v>
      </c>
      <c r="AQ98">
        <f>IF(EXACT($S98, AQ$2), 1, 0)</f>
        <v>0</v>
      </c>
      <c r="AR98">
        <f>IF(EXACT($S98, AR$2), 1, 0)</f>
        <v>0</v>
      </c>
    </row>
    <row r="99" spans="1:44" x14ac:dyDescent="0.3">
      <c r="A99" t="str">
        <v>Jordan Clarkson</v>
      </c>
      <c r="B99">
        <v>-1.1015447154471545</v>
      </c>
      <c r="C99">
        <v>1.0094308943089434</v>
      </c>
      <c r="D99">
        <v>1.2926829268292686</v>
      </c>
      <c r="E99">
        <v>0.59504065040650422</v>
      </c>
      <c r="F99">
        <v>-0.46723577235772357</v>
      </c>
      <c r="G99">
        <v>-0.2032520325203252</v>
      </c>
      <c r="H99">
        <v>-8.5853658536585359E-2</v>
      </c>
      <c r="I99">
        <v>-0.98243902439024389</v>
      </c>
      <c r="J99">
        <v>-4.0813008130081319E-2</v>
      </c>
      <c r="K99">
        <v>-0.99341463414634101</v>
      </c>
      <c r="L99">
        <v>5.6829268292683643E-2</v>
      </c>
      <c r="M99">
        <v>0.21926829268292747</v>
      </c>
      <c r="N99">
        <v>1.6016260162602325E-2</v>
      </c>
      <c r="O99">
        <v>0.23632520325203304</v>
      </c>
      <c r="P99" t="str">
        <v xml:space="preserve"> SG</v>
      </c>
      <c r="Q99">
        <f>VLOOKUP($A99, 'auction in'!$A$2:$B$218, 2, FALSE)</f>
        <v>1</v>
      </c>
      <c r="S99" t="str">
        <f>VLOOKUP($A99, 'auction in'!$A$2:$C$218, 3, FALSE)</f>
        <v>_______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0.23632520325203304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2.0806504065040654</v>
      </c>
      <c r="AF99">
        <f>IF(EXACT($S99, AF$2), 1, 0)</f>
        <v>1</v>
      </c>
      <c r="AG99">
        <f>IF(EXACT($S99, AG$2), 1, 0)</f>
        <v>0</v>
      </c>
      <c r="AH99">
        <f>IF(EXACT($S99, AH$2), 1, 0)</f>
        <v>0</v>
      </c>
      <c r="AI99">
        <f>IF(EXACT($S99, AI$2), 1, 0)</f>
        <v>0</v>
      </c>
      <c r="AJ99">
        <f>IF(EXACT($S99, AJ$2), 1, 0)</f>
        <v>0</v>
      </c>
      <c r="AK99">
        <f>IF(EXACT($S99, AK$2), 1, 0)</f>
        <v>0</v>
      </c>
      <c r="AL99">
        <f>IF(EXACT($S99, AL$2), 1, 0)</f>
        <v>0</v>
      </c>
      <c r="AM99">
        <f>IF(EXACT($S99, AM$2), 1, 0)</f>
        <v>0</v>
      </c>
      <c r="AN99">
        <f>IF(EXACT($S99, AN$2), 1, 0)</f>
        <v>0</v>
      </c>
      <c r="AO99">
        <f>IF(EXACT($S99, AO$2), 1, 0)</f>
        <v>0</v>
      </c>
      <c r="AP99">
        <f>IF(EXACT($S99, AP$2), 1, 0)</f>
        <v>0</v>
      </c>
      <c r="AQ99">
        <f>IF(EXACT($S99, AQ$2), 1, 0)</f>
        <v>0</v>
      </c>
      <c r="AR99">
        <f>IF(EXACT($S99, AR$2), 1, 0)</f>
        <v>0</v>
      </c>
    </row>
    <row r="100" spans="1:44" x14ac:dyDescent="0.3">
      <c r="A100" t="str">
        <v>Danny Green</v>
      </c>
      <c r="B100">
        <v>-0.59617886178861801</v>
      </c>
      <c r="C100">
        <v>0.11601626016260164</v>
      </c>
      <c r="D100">
        <v>0.63390243902439025</v>
      </c>
      <c r="E100">
        <v>-0.65934959349593492</v>
      </c>
      <c r="F100">
        <v>-0.53040650406504064</v>
      </c>
      <c r="G100">
        <v>-0.58227642276422764</v>
      </c>
      <c r="H100">
        <v>0.75341463414634147</v>
      </c>
      <c r="I100">
        <v>0.2087804878048781</v>
      </c>
      <c r="J100">
        <v>0.71723577235772362</v>
      </c>
      <c r="K100">
        <v>-5.4878048780487854E-2</v>
      </c>
      <c r="L100">
        <v>-0.65609756097560978</v>
      </c>
      <c r="M100">
        <v>0.64341463414634159</v>
      </c>
      <c r="N100">
        <v>6.1138211382113838E-2</v>
      </c>
      <c r="O100">
        <v>0.18037398373983737</v>
      </c>
      <c r="P100" t="str">
        <v xml:space="preserve"> SG, SF</v>
      </c>
      <c r="Q100">
        <f>VLOOKUP($A100, 'auction in'!$A$2:$B$218, 2, FALSE)</f>
        <v>9.3623475488465875</v>
      </c>
      <c r="S100" t="str">
        <f>VLOOKUP($A100, 'auction in'!$A$2:$C$218, 3, FALSE)</f>
        <v>_______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0.18037398373983737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2.02469918699187</v>
      </c>
      <c r="AF100">
        <f>IF(EXACT($S100, AF$2), 1, 0)</f>
        <v>1</v>
      </c>
      <c r="AG100">
        <f>IF(EXACT($S100, AG$2), 1, 0)</f>
        <v>0</v>
      </c>
      <c r="AH100">
        <f>IF(EXACT($S100, AH$2), 1, 0)</f>
        <v>0</v>
      </c>
      <c r="AI100">
        <f>IF(EXACT($S100, AI$2), 1, 0)</f>
        <v>0</v>
      </c>
      <c r="AJ100">
        <f>IF(EXACT($S100, AJ$2), 1, 0)</f>
        <v>0</v>
      </c>
      <c r="AK100">
        <f>IF(EXACT($S100, AK$2), 1, 0)</f>
        <v>0</v>
      </c>
      <c r="AL100">
        <f>IF(EXACT($S100, AL$2), 1, 0)</f>
        <v>0</v>
      </c>
      <c r="AM100">
        <f>IF(EXACT($S100, AM$2), 1, 0)</f>
        <v>0</v>
      </c>
      <c r="AN100">
        <f>IF(EXACT($S100, AN$2), 1, 0)</f>
        <v>0</v>
      </c>
      <c r="AO100">
        <f>IF(EXACT($S100, AO$2), 1, 0)</f>
        <v>0</v>
      </c>
      <c r="AP100">
        <f>IF(EXACT($S100, AP$2), 1, 0)</f>
        <v>0</v>
      </c>
      <c r="AQ100">
        <f>IF(EXACT($S100, AQ$2), 1, 0)</f>
        <v>0</v>
      </c>
      <c r="AR100">
        <f>IF(EXACT($S100, AR$2), 1, 0)</f>
        <v>0</v>
      </c>
    </row>
    <row r="101" spans="1:44" x14ac:dyDescent="0.3">
      <c r="A101" t="str">
        <v>Russell Westbrook</v>
      </c>
      <c r="B101">
        <v>0.15463414634146344</v>
      </c>
      <c r="C101">
        <v>-1.5024390243902441</v>
      </c>
      <c r="D101">
        <v>-0.61463414634146341</v>
      </c>
      <c r="E101">
        <v>0.78780487804878052</v>
      </c>
      <c r="F101">
        <v>1.1975609756097563</v>
      </c>
      <c r="G101">
        <v>2.5146341463414634</v>
      </c>
      <c r="H101">
        <v>0.73414634146341473</v>
      </c>
      <c r="I101">
        <v>-0.50487804878048781</v>
      </c>
      <c r="J101">
        <v>-2.6151219512195123</v>
      </c>
      <c r="K101">
        <v>1.6541463414634152</v>
      </c>
      <c r="L101">
        <v>2.7668292682926827</v>
      </c>
      <c r="M101">
        <v>-2.362926829268293</v>
      </c>
      <c r="N101">
        <v>0.15170731707317042</v>
      </c>
      <c r="O101">
        <v>0.12078048780487816</v>
      </c>
      <c r="P101" t="str">
        <v xml:space="preserve"> PG</v>
      </c>
      <c r="Q101">
        <f>VLOOKUP($A101, 'auction in'!$A$2:$B$218, 2, FALSE)</f>
        <v>26</v>
      </c>
      <c r="S101" t="str">
        <f>VLOOKUP($A101, 'auction in'!$A$2:$C$218, 3, FALSE)</f>
        <v>_______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0.12078048780487816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1.9651056910569107</v>
      </c>
      <c r="AF101">
        <f>IF(EXACT($S101, AF$2), 1, 0)</f>
        <v>1</v>
      </c>
      <c r="AG101">
        <f>IF(EXACT($S101, AG$2), 1, 0)</f>
        <v>0</v>
      </c>
      <c r="AH101">
        <f>IF(EXACT($S101, AH$2), 1, 0)</f>
        <v>0</v>
      </c>
      <c r="AI101">
        <f>IF(EXACT($S101, AI$2), 1, 0)</f>
        <v>0</v>
      </c>
      <c r="AJ101">
        <f>IF(EXACT($S101, AJ$2), 1, 0)</f>
        <v>0</v>
      </c>
      <c r="AK101">
        <f>IF(EXACT($S101, AK$2), 1, 0)</f>
        <v>0</v>
      </c>
      <c r="AL101">
        <f>IF(EXACT($S101, AL$2), 1, 0)</f>
        <v>0</v>
      </c>
      <c r="AM101">
        <f>IF(EXACT($S101, AM$2), 1, 0)</f>
        <v>0</v>
      </c>
      <c r="AN101">
        <f>IF(EXACT($S101, AN$2), 1, 0)</f>
        <v>0</v>
      </c>
      <c r="AO101">
        <f>IF(EXACT($S101, AO$2), 1, 0)</f>
        <v>0</v>
      </c>
      <c r="AP101">
        <f>IF(EXACT($S101, AP$2), 1, 0)</f>
        <v>0</v>
      </c>
      <c r="AQ101">
        <f>IF(EXACT($S101, AQ$2), 1, 0)</f>
        <v>0</v>
      </c>
      <c r="AR101">
        <f>IF(EXACT($S101, AR$2), 1, 0)</f>
        <v>0</v>
      </c>
    </row>
    <row r="102" spans="1:44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0.11359349593495982</v>
      </c>
      <c r="P102" t="str">
        <v xml:space="preserve"> SF, SG</v>
      </c>
      <c r="Q102">
        <f>VLOOKUP($A102, 'auction in'!$A$2:$B$218, 2, FALSE)</f>
        <v>9.3718311498354208</v>
      </c>
      <c r="S102" t="str">
        <f>VLOOKUP($A102, 'auction in'!$A$2:$C$218, 3, FALSE)</f>
        <v>_______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0.11359349593495982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1.9579186991869924</v>
      </c>
      <c r="AF102">
        <f>IF(EXACT($S102, AF$2), 1, 0)</f>
        <v>1</v>
      </c>
      <c r="AG102">
        <f>IF(EXACT($S102, AG$2), 1, 0)</f>
        <v>0</v>
      </c>
      <c r="AH102">
        <f>IF(EXACT($S102, AH$2), 1, 0)</f>
        <v>0</v>
      </c>
      <c r="AI102">
        <f>IF(EXACT($S102, AI$2), 1, 0)</f>
        <v>0</v>
      </c>
      <c r="AJ102">
        <f>IF(EXACT($S102, AJ$2), 1, 0)</f>
        <v>0</v>
      </c>
      <c r="AK102">
        <f>IF(EXACT($S102, AK$2), 1, 0)</f>
        <v>0</v>
      </c>
      <c r="AL102">
        <f>IF(EXACT($S102, AL$2), 1, 0)</f>
        <v>0</v>
      </c>
      <c r="AM102">
        <f>IF(EXACT($S102, AM$2), 1, 0)</f>
        <v>0</v>
      </c>
      <c r="AN102">
        <f>IF(EXACT($S102, AN$2), 1, 0)</f>
        <v>0</v>
      </c>
      <c r="AO102">
        <f>IF(EXACT($S102, AO$2), 1, 0)</f>
        <v>0</v>
      </c>
      <c r="AP102">
        <f>IF(EXACT($S102, AP$2), 1, 0)</f>
        <v>0</v>
      </c>
      <c r="AQ102">
        <f>IF(EXACT($S102, AQ$2), 1, 0)</f>
        <v>0</v>
      </c>
      <c r="AR102">
        <f>IF(EXACT($S102, AR$2), 1, 0)</f>
        <v>0</v>
      </c>
    </row>
    <row r="103" spans="1:44" x14ac:dyDescent="0.3">
      <c r="A103" t="str">
        <v>De'Andre Hunter</v>
      </c>
      <c r="B103">
        <v>0.30292682926829273</v>
      </c>
      <c r="C103">
        <v>1.1504878048780489</v>
      </c>
      <c r="D103">
        <v>-0.4031707317073171</v>
      </c>
      <c r="E103">
        <v>2.6585365853658588E-2</v>
      </c>
      <c r="F103">
        <v>-0.23414634146341459</v>
      </c>
      <c r="G103">
        <v>-0.52658536585365856</v>
      </c>
      <c r="H103">
        <v>-0.42487804878048779</v>
      </c>
      <c r="I103">
        <v>-0.19682926829268291</v>
      </c>
      <c r="J103">
        <v>0.43853658536585366</v>
      </c>
      <c r="K103">
        <v>-1.0175609756097559</v>
      </c>
      <c r="L103">
        <v>-0.30560975609756091</v>
      </c>
      <c r="M103">
        <v>0.65951219512195136</v>
      </c>
      <c r="N103">
        <v>0.13292682926829275</v>
      </c>
      <c r="O103">
        <v>7.2341463414634377E-2</v>
      </c>
      <c r="P103" t="str">
        <v xml:space="preserve"> SF, PF</v>
      </c>
      <c r="Q103">
        <f>VLOOKUP($A103, 'auction in'!$A$2:$B$218, 2, FALSE)</f>
        <v>9.6939088295715958</v>
      </c>
      <c r="S103" t="str">
        <f>VLOOKUP($A103, 'auction in'!$A$2:$C$218, 3, FALSE)</f>
        <v>_______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7.2341463414634377E-2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1.916666666666667</v>
      </c>
      <c r="AF103">
        <f>IF(EXACT($S103, AF$2), 1, 0)</f>
        <v>1</v>
      </c>
      <c r="AG103">
        <f>IF(EXACT($S103, AG$2), 1, 0)</f>
        <v>0</v>
      </c>
      <c r="AH103">
        <f>IF(EXACT($S103, AH$2), 1, 0)</f>
        <v>0</v>
      </c>
      <c r="AI103">
        <f>IF(EXACT($S103, AI$2), 1, 0)</f>
        <v>0</v>
      </c>
      <c r="AJ103">
        <f>IF(EXACT($S103, AJ$2), 1, 0)</f>
        <v>0</v>
      </c>
      <c r="AK103">
        <f>IF(EXACT($S103, AK$2), 1, 0)</f>
        <v>0</v>
      </c>
      <c r="AL103">
        <f>IF(EXACT($S103, AL$2), 1, 0)</f>
        <v>0</v>
      </c>
      <c r="AM103">
        <f>IF(EXACT($S103, AM$2), 1, 0)</f>
        <v>0</v>
      </c>
      <c r="AN103">
        <f>IF(EXACT($S103, AN$2), 1, 0)</f>
        <v>0</v>
      </c>
      <c r="AO103">
        <f>IF(EXACT($S103, AO$2), 1, 0)</f>
        <v>0</v>
      </c>
      <c r="AP103">
        <f>IF(EXACT($S103, AP$2), 1, 0)</f>
        <v>0</v>
      </c>
      <c r="AQ103">
        <f>IF(EXACT($S103, AQ$2), 1, 0)</f>
        <v>0</v>
      </c>
      <c r="AR103">
        <f>IF(EXACT($S103, AR$2), 1, 0)</f>
        <v>0</v>
      </c>
    </row>
    <row r="104" spans="1:44" x14ac:dyDescent="0.3">
      <c r="A104" t="str">
        <v>Chuma Okeke</v>
      </c>
      <c r="B104">
        <v>-0.41642276422764229</v>
      </c>
      <c r="C104">
        <v>-6.0325203252032521E-2</v>
      </c>
      <c r="D104">
        <v>-0.42536585365853663</v>
      </c>
      <c r="E104">
        <v>-0.61934959349593499</v>
      </c>
      <c r="F104">
        <v>-0.15869918699186991</v>
      </c>
      <c r="G104">
        <v>-0.13300813008130083</v>
      </c>
      <c r="H104">
        <v>0.9258536585365853</v>
      </c>
      <c r="I104">
        <v>5.073170731707316E-2</v>
      </c>
      <c r="J104">
        <v>0.73528455284552852</v>
      </c>
      <c r="K104">
        <v>-4.0975609756097819E-2</v>
      </c>
      <c r="L104">
        <v>-0.83658536585365861</v>
      </c>
      <c r="M104">
        <v>3.170731707317076E-2</v>
      </c>
      <c r="N104">
        <v>-0.1013008130081301</v>
      </c>
      <c r="O104">
        <v>-1.8016260162601716E-2</v>
      </c>
      <c r="P104" t="str">
        <v>PF</v>
      </c>
      <c r="Q104">
        <f>VLOOKUP($A104, 'auction in'!$A$2:$B$218, 2, FALSE)</f>
        <v>8.6430528892319369</v>
      </c>
      <c r="S104" t="str">
        <f>VLOOKUP($A104, 'auction in'!$A$2:$C$218, 3, FALSE)</f>
        <v>_______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-1.8016260162601716E-2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1.8263089430894308</v>
      </c>
      <c r="AF104">
        <f>IF(EXACT($S104, AF$2), 1, 0)</f>
        <v>1</v>
      </c>
      <c r="AG104">
        <f>IF(EXACT($S104, AG$2), 1, 0)</f>
        <v>0</v>
      </c>
      <c r="AH104">
        <f>IF(EXACT($S104, AH$2), 1, 0)</f>
        <v>0</v>
      </c>
      <c r="AI104">
        <f>IF(EXACT($S104, AI$2), 1, 0)</f>
        <v>0</v>
      </c>
      <c r="AJ104">
        <f>IF(EXACT($S104, AJ$2), 1, 0)</f>
        <v>0</v>
      </c>
      <c r="AK104">
        <f>IF(EXACT($S104, AK$2), 1, 0)</f>
        <v>0</v>
      </c>
      <c r="AL104">
        <f>IF(EXACT($S104, AL$2), 1, 0)</f>
        <v>0</v>
      </c>
      <c r="AM104">
        <f>IF(EXACT($S104, AM$2), 1, 0)</f>
        <v>0</v>
      </c>
      <c r="AN104">
        <f>IF(EXACT($S104, AN$2), 1, 0)</f>
        <v>0</v>
      </c>
      <c r="AO104">
        <f>IF(EXACT($S104, AO$2), 1, 0)</f>
        <v>0</v>
      </c>
      <c r="AP104">
        <f>IF(EXACT($S104, AP$2), 1, 0)</f>
        <v>0</v>
      </c>
      <c r="AQ104">
        <f>IF(EXACT($S104, AQ$2), 1, 0)</f>
        <v>0</v>
      </c>
      <c r="AR104">
        <f>IF(EXACT($S104, AR$2), 1, 0)</f>
        <v>0</v>
      </c>
    </row>
    <row r="105" spans="1:44" x14ac:dyDescent="0.3">
      <c r="A105" t="str">
        <v>Jordan Poole</v>
      </c>
      <c r="B105">
        <v>-0.43373983739837396</v>
      </c>
      <c r="C105">
        <v>1.4606504065040653</v>
      </c>
      <c r="D105">
        <v>0.77829268292682929</v>
      </c>
      <c r="E105">
        <v>0.28821138211382114</v>
      </c>
      <c r="F105">
        <v>-1.0628455284552847</v>
      </c>
      <c r="G105">
        <v>-0.17617886178861786</v>
      </c>
      <c r="H105">
        <v>-0.66341463414634161</v>
      </c>
      <c r="I105">
        <v>-0.63951219512195123</v>
      </c>
      <c r="J105">
        <v>0.32918699186991873</v>
      </c>
      <c r="K105">
        <v>-1.58</v>
      </c>
      <c r="L105">
        <v>-0.44853658536585361</v>
      </c>
      <c r="M105">
        <v>5.6829268292682866E-2</v>
      </c>
      <c r="N105">
        <v>-0.11934959349593488</v>
      </c>
      <c r="O105">
        <v>-3.2601626016259933E-2</v>
      </c>
      <c r="P105" t="str">
        <v xml:space="preserve"> SG, PG</v>
      </c>
      <c r="Q105">
        <f>VLOOKUP($A105, 'auction in'!$A$2:$B$218, 2, FALSE)</f>
        <v>8.3171452937118087</v>
      </c>
      <c r="S105" t="str">
        <f>VLOOKUP($A105, 'auction in'!$A$2:$C$218, 3, FALSE)</f>
        <v>_______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-3.2601626016259933E-2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1.8117235772357727</v>
      </c>
      <c r="AF105">
        <f>IF(EXACT($S105, AF$2), 1, 0)</f>
        <v>1</v>
      </c>
      <c r="AG105">
        <f>IF(EXACT($S105, AG$2), 1, 0)</f>
        <v>0</v>
      </c>
      <c r="AH105">
        <f>IF(EXACT($S105, AH$2), 1, 0)</f>
        <v>0</v>
      </c>
      <c r="AI105">
        <f>IF(EXACT($S105, AI$2), 1, 0)</f>
        <v>0</v>
      </c>
      <c r="AJ105">
        <f>IF(EXACT($S105, AJ$2), 1, 0)</f>
        <v>0</v>
      </c>
      <c r="AK105">
        <f>IF(EXACT($S105, AK$2), 1, 0)</f>
        <v>0</v>
      </c>
      <c r="AL105">
        <f>IF(EXACT($S105, AL$2), 1, 0)</f>
        <v>0</v>
      </c>
      <c r="AM105">
        <f>IF(EXACT($S105, AM$2), 1, 0)</f>
        <v>0</v>
      </c>
      <c r="AN105">
        <f>IF(EXACT($S105, AN$2), 1, 0)</f>
        <v>0</v>
      </c>
      <c r="AO105">
        <f>IF(EXACT($S105, AO$2), 1, 0)</f>
        <v>0</v>
      </c>
      <c r="AP105">
        <f>IF(EXACT($S105, AP$2), 1, 0)</f>
        <v>0</v>
      </c>
      <c r="AQ105">
        <f>IF(EXACT($S105, AQ$2), 1, 0)</f>
        <v>0</v>
      </c>
      <c r="AR105">
        <f>IF(EXACT($S105, AR$2), 1, 0)</f>
        <v>0</v>
      </c>
    </row>
    <row r="106" spans="1:44" x14ac:dyDescent="0.3">
      <c r="A106" t="str">
        <v>Jonathan Isaac</v>
      </c>
      <c r="B106">
        <v>-8.6504065040650405E-2</v>
      </c>
      <c r="C106">
        <v>-9.13821138211382E-2</v>
      </c>
      <c r="D106">
        <v>-0.92390243902439018</v>
      </c>
      <c r="E106">
        <v>-0.71772357723577229</v>
      </c>
      <c r="F106">
        <v>-0.19105691056910568</v>
      </c>
      <c r="G106">
        <v>-0.89040650406504063</v>
      </c>
      <c r="H106">
        <v>0.40682926829268284</v>
      </c>
      <c r="I106">
        <v>1.7336585365853658</v>
      </c>
      <c r="J106">
        <v>0.70764227642276423</v>
      </c>
      <c r="K106">
        <v>3.8536585365853956E-2</v>
      </c>
      <c r="L106">
        <v>-0.76048780487804835</v>
      </c>
      <c r="M106">
        <v>0.8375609756097564</v>
      </c>
      <c r="N106">
        <v>-5.2845528455284119E-2</v>
      </c>
      <c r="O106">
        <v>-3.5544715447154318E-2</v>
      </c>
      <c r="P106" t="str">
        <v xml:space="preserve"> PF, SF</v>
      </c>
      <c r="Q106">
        <f>VLOOKUP($A106, 'auction in'!$A$2:$B$218, 2, FALSE)</f>
        <v>4</v>
      </c>
      <c r="S106" t="str">
        <f>VLOOKUP($A106, 'auction in'!$A$2:$C$218, 3, FALSE)</f>
        <v>_______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-3.5544715447154318E-2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1.8087804878048783</v>
      </c>
      <c r="AF106">
        <f>IF(EXACT($S106, AF$2), 1, 0)</f>
        <v>1</v>
      </c>
      <c r="AG106">
        <f>IF(EXACT($S106, AG$2), 1, 0)</f>
        <v>0</v>
      </c>
      <c r="AH106">
        <f>IF(EXACT($S106, AH$2), 1, 0)</f>
        <v>0</v>
      </c>
      <c r="AI106">
        <f>IF(EXACT($S106, AI$2), 1, 0)</f>
        <v>0</v>
      </c>
      <c r="AJ106">
        <f>IF(EXACT($S106, AJ$2), 1, 0)</f>
        <v>0</v>
      </c>
      <c r="AK106">
        <f>IF(EXACT($S106, AK$2), 1, 0)</f>
        <v>0</v>
      </c>
      <c r="AL106">
        <f>IF(EXACT($S106, AL$2), 1, 0)</f>
        <v>0</v>
      </c>
      <c r="AM106">
        <f>IF(EXACT($S106, AM$2), 1, 0)</f>
        <v>0</v>
      </c>
      <c r="AN106">
        <f>IF(EXACT($S106, AN$2), 1, 0)</f>
        <v>0</v>
      </c>
      <c r="AO106">
        <f>IF(EXACT($S106, AO$2), 1, 0)</f>
        <v>0</v>
      </c>
      <c r="AP106">
        <f>IF(EXACT($S106, AP$2), 1, 0)</f>
        <v>0</v>
      </c>
      <c r="AQ106">
        <f>IF(EXACT($S106, AQ$2), 1, 0)</f>
        <v>0</v>
      </c>
      <c r="AR106">
        <f>IF(EXACT($S106, AR$2), 1, 0)</f>
        <v>0</v>
      </c>
    </row>
    <row r="107" spans="1:44" x14ac:dyDescent="0.3">
      <c r="A107" t="str">
        <v>Joe Ingles</v>
      </c>
      <c r="B107">
        <v>0.44162601626016262</v>
      </c>
      <c r="C107">
        <v>0.3326016260162602</v>
      </c>
      <c r="D107">
        <v>0.84146341463414642</v>
      </c>
      <c r="E107">
        <v>-0.3434959349593496</v>
      </c>
      <c r="F107">
        <v>-0.64772357723577234</v>
      </c>
      <c r="G107">
        <v>0.84357723577235777</v>
      </c>
      <c r="H107">
        <v>-0.63634146341463416</v>
      </c>
      <c r="I107">
        <v>-0.80195121951219517</v>
      </c>
      <c r="J107">
        <v>4.308943089430875E-3</v>
      </c>
      <c r="K107">
        <v>-0.29853658536585359</v>
      </c>
      <c r="L107">
        <v>2.9756097560975747E-2</v>
      </c>
      <c r="M107">
        <v>-0.80951219512195127</v>
      </c>
      <c r="N107">
        <v>3.4065040650406622E-2</v>
      </c>
      <c r="O107">
        <v>-5.4260162601625681E-2</v>
      </c>
      <c r="P107" t="str">
        <v xml:space="preserve"> SF, SG, PF</v>
      </c>
      <c r="Q107">
        <f>VLOOKUP($A107, 'auction in'!$A$2:$B$218, 2, FALSE)</f>
        <v>1</v>
      </c>
      <c r="S107" t="str">
        <f>VLOOKUP($A107, 'auction in'!$A$2:$C$218, 3, FALSE)</f>
        <v>_______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-5.4260162601625681E-2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1.7900650406504068</v>
      </c>
      <c r="AF107">
        <f>IF(EXACT($S107, AF$2), 1, 0)</f>
        <v>1</v>
      </c>
      <c r="AG107">
        <f>IF(EXACT($S107, AG$2), 1, 0)</f>
        <v>0</v>
      </c>
      <c r="AH107">
        <f>IF(EXACT($S107, AH$2), 1, 0)</f>
        <v>0</v>
      </c>
      <c r="AI107">
        <f>IF(EXACT($S107, AI$2), 1, 0)</f>
        <v>0</v>
      </c>
      <c r="AJ107">
        <f>IF(EXACT($S107, AJ$2), 1, 0)</f>
        <v>0</v>
      </c>
      <c r="AK107">
        <f>IF(EXACT($S107, AK$2), 1, 0)</f>
        <v>0</v>
      </c>
      <c r="AL107">
        <f>IF(EXACT($S107, AL$2), 1, 0)</f>
        <v>0</v>
      </c>
      <c r="AM107">
        <f>IF(EXACT($S107, AM$2), 1, 0)</f>
        <v>0</v>
      </c>
      <c r="AN107">
        <f>IF(EXACT($S107, AN$2), 1, 0)</f>
        <v>0</v>
      </c>
      <c r="AO107">
        <f>IF(EXACT($S107, AO$2), 1, 0)</f>
        <v>0</v>
      </c>
      <c r="AP107">
        <f>IF(EXACT($S107, AP$2), 1, 0)</f>
        <v>0</v>
      </c>
      <c r="AQ107">
        <f>IF(EXACT($S107, AQ$2), 1, 0)</f>
        <v>0</v>
      </c>
      <c r="AR107">
        <f>IF(EXACT($S107, AR$2), 1, 0)</f>
        <v>0</v>
      </c>
    </row>
    <row r="108" spans="1:44" x14ac:dyDescent="0.3">
      <c r="A108" t="str">
        <v>Khem Birch</v>
      </c>
      <c r="B108">
        <v>0.57699186991869922</v>
      </c>
      <c r="C108">
        <v>-0.6600813008130082</v>
      </c>
      <c r="D108">
        <v>-1.4597560975609758</v>
      </c>
      <c r="E108">
        <v>-0.62325203252032524</v>
      </c>
      <c r="F108">
        <v>0.89544715447154477</v>
      </c>
      <c r="G108">
        <v>-0.59130081300813009</v>
      </c>
      <c r="H108">
        <v>-0.15804878048780488</v>
      </c>
      <c r="I108">
        <v>1.2375609756097561</v>
      </c>
      <c r="J108">
        <v>0.79845528455284553</v>
      </c>
      <c r="K108">
        <v>0.67609756097560991</v>
      </c>
      <c r="L108">
        <v>-0.78243902439024393</v>
      </c>
      <c r="M108">
        <v>0.6073170731707318</v>
      </c>
      <c r="N108">
        <v>1.6016260162601603E-2</v>
      </c>
      <c r="O108">
        <v>-9.9382113821138263E-2</v>
      </c>
      <c r="P108" t="str">
        <v xml:space="preserve"> C</v>
      </c>
      <c r="Q108">
        <f>VLOOKUP($A108, 'auction in'!$A$2:$B$218, 2, FALSE)</f>
        <v>8.8604462042067524</v>
      </c>
      <c r="S108" t="str">
        <f>VLOOKUP($A108, 'auction in'!$A$2:$C$218, 3, FALSE)</f>
        <v>_______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-9.9382113821138263E-2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1.7449430894308944</v>
      </c>
      <c r="AF108">
        <f>IF(EXACT($S108, AF$2), 1, 0)</f>
        <v>1</v>
      </c>
      <c r="AG108">
        <f>IF(EXACT($S108, AG$2), 1, 0)</f>
        <v>0</v>
      </c>
      <c r="AH108">
        <f>IF(EXACT($S108, AH$2), 1, 0)</f>
        <v>0</v>
      </c>
      <c r="AI108">
        <f>IF(EXACT($S108, AI$2), 1, 0)</f>
        <v>0</v>
      </c>
      <c r="AJ108">
        <f>IF(EXACT($S108, AJ$2), 1, 0)</f>
        <v>0</v>
      </c>
      <c r="AK108">
        <f>IF(EXACT($S108, AK$2), 1, 0)</f>
        <v>0</v>
      </c>
      <c r="AL108">
        <f>IF(EXACT($S108, AL$2), 1, 0)</f>
        <v>0</v>
      </c>
      <c r="AM108">
        <f>IF(EXACT($S108, AM$2), 1, 0)</f>
        <v>0</v>
      </c>
      <c r="AN108">
        <f>IF(EXACT($S108, AN$2), 1, 0)</f>
        <v>0</v>
      </c>
      <c r="AO108">
        <f>IF(EXACT($S108, AO$2), 1, 0)</f>
        <v>0</v>
      </c>
      <c r="AP108">
        <f>IF(EXACT($S108, AP$2), 1, 0)</f>
        <v>0</v>
      </c>
      <c r="AQ108">
        <f>IF(EXACT($S108, AQ$2), 1, 0)</f>
        <v>0</v>
      </c>
      <c r="AR108">
        <f>IF(EXACT($S108, AR$2), 1, 0)</f>
        <v>0</v>
      </c>
    </row>
    <row r="109" spans="1:44" x14ac:dyDescent="0.3">
      <c r="A109" t="str">
        <v>Jae'Sean Tate</v>
      </c>
      <c r="B109">
        <v>0.80341463414634151</v>
      </c>
      <c r="C109">
        <v>-0.54780487804878053</v>
      </c>
      <c r="D109">
        <v>-0.8</v>
      </c>
      <c r="E109">
        <v>-0.32439024390243898</v>
      </c>
      <c r="F109">
        <v>0.13170731707317077</v>
      </c>
      <c r="G109">
        <v>-0.1453658536585366</v>
      </c>
      <c r="H109">
        <v>0.84536585365853667</v>
      </c>
      <c r="I109">
        <v>-0.10634146341463414</v>
      </c>
      <c r="J109">
        <v>0.20243902439024392</v>
      </c>
      <c r="K109">
        <v>0.60682926829268302</v>
      </c>
      <c r="L109">
        <v>-0.14341463414634137</v>
      </c>
      <c r="M109">
        <v>0.20439024390243921</v>
      </c>
      <c r="N109">
        <v>5.9024390243902547E-2</v>
      </c>
      <c r="O109">
        <v>-0.10165853658536578</v>
      </c>
      <c r="P109" t="str">
        <v xml:space="preserve"> SF</v>
      </c>
      <c r="Q109">
        <f>VLOOKUP($A109, 'auction in'!$A$2:$B$218, 2, FALSE)</f>
        <v>9.250368106401508</v>
      </c>
      <c r="S109" t="str">
        <f>VLOOKUP($A109, 'auction in'!$A$2:$C$218, 3, FALSE)</f>
        <v>_______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-0.10165853658536578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1.7426666666666668</v>
      </c>
      <c r="AF109">
        <f>IF(EXACT($S109, AF$2), 1, 0)</f>
        <v>1</v>
      </c>
      <c r="AG109">
        <f>IF(EXACT($S109, AG$2), 1, 0)</f>
        <v>0</v>
      </c>
      <c r="AH109">
        <f>IF(EXACT($S109, AH$2), 1, 0)</f>
        <v>0</v>
      </c>
      <c r="AI109">
        <f>IF(EXACT($S109, AI$2), 1, 0)</f>
        <v>0</v>
      </c>
      <c r="AJ109">
        <f>IF(EXACT($S109, AJ$2), 1, 0)</f>
        <v>0</v>
      </c>
      <c r="AK109">
        <f>IF(EXACT($S109, AK$2), 1, 0)</f>
        <v>0</v>
      </c>
      <c r="AL109">
        <f>IF(EXACT($S109, AL$2), 1, 0)</f>
        <v>0</v>
      </c>
      <c r="AM109">
        <f>IF(EXACT($S109, AM$2), 1, 0)</f>
        <v>0</v>
      </c>
      <c r="AN109">
        <f>IF(EXACT($S109, AN$2), 1, 0)</f>
        <v>0</v>
      </c>
      <c r="AO109">
        <f>IF(EXACT($S109, AO$2), 1, 0)</f>
        <v>0</v>
      </c>
      <c r="AP109">
        <f>IF(EXACT($S109, AP$2), 1, 0)</f>
        <v>0</v>
      </c>
      <c r="AQ109">
        <f>IF(EXACT($S109, AQ$2), 1, 0)</f>
        <v>0</v>
      </c>
      <c r="AR109">
        <f>IF(EXACT($S109, AR$2), 1, 0)</f>
        <v>0</v>
      </c>
    </row>
    <row r="110" spans="1:44" x14ac:dyDescent="0.3">
      <c r="A110" t="str">
        <v>D'Angelo Russell</v>
      </c>
      <c r="B110">
        <v>-0.85804878048780486</v>
      </c>
      <c r="C110">
        <v>-0.40317073170731704</v>
      </c>
      <c r="D110">
        <v>1.0821951219512196</v>
      </c>
      <c r="E110">
        <v>0.70951219512195129</v>
      </c>
      <c r="F110">
        <v>-0.92560975609756091</v>
      </c>
      <c r="G110">
        <v>1.4112195121951221</v>
      </c>
      <c r="H110">
        <v>0.18975609756097561</v>
      </c>
      <c r="I110">
        <v>-0.35048780487804876</v>
      </c>
      <c r="J110">
        <v>-1.1663414634146343</v>
      </c>
      <c r="K110">
        <v>9.2195121951219927E-2</v>
      </c>
      <c r="L110">
        <v>0.85536585365853701</v>
      </c>
      <c r="M110">
        <v>-1.7221951219512195</v>
      </c>
      <c r="N110">
        <v>-0.31097560975609728</v>
      </c>
      <c r="O110">
        <v>-0.13936585365853649</v>
      </c>
      <c r="P110" t="str">
        <v xml:space="preserve"> PG, SG</v>
      </c>
      <c r="Q110">
        <f>VLOOKUP($A110, 'auction in'!$A$2:$B$218, 2, FALSE)</f>
        <v>5</v>
      </c>
      <c r="S110" t="str">
        <f>VLOOKUP($A110, 'auction in'!$A$2:$C$218, 3, FALSE)</f>
        <v>_______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-0.13936585365853649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1.704959349593496</v>
      </c>
      <c r="AF110">
        <f>IF(EXACT($S110, AF$2), 1, 0)</f>
        <v>1</v>
      </c>
      <c r="AG110">
        <f>IF(EXACT($S110, AG$2), 1, 0)</f>
        <v>0</v>
      </c>
      <c r="AH110">
        <f>IF(EXACT($S110, AH$2), 1, 0)</f>
        <v>0</v>
      </c>
      <c r="AI110">
        <f>IF(EXACT($S110, AI$2), 1, 0)</f>
        <v>0</v>
      </c>
      <c r="AJ110">
        <f>IF(EXACT($S110, AJ$2), 1, 0)</f>
        <v>0</v>
      </c>
      <c r="AK110">
        <f>IF(EXACT($S110, AK$2), 1, 0)</f>
        <v>0</v>
      </c>
      <c r="AL110">
        <f>IF(EXACT($S110, AL$2), 1, 0)</f>
        <v>0</v>
      </c>
      <c r="AM110">
        <f>IF(EXACT($S110, AM$2), 1, 0)</f>
        <v>0</v>
      </c>
      <c r="AN110">
        <f>IF(EXACT($S110, AN$2), 1, 0)</f>
        <v>0</v>
      </c>
      <c r="AO110">
        <f>IF(EXACT($S110, AO$2), 1, 0)</f>
        <v>0</v>
      </c>
      <c r="AP110">
        <f>IF(EXACT($S110, AP$2), 1, 0)</f>
        <v>0</v>
      </c>
      <c r="AQ110">
        <f>IF(EXACT($S110, AQ$2), 1, 0)</f>
        <v>0</v>
      </c>
      <c r="AR110">
        <f>IF(EXACT($S110, AR$2), 1, 0)</f>
        <v>0</v>
      </c>
    </row>
    <row r="111" spans="1:44" x14ac:dyDescent="0.3">
      <c r="A111" t="str">
        <v>Ivica Zubac</v>
      </c>
      <c r="B111">
        <v>2.3057317073170731</v>
      </c>
      <c r="C111">
        <v>0.10548780487804878</v>
      </c>
      <c r="D111">
        <v>-1.7484146341463414</v>
      </c>
      <c r="E111">
        <v>-0.58085365853658533</v>
      </c>
      <c r="F111">
        <v>1.1060975609756096</v>
      </c>
      <c r="G111">
        <v>-0.71963414634146339</v>
      </c>
      <c r="H111">
        <v>-1.5429268292682927</v>
      </c>
      <c r="I111">
        <v>0.89487804878048771</v>
      </c>
      <c r="J111">
        <v>0.47914634146341462</v>
      </c>
      <c r="K111">
        <v>0.19402439024390228</v>
      </c>
      <c r="L111">
        <v>-0.17963414634146369</v>
      </c>
      <c r="M111">
        <v>1.0191463414634145</v>
      </c>
      <c r="N111">
        <v>0.29951219512195093</v>
      </c>
      <c r="O111">
        <v>-0.16163414634146334</v>
      </c>
      <c r="P111" t="str">
        <v xml:space="preserve"> C</v>
      </c>
      <c r="Q111">
        <f>VLOOKUP($A111, 'auction in'!$A$2:$B$218, 2, FALSE)</f>
        <v>1</v>
      </c>
      <c r="S111" t="str">
        <f>VLOOKUP($A111, 'auction in'!$A$2:$C$218, 3, FALSE)</f>
        <v>_______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-0.16163414634146334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1.6826910569105693</v>
      </c>
      <c r="AF111">
        <f>IF(EXACT($S111, AF$2), 1, 0)</f>
        <v>1</v>
      </c>
      <c r="AG111">
        <f>IF(EXACT($S111, AG$2), 1, 0)</f>
        <v>0</v>
      </c>
      <c r="AH111">
        <f>IF(EXACT($S111, AH$2), 1, 0)</f>
        <v>0</v>
      </c>
      <c r="AI111">
        <f>IF(EXACT($S111, AI$2), 1, 0)</f>
        <v>0</v>
      </c>
      <c r="AJ111">
        <f>IF(EXACT($S111, AJ$2), 1, 0)</f>
        <v>0</v>
      </c>
      <c r="AK111">
        <f>IF(EXACT($S111, AK$2), 1, 0)</f>
        <v>0</v>
      </c>
      <c r="AL111">
        <f>IF(EXACT($S111, AL$2), 1, 0)</f>
        <v>0</v>
      </c>
      <c r="AM111">
        <f>IF(EXACT($S111, AM$2), 1, 0)</f>
        <v>0</v>
      </c>
      <c r="AN111">
        <f>IF(EXACT($S111, AN$2), 1, 0)</f>
        <v>0</v>
      </c>
      <c r="AO111">
        <f>IF(EXACT($S111, AO$2), 1, 0)</f>
        <v>0</v>
      </c>
      <c r="AP111">
        <f>IF(EXACT($S111, AP$2), 1, 0)</f>
        <v>0</v>
      </c>
      <c r="AQ111">
        <f>IF(EXACT($S111, AQ$2), 1, 0)</f>
        <v>0</v>
      </c>
      <c r="AR111">
        <f>IF(EXACT($S111, AR$2), 1, 0)</f>
        <v>0</v>
      </c>
    </row>
    <row r="112" spans="1:44" x14ac:dyDescent="0.3">
      <c r="A112" t="str">
        <v>Duncan Robinson</v>
      </c>
      <c r="B112">
        <v>-0.37837398373983738</v>
      </c>
      <c r="C112">
        <v>0.49723577235772359</v>
      </c>
      <c r="D112">
        <v>1.7468292682926829</v>
      </c>
      <c r="E112">
        <v>-0.14130081300813008</v>
      </c>
      <c r="F112">
        <v>-0.66747967479674797</v>
      </c>
      <c r="G112">
        <v>-0.55056910569105688</v>
      </c>
      <c r="H112">
        <v>-0.85902439024390242</v>
      </c>
      <c r="I112">
        <v>-0.57609756097560971</v>
      </c>
      <c r="J112">
        <v>0.61577235772357719</v>
      </c>
      <c r="K112">
        <v>-0.81024390243902444</v>
      </c>
      <c r="L112">
        <v>-0.92878048780487799</v>
      </c>
      <c r="M112">
        <v>0.23756097560975609</v>
      </c>
      <c r="N112">
        <v>-0.31300813008130079</v>
      </c>
      <c r="O112">
        <v>-0.2373333333333334</v>
      </c>
      <c r="P112" t="str">
        <v xml:space="preserve"> SG, SF</v>
      </c>
      <c r="Q112">
        <f>VLOOKUP($A112, 'auction in'!$A$2:$B$218, 2, FALSE)</f>
        <v>1</v>
      </c>
      <c r="S112" t="str">
        <f>VLOOKUP($A112, 'auction in'!$A$2:$C$218, 3, FALSE)</f>
        <v>_______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-0.2373333333333334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1.6069918699186991</v>
      </c>
      <c r="AF112">
        <f>IF(EXACT($S112, AF$2), 1, 0)</f>
        <v>1</v>
      </c>
      <c r="AG112">
        <f>IF(EXACT($S112, AG$2), 1, 0)</f>
        <v>0</v>
      </c>
      <c r="AH112">
        <f>IF(EXACT($S112, AH$2), 1, 0)</f>
        <v>0</v>
      </c>
      <c r="AI112">
        <f>IF(EXACT($S112, AI$2), 1, 0)</f>
        <v>0</v>
      </c>
      <c r="AJ112">
        <f>IF(EXACT($S112, AJ$2), 1, 0)</f>
        <v>0</v>
      </c>
      <c r="AK112">
        <f>IF(EXACT($S112, AK$2), 1, 0)</f>
        <v>0</v>
      </c>
      <c r="AL112">
        <f>IF(EXACT($S112, AL$2), 1, 0)</f>
        <v>0</v>
      </c>
      <c r="AM112">
        <f>IF(EXACT($S112, AM$2), 1, 0)</f>
        <v>0</v>
      </c>
      <c r="AN112">
        <f>IF(EXACT($S112, AN$2), 1, 0)</f>
        <v>0</v>
      </c>
      <c r="AO112">
        <f>IF(EXACT($S112, AO$2), 1, 0)</f>
        <v>0</v>
      </c>
      <c r="AP112">
        <f>IF(EXACT($S112, AP$2), 1, 0)</f>
        <v>0</v>
      </c>
      <c r="AQ112">
        <f>IF(EXACT($S112, AQ$2), 1, 0)</f>
        <v>0</v>
      </c>
      <c r="AR112">
        <f>IF(EXACT($S112, AR$2), 1, 0)</f>
        <v>0</v>
      </c>
    </row>
    <row r="113" spans="1:44" x14ac:dyDescent="0.3">
      <c r="A113" t="str">
        <v>Evan Mobley</v>
      </c>
      <c r="B113">
        <v>0.26768292682926831</v>
      </c>
      <c r="C113">
        <v>-0.80268292682926834</v>
      </c>
      <c r="D113">
        <v>-1.1176829268292683</v>
      </c>
      <c r="E113">
        <v>-0.30426829268292682</v>
      </c>
      <c r="F113">
        <v>0.83817073170731726</v>
      </c>
      <c r="G113">
        <v>-0.49853658536585366</v>
      </c>
      <c r="H113">
        <v>-0.60512195121951218</v>
      </c>
      <c r="I113">
        <v>2.2869512195121953</v>
      </c>
      <c r="J113">
        <v>-0.36170731707317078</v>
      </c>
      <c r="K113">
        <v>0.50548780487804934</v>
      </c>
      <c r="L113">
        <v>6.451219512195161E-2</v>
      </c>
      <c r="M113">
        <v>0.20134146341463444</v>
      </c>
      <c r="N113">
        <v>-0.29719512195121917</v>
      </c>
      <c r="O113">
        <v>-0.35073170731707298</v>
      </c>
      <c r="P113" t="str">
        <v xml:space="preserve"> PF, C</v>
      </c>
      <c r="Q113">
        <f>VLOOKUP($A113, 'auction in'!$A$2:$B$218, 2, FALSE)</f>
        <v>7.7023526219164298</v>
      </c>
      <c r="S113" t="str">
        <f>VLOOKUP($A113, 'auction in'!$A$2:$C$218, 3, FALSE)</f>
        <v>_______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-0.35073170731707298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1.4935934959349595</v>
      </c>
      <c r="AF113">
        <f>IF(EXACT($S113, AF$2), 1, 0)</f>
        <v>1</v>
      </c>
      <c r="AG113">
        <f>IF(EXACT($S113, AG$2), 1, 0)</f>
        <v>0</v>
      </c>
      <c r="AH113">
        <f>IF(EXACT($S113, AH$2), 1, 0)</f>
        <v>0</v>
      </c>
      <c r="AI113">
        <f>IF(EXACT($S113, AI$2), 1, 0)</f>
        <v>0</v>
      </c>
      <c r="AJ113">
        <f>IF(EXACT($S113, AJ$2), 1, 0)</f>
        <v>0</v>
      </c>
      <c r="AK113">
        <f>IF(EXACT($S113, AK$2), 1, 0)</f>
        <v>0</v>
      </c>
      <c r="AL113">
        <f>IF(EXACT($S113, AL$2), 1, 0)</f>
        <v>0</v>
      </c>
      <c r="AM113">
        <f>IF(EXACT($S113, AM$2), 1, 0)</f>
        <v>0</v>
      </c>
      <c r="AN113">
        <f>IF(EXACT($S113, AN$2), 1, 0)</f>
        <v>0</v>
      </c>
      <c r="AO113">
        <f>IF(EXACT($S113, AO$2), 1, 0)</f>
        <v>0</v>
      </c>
      <c r="AP113">
        <f>IF(EXACT($S113, AP$2), 1, 0)</f>
        <v>0</v>
      </c>
      <c r="AQ113">
        <f>IF(EXACT($S113, AQ$2), 1, 0)</f>
        <v>0</v>
      </c>
      <c r="AR113">
        <f>IF(EXACT($S113, AR$2), 1, 0)</f>
        <v>0</v>
      </c>
    </row>
    <row r="114" spans="1:44" x14ac:dyDescent="0.3">
      <c r="A114" t="str">
        <v>Tim Hardaway Jr.</v>
      </c>
      <c r="B114">
        <v>-0.40788617886178857</v>
      </c>
      <c r="C114">
        <v>0.22455284552845525</v>
      </c>
      <c r="D114">
        <v>1.4962195121951218</v>
      </c>
      <c r="E114">
        <v>0.57235772357723569</v>
      </c>
      <c r="F114">
        <v>-0.61857723577235768</v>
      </c>
      <c r="G114">
        <v>-0.47252032520325199</v>
      </c>
      <c r="H114">
        <v>-1.2537804878048782</v>
      </c>
      <c r="I114">
        <v>-0.75426829268292683</v>
      </c>
      <c r="J114">
        <v>0.74272357723577231</v>
      </c>
      <c r="K114">
        <v>-0.69573170731707334</v>
      </c>
      <c r="L114">
        <v>-1.2139024390243902</v>
      </c>
      <c r="M114">
        <v>1.3414634146338145E-3</v>
      </c>
      <c r="N114">
        <v>-0.4711788617886179</v>
      </c>
      <c r="O114">
        <v>-0.38960162601626047</v>
      </c>
      <c r="P114" t="str">
        <v xml:space="preserve"> SG, SF</v>
      </c>
      <c r="Q114">
        <f>VLOOKUP($A114, 'auction in'!$A$2:$B$218, 2, FALSE)</f>
        <v>1</v>
      </c>
      <c r="S114" t="str">
        <f>VLOOKUP($A114, 'auction in'!$A$2:$C$218, 3, FALSE)</f>
        <v>_______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-0.38960162601626047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1.4547235772357721</v>
      </c>
      <c r="AF114">
        <f>IF(EXACT($S114, AF$2), 1, 0)</f>
        <v>1</v>
      </c>
      <c r="AG114">
        <f>IF(EXACT($S114, AG$2), 1, 0)</f>
        <v>0</v>
      </c>
      <c r="AH114">
        <f>IF(EXACT($S114, AH$2), 1, 0)</f>
        <v>0</v>
      </c>
      <c r="AI114">
        <f>IF(EXACT($S114, AI$2), 1, 0)</f>
        <v>0</v>
      </c>
      <c r="AJ114">
        <f>IF(EXACT($S114, AJ$2), 1, 0)</f>
        <v>0</v>
      </c>
      <c r="AK114">
        <f>IF(EXACT($S114, AK$2), 1, 0)</f>
        <v>0</v>
      </c>
      <c r="AL114">
        <f>IF(EXACT($S114, AL$2), 1, 0)</f>
        <v>0</v>
      </c>
      <c r="AM114">
        <f>IF(EXACT($S114, AM$2), 1, 0)</f>
        <v>0</v>
      </c>
      <c r="AN114">
        <f>IF(EXACT($S114, AN$2), 1, 0)</f>
        <v>0</v>
      </c>
      <c r="AO114">
        <f>IF(EXACT($S114, AO$2), 1, 0)</f>
        <v>0</v>
      </c>
      <c r="AP114">
        <f>IF(EXACT($S114, AP$2), 1, 0)</f>
        <v>0</v>
      </c>
      <c r="AQ114">
        <f>IF(EXACT($S114, AQ$2), 1, 0)</f>
        <v>0</v>
      </c>
      <c r="AR114">
        <f>IF(EXACT($S114, AR$2), 1, 0)</f>
        <v>0</v>
      </c>
    </row>
    <row r="115" spans="1:44" x14ac:dyDescent="0.3">
      <c r="A115" t="str">
        <v>Cade Cunningham</v>
      </c>
      <c r="B115">
        <v>-0.88495934959349598</v>
      </c>
      <c r="C115">
        <v>0.8199186991869919</v>
      </c>
      <c r="D115">
        <v>0.13756097560975616</v>
      </c>
      <c r="E115">
        <v>0.32430894308943092</v>
      </c>
      <c r="F115">
        <v>-0.16040650406504062</v>
      </c>
      <c r="G115">
        <v>0.39235772357723586</v>
      </c>
      <c r="H115">
        <v>0.72634146341463413</v>
      </c>
      <c r="I115">
        <v>6.4390243902439054E-2</v>
      </c>
      <c r="J115">
        <v>-2.044227642276423</v>
      </c>
      <c r="K115">
        <v>-1.4446341463414634</v>
      </c>
      <c r="L115">
        <v>1.4195121951219516</v>
      </c>
      <c r="M115">
        <v>-1.0170731707317073</v>
      </c>
      <c r="N115">
        <v>-0.62471544715447136</v>
      </c>
      <c r="O115">
        <v>-0.44772357723577239</v>
      </c>
      <c r="P115" t="str">
        <v xml:space="preserve"> PG</v>
      </c>
      <c r="Q115">
        <f>VLOOKUP($A115, 'auction in'!$A$2:$B$218, 2, FALSE)</f>
        <v>8</v>
      </c>
      <c r="S115" t="str">
        <f>VLOOKUP($A115, 'auction in'!$A$2:$C$218, 3, FALSE)</f>
        <v>_______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-0.44772357723577239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1.3966016260162601</v>
      </c>
      <c r="AF115">
        <f>IF(EXACT($S115, AF$2), 1, 0)</f>
        <v>1</v>
      </c>
      <c r="AG115">
        <f>IF(EXACT($S115, AG$2), 1, 0)</f>
        <v>0</v>
      </c>
      <c r="AH115">
        <f>IF(EXACT($S115, AH$2), 1, 0)</f>
        <v>0</v>
      </c>
      <c r="AI115">
        <f>IF(EXACT($S115, AI$2), 1, 0)</f>
        <v>0</v>
      </c>
      <c r="AJ115">
        <f>IF(EXACT($S115, AJ$2), 1, 0)</f>
        <v>0</v>
      </c>
      <c r="AK115">
        <f>IF(EXACT($S115, AK$2), 1, 0)</f>
        <v>0</v>
      </c>
      <c r="AL115">
        <f>IF(EXACT($S115, AL$2), 1, 0)</f>
        <v>0</v>
      </c>
      <c r="AM115">
        <f>IF(EXACT($S115, AM$2), 1, 0)</f>
        <v>0</v>
      </c>
      <c r="AN115">
        <f>IF(EXACT($S115, AN$2), 1, 0)</f>
        <v>0</v>
      </c>
      <c r="AO115">
        <f>IF(EXACT($S115, AO$2), 1, 0)</f>
        <v>0</v>
      </c>
      <c r="AP115">
        <f>IF(EXACT($S115, AP$2), 1, 0)</f>
        <v>0</v>
      </c>
      <c r="AQ115">
        <f>IF(EXACT($S115, AQ$2), 1, 0)</f>
        <v>0</v>
      </c>
      <c r="AR115">
        <f>IF(EXACT($S115, AR$2), 1, 0)</f>
        <v>0</v>
      </c>
    </row>
    <row r="116" spans="1:44" x14ac:dyDescent="0.3">
      <c r="A116" t="str">
        <v>De'Anthony Melton</v>
      </c>
      <c r="B116">
        <v>-0.37146341463414634</v>
      </c>
      <c r="C116">
        <v>5.7804878048780491E-2</v>
      </c>
      <c r="D116">
        <v>8.3414634146341482E-2</v>
      </c>
      <c r="E116">
        <v>-0.59658536585365851</v>
      </c>
      <c r="F116">
        <v>-0.68658536585365848</v>
      </c>
      <c r="G116">
        <v>-9.9756097560975587E-2</v>
      </c>
      <c r="H116">
        <v>0.65073170731707319</v>
      </c>
      <c r="I116">
        <v>0.1531707317073171</v>
      </c>
      <c r="J116">
        <v>0.25926829268292684</v>
      </c>
      <c r="K116">
        <v>-0.60780487804878025</v>
      </c>
      <c r="L116">
        <v>-0.80926829268292644</v>
      </c>
      <c r="M116">
        <v>-0.45024390243902412</v>
      </c>
      <c r="N116">
        <v>-0.5499999999999996</v>
      </c>
      <c r="O116">
        <v>-0.47570731707317049</v>
      </c>
      <c r="P116" t="str">
        <v>PG</v>
      </c>
      <c r="Q116">
        <f>VLOOKUP($A116, 'auction in'!$A$2:$B$218, 2, FALSE)</f>
        <v>6.5595787027619146</v>
      </c>
      <c r="S116" t="str">
        <f>VLOOKUP($A116, 'auction in'!$A$2:$C$218, 3, FALSE)</f>
        <v>_______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-0.47570731707317049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1.368617886178862</v>
      </c>
      <c r="AF116">
        <f>IF(EXACT($S116, AF$2), 1, 0)</f>
        <v>1</v>
      </c>
      <c r="AG116">
        <f>IF(EXACT($S116, AG$2), 1, 0)</f>
        <v>0</v>
      </c>
      <c r="AH116">
        <f>IF(EXACT($S116, AH$2), 1, 0)</f>
        <v>0</v>
      </c>
      <c r="AI116">
        <f>IF(EXACT($S116, AI$2), 1, 0)</f>
        <v>0</v>
      </c>
      <c r="AJ116">
        <f>IF(EXACT($S116, AJ$2), 1, 0)</f>
        <v>0</v>
      </c>
      <c r="AK116">
        <f>IF(EXACT($S116, AK$2), 1, 0)</f>
        <v>0</v>
      </c>
      <c r="AL116">
        <f>IF(EXACT($S116, AL$2), 1, 0)</f>
        <v>0</v>
      </c>
      <c r="AM116">
        <f>IF(EXACT($S116, AM$2), 1, 0)</f>
        <v>0</v>
      </c>
      <c r="AN116">
        <f>IF(EXACT($S116, AN$2), 1, 0)</f>
        <v>0</v>
      </c>
      <c r="AO116">
        <f>IF(EXACT($S116, AO$2), 1, 0)</f>
        <v>0</v>
      </c>
      <c r="AP116">
        <f>IF(EXACT($S116, AP$2), 1, 0)</f>
        <v>0</v>
      </c>
      <c r="AQ116">
        <f>IF(EXACT($S116, AQ$2), 1, 0)</f>
        <v>0</v>
      </c>
      <c r="AR116">
        <f>IF(EXACT($S116, AR$2), 1, 0)</f>
        <v>0</v>
      </c>
    </row>
    <row r="117" spans="1:44" x14ac:dyDescent="0.3">
      <c r="A117" t="str">
        <v>Devonte' Graham</v>
      </c>
      <c r="B117">
        <v>-1.7714634146341461</v>
      </c>
      <c r="C117">
        <v>0.49317073170731701</v>
      </c>
      <c r="D117">
        <v>1.244390243902439</v>
      </c>
      <c r="E117">
        <v>9.756097560975896E-4</v>
      </c>
      <c r="F117">
        <v>-0.98536585365853657</v>
      </c>
      <c r="G117">
        <v>1.0697560975609757</v>
      </c>
      <c r="H117">
        <v>-0.18585365853658536</v>
      </c>
      <c r="I117">
        <v>-0.97365853658536583</v>
      </c>
      <c r="J117">
        <v>0.23365853658536584</v>
      </c>
      <c r="K117">
        <v>-1.3675609756097558</v>
      </c>
      <c r="L117">
        <v>-1.1080487804878045</v>
      </c>
      <c r="M117">
        <v>-1.9441463414634144</v>
      </c>
      <c r="N117">
        <v>-0.87439024390243869</v>
      </c>
      <c r="O117">
        <v>-0.52009756097560955</v>
      </c>
      <c r="P117" t="str">
        <v xml:space="preserve"> PG, SG</v>
      </c>
      <c r="Q117">
        <f>VLOOKUP($A117, 'auction in'!$A$2:$B$218, 2, FALSE)</f>
        <v>1</v>
      </c>
      <c r="S117" t="str">
        <f>VLOOKUP($A117, 'auction in'!$A$2:$C$218, 3, FALSE)</f>
        <v>_______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-0.52009756097560955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1.324227642276423</v>
      </c>
      <c r="AF117">
        <f>IF(EXACT($S117, AF$2), 1, 0)</f>
        <v>1</v>
      </c>
      <c r="AG117">
        <f>IF(EXACT($S117, AG$2), 1, 0)</f>
        <v>0</v>
      </c>
      <c r="AH117">
        <f>IF(EXACT($S117, AH$2), 1, 0)</f>
        <v>0</v>
      </c>
      <c r="AI117">
        <f>IF(EXACT($S117, AI$2), 1, 0)</f>
        <v>0</v>
      </c>
      <c r="AJ117">
        <f>IF(EXACT($S117, AJ$2), 1, 0)</f>
        <v>0</v>
      </c>
      <c r="AK117">
        <f>IF(EXACT($S117, AK$2), 1, 0)</f>
        <v>0</v>
      </c>
      <c r="AL117">
        <f>IF(EXACT($S117, AL$2), 1, 0)</f>
        <v>0</v>
      </c>
      <c r="AM117">
        <f>IF(EXACT($S117, AM$2), 1, 0)</f>
        <v>0</v>
      </c>
      <c r="AN117">
        <f>IF(EXACT($S117, AN$2), 1, 0)</f>
        <v>0</v>
      </c>
      <c r="AO117">
        <f>IF(EXACT($S117, AO$2), 1, 0)</f>
        <v>0</v>
      </c>
      <c r="AP117">
        <f>IF(EXACT($S117, AP$2), 1, 0)</f>
        <v>0</v>
      </c>
      <c r="AQ117">
        <f>IF(EXACT($S117, AQ$2), 1, 0)</f>
        <v>0</v>
      </c>
      <c r="AR117">
        <f>IF(EXACT($S117, AR$2), 1, 0)</f>
        <v>0</v>
      </c>
    </row>
    <row r="118" spans="1:44" x14ac:dyDescent="0.3">
      <c r="A118" t="str">
        <v>Al Horford</v>
      </c>
      <c r="B118">
        <v>6.5040650406504082E-3</v>
      </c>
      <c r="C118">
        <v>0.13869918699186992</v>
      </c>
      <c r="D118">
        <v>-0.54146341463414638</v>
      </c>
      <c r="E118">
        <v>-0.61934959349593499</v>
      </c>
      <c r="F118">
        <v>-5.0894308943089439E-2</v>
      </c>
      <c r="G118">
        <v>-5.0081300813008142E-2</v>
      </c>
      <c r="H118">
        <v>-0.60000000000000009</v>
      </c>
      <c r="I118">
        <v>0.21658536585365851</v>
      </c>
      <c r="J118">
        <v>0.95089430894308946</v>
      </c>
      <c r="K118">
        <v>-0.68780487804878077</v>
      </c>
      <c r="L118">
        <v>-1.5</v>
      </c>
      <c r="M118">
        <v>-0.49902439024390244</v>
      </c>
      <c r="N118">
        <v>-0.54910569105691054</v>
      </c>
      <c r="O118">
        <v>-0.55040650406504077</v>
      </c>
      <c r="P118" t="str">
        <v xml:space="preserve"> C, PF</v>
      </c>
      <c r="Q118">
        <f>VLOOKUP($A118, 'auction in'!$A$2:$B$218, 2, FALSE)</f>
        <v>6.6339884951358448</v>
      </c>
      <c r="S118" t="str">
        <f>VLOOKUP($A118, 'auction in'!$A$2:$C$218, 3, FALSE)</f>
        <v>_______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-0.55040650406504077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1.2939186991869918</v>
      </c>
      <c r="AF118">
        <f>IF(EXACT($S118, AF$2), 1, 0)</f>
        <v>1</v>
      </c>
      <c r="AG118">
        <f>IF(EXACT($S118, AG$2), 1, 0)</f>
        <v>0</v>
      </c>
      <c r="AH118">
        <f>IF(EXACT($S118, AH$2), 1, 0)</f>
        <v>0</v>
      </c>
      <c r="AI118">
        <f>IF(EXACT($S118, AI$2), 1, 0)</f>
        <v>0</v>
      </c>
      <c r="AJ118">
        <f>IF(EXACT($S118, AJ$2), 1, 0)</f>
        <v>0</v>
      </c>
      <c r="AK118">
        <f>IF(EXACT($S118, AK$2), 1, 0)</f>
        <v>0</v>
      </c>
      <c r="AL118">
        <f>IF(EXACT($S118, AL$2), 1, 0)</f>
        <v>0</v>
      </c>
      <c r="AM118">
        <f>IF(EXACT($S118, AM$2), 1, 0)</f>
        <v>0</v>
      </c>
      <c r="AN118">
        <f>IF(EXACT($S118, AN$2), 1, 0)</f>
        <v>0</v>
      </c>
      <c r="AO118">
        <f>IF(EXACT($S118, AO$2), 1, 0)</f>
        <v>0</v>
      </c>
      <c r="AP118">
        <f>IF(EXACT($S118, AP$2), 1, 0)</f>
        <v>0</v>
      </c>
      <c r="AQ118">
        <f>IF(EXACT($S118, AQ$2), 1, 0)</f>
        <v>0</v>
      </c>
      <c r="AR118">
        <f>IF(EXACT($S118, AR$2), 1, 0)</f>
        <v>0</v>
      </c>
    </row>
    <row r="119" spans="1:44" x14ac:dyDescent="0.3">
      <c r="A119" t="str">
        <v>Mo Bamba</v>
      </c>
      <c r="B119">
        <v>0.2469918699186992</v>
      </c>
      <c r="C119">
        <v>-0.44178861788617885</v>
      </c>
      <c r="D119">
        <v>-0.80682926829268298</v>
      </c>
      <c r="E119">
        <v>-0.7105691056910568</v>
      </c>
      <c r="F119">
        <v>0.49642276422764225</v>
      </c>
      <c r="G119">
        <v>-0.95398373983739826</v>
      </c>
      <c r="H119">
        <v>-1.4790243902439024</v>
      </c>
      <c r="I119">
        <v>2.2814634146341461</v>
      </c>
      <c r="J119">
        <v>0.80162601626016261</v>
      </c>
      <c r="K119">
        <v>-0.12390243902439052</v>
      </c>
      <c r="L119">
        <v>-1.367317073170732</v>
      </c>
      <c r="M119">
        <v>0.38829268292682917</v>
      </c>
      <c r="N119">
        <v>-0.56569105691056942</v>
      </c>
      <c r="O119">
        <v>-0.61508943089430901</v>
      </c>
      <c r="P119" t="str">
        <v xml:space="preserve"> C</v>
      </c>
      <c r="Q119">
        <f>VLOOKUP($A119, 'auction in'!$A$2:$B$218, 2, FALSE)</f>
        <v>6.5967835989488837</v>
      </c>
      <c r="S119" t="str">
        <f>VLOOKUP($A119, 'auction in'!$A$2:$C$218, 3, FALSE)</f>
        <v>_______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-0.61508943089430901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1.2292357723577236</v>
      </c>
      <c r="AF119">
        <f>IF(EXACT($S119, AF$2), 1, 0)</f>
        <v>1</v>
      </c>
      <c r="AG119">
        <f>IF(EXACT($S119, AG$2), 1, 0)</f>
        <v>0</v>
      </c>
      <c r="AH119">
        <f>IF(EXACT($S119, AH$2), 1, 0)</f>
        <v>0</v>
      </c>
      <c r="AI119">
        <f>IF(EXACT($S119, AI$2), 1, 0)</f>
        <v>0</v>
      </c>
      <c r="AJ119">
        <f>IF(EXACT($S119, AJ$2), 1, 0)</f>
        <v>0</v>
      </c>
      <c r="AK119">
        <f>IF(EXACT($S119, AK$2), 1, 0)</f>
        <v>0</v>
      </c>
      <c r="AL119">
        <f>IF(EXACT($S119, AL$2), 1, 0)</f>
        <v>0</v>
      </c>
      <c r="AM119">
        <f>IF(EXACT($S119, AM$2), 1, 0)</f>
        <v>0</v>
      </c>
      <c r="AN119">
        <f>IF(EXACT($S119, AN$2), 1, 0)</f>
        <v>0</v>
      </c>
      <c r="AO119">
        <f>IF(EXACT($S119, AO$2), 1, 0)</f>
        <v>0</v>
      </c>
      <c r="AP119">
        <f>IF(EXACT($S119, AP$2), 1, 0)</f>
        <v>0</v>
      </c>
      <c r="AQ119">
        <f>IF(EXACT($S119, AQ$2), 1, 0)</f>
        <v>0</v>
      </c>
      <c r="AR119">
        <f>IF(EXACT($S119, AR$2), 1, 0)</f>
        <v>0</v>
      </c>
    </row>
    <row r="120" spans="1:44" x14ac:dyDescent="0.3">
      <c r="A120" t="str">
        <v>Daniel Gafford</v>
      </c>
      <c r="B120">
        <v>2.3109349593495931</v>
      </c>
      <c r="C120">
        <v>-1.2727235772357723</v>
      </c>
      <c r="D120">
        <v>-1.6764634146341462</v>
      </c>
      <c r="E120">
        <v>-0.70052845528455276</v>
      </c>
      <c r="F120">
        <v>6.943089430894317E-2</v>
      </c>
      <c r="G120">
        <v>-1.079918699186992</v>
      </c>
      <c r="H120">
        <v>-0.72804878048780486</v>
      </c>
      <c r="I120">
        <v>2.2345121951219511</v>
      </c>
      <c r="J120">
        <v>0.66886178861788625</v>
      </c>
      <c r="K120">
        <v>1.0987804878048779</v>
      </c>
      <c r="L120">
        <v>-0.8428048780487809</v>
      </c>
      <c r="M120">
        <v>0.90597560975609759</v>
      </c>
      <c r="N120">
        <v>-0.17394308943089465</v>
      </c>
      <c r="O120">
        <v>-0.63613008130081328</v>
      </c>
      <c r="P120" t="str">
        <v xml:space="preserve"> C, PF</v>
      </c>
      <c r="Q120">
        <f>VLOOKUP($A120, 'auction in'!$A$2:$B$218, 2, FALSE)</f>
        <v>8.5620775269426623</v>
      </c>
      <c r="S120" t="str">
        <f>VLOOKUP($A120, 'auction in'!$A$2:$C$218, 3, FALSE)</f>
        <v>_______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-0.63613008130081328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1.2081951219512193</v>
      </c>
      <c r="AF120">
        <f>IF(EXACT($S120, AF$2), 1, 0)</f>
        <v>1</v>
      </c>
      <c r="AG120">
        <f>IF(EXACT($S120, AG$2), 1, 0)</f>
        <v>0</v>
      </c>
      <c r="AH120">
        <f>IF(EXACT($S120, AH$2), 1, 0)</f>
        <v>0</v>
      </c>
      <c r="AI120">
        <f>IF(EXACT($S120, AI$2), 1, 0)</f>
        <v>0</v>
      </c>
      <c r="AJ120">
        <f>IF(EXACT($S120, AJ$2), 1, 0)</f>
        <v>0</v>
      </c>
      <c r="AK120">
        <f>IF(EXACT($S120, AK$2), 1, 0)</f>
        <v>0</v>
      </c>
      <c r="AL120">
        <f>IF(EXACT($S120, AL$2), 1, 0)</f>
        <v>0</v>
      </c>
      <c r="AM120">
        <f>IF(EXACT($S120, AM$2), 1, 0)</f>
        <v>0</v>
      </c>
      <c r="AN120">
        <f>IF(EXACT($S120, AN$2), 1, 0)</f>
        <v>0</v>
      </c>
      <c r="AO120">
        <f>IF(EXACT($S120, AO$2), 1, 0)</f>
        <v>0</v>
      </c>
      <c r="AP120">
        <f>IF(EXACT($S120, AP$2), 1, 0)</f>
        <v>0</v>
      </c>
      <c r="AQ120">
        <f>IF(EXACT($S120, AQ$2), 1, 0)</f>
        <v>0</v>
      </c>
      <c r="AR120">
        <f>IF(EXACT($S120, AR$2), 1, 0)</f>
        <v>0</v>
      </c>
    </row>
    <row r="121" spans="1:44" x14ac:dyDescent="0.3">
      <c r="A121" t="str">
        <v>Kevin Porter Jr.</v>
      </c>
      <c r="B121">
        <v>-0.6531707317073171</v>
      </c>
      <c r="C121">
        <v>-0.36902439024390243</v>
      </c>
      <c r="D121">
        <v>0.25414634146341464</v>
      </c>
      <c r="E121">
        <v>0.4363414634146342</v>
      </c>
      <c r="F121">
        <v>-0.45609756097560972</v>
      </c>
      <c r="G121">
        <v>1.5648780487804879</v>
      </c>
      <c r="H121">
        <v>0.50560975609756098</v>
      </c>
      <c r="I121">
        <v>-0.43585365853658536</v>
      </c>
      <c r="J121">
        <v>-1.6358536585365853</v>
      </c>
      <c r="K121">
        <v>-0.42000000000000004</v>
      </c>
      <c r="L121">
        <v>0.84682926829268301</v>
      </c>
      <c r="M121">
        <v>-2.3539024390243899</v>
      </c>
      <c r="N121">
        <v>-0.78902439024390225</v>
      </c>
      <c r="O121">
        <v>-0.65839024390243872</v>
      </c>
      <c r="P121" t="str">
        <v xml:space="preserve"> SG, PG</v>
      </c>
      <c r="Q121">
        <f>VLOOKUP($A121, 'auction in'!$A$2:$B$218, 2, FALSE)</f>
        <v>1</v>
      </c>
      <c r="S121" t="str">
        <f>VLOOKUP($A121, 'auction in'!$A$2:$C$218, 3, FALSE)</f>
        <v>_______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-0.65839024390243872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1.1859349593495938</v>
      </c>
      <c r="AF121">
        <f>IF(EXACT($S121, AF$2), 1, 0)</f>
        <v>1</v>
      </c>
      <c r="AG121">
        <f>IF(EXACT($S121, AG$2), 1, 0)</f>
        <v>0</v>
      </c>
      <c r="AH121">
        <f>IF(EXACT($S121, AH$2), 1, 0)</f>
        <v>0</v>
      </c>
      <c r="AI121">
        <f>IF(EXACT($S121, AI$2), 1, 0)</f>
        <v>0</v>
      </c>
      <c r="AJ121">
        <f>IF(EXACT($S121, AJ$2), 1, 0)</f>
        <v>0</v>
      </c>
      <c r="AK121">
        <f>IF(EXACT($S121, AK$2), 1, 0)</f>
        <v>0</v>
      </c>
      <c r="AL121">
        <f>IF(EXACT($S121, AL$2), 1, 0)</f>
        <v>0</v>
      </c>
      <c r="AM121">
        <f>IF(EXACT($S121, AM$2), 1, 0)</f>
        <v>0</v>
      </c>
      <c r="AN121">
        <f>IF(EXACT($S121, AN$2), 1, 0)</f>
        <v>0</v>
      </c>
      <c r="AO121">
        <f>IF(EXACT($S121, AO$2), 1, 0)</f>
        <v>0</v>
      </c>
      <c r="AP121">
        <f>IF(EXACT($S121, AP$2), 1, 0)</f>
        <v>0</v>
      </c>
      <c r="AQ121">
        <f>IF(EXACT($S121, AQ$2), 1, 0)</f>
        <v>0</v>
      </c>
      <c r="AR121">
        <f>IF(EXACT($S121, AR$2), 1, 0)</f>
        <v>0</v>
      </c>
    </row>
    <row r="122" spans="1:44" x14ac:dyDescent="0.3">
      <c r="A122" t="str">
        <v>Terance Mann</v>
      </c>
      <c r="B122">
        <v>0.39560975609756099</v>
      </c>
      <c r="C122">
        <v>0.65707317073170735</v>
      </c>
      <c r="D122">
        <v>-0.70731707317073178</v>
      </c>
      <c r="E122">
        <v>-0.39853658536585368</v>
      </c>
      <c r="F122">
        <v>0.16878048780487809</v>
      </c>
      <c r="G122">
        <v>-0.20097560975609757</v>
      </c>
      <c r="H122">
        <v>-0.76731707317073172</v>
      </c>
      <c r="I122">
        <v>-0.551219512195122</v>
      </c>
      <c r="J122">
        <v>0.78634146341463418</v>
      </c>
      <c r="K122">
        <v>-1.2746341463414637</v>
      </c>
      <c r="L122">
        <v>-1.4039024390243904</v>
      </c>
      <c r="M122">
        <v>-0.41658536585365857</v>
      </c>
      <c r="N122">
        <v>-0.6175609756097562</v>
      </c>
      <c r="O122">
        <v>-0.69668292682926825</v>
      </c>
      <c r="P122" t="str">
        <v xml:space="preserve"> SF</v>
      </c>
      <c r="Q122">
        <f>VLOOKUP($A122, 'auction in'!$A$2:$B$218, 2, FALSE)</f>
        <v>6.3268657246512934</v>
      </c>
      <c r="S122" t="str">
        <f>VLOOKUP($A122, 'auction in'!$A$2:$C$218, 3, FALSE)</f>
        <v>_______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-0.69668292682926825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1.1476422764227643</v>
      </c>
      <c r="AF122">
        <f>IF(EXACT($S122, AF$2), 1, 0)</f>
        <v>1</v>
      </c>
      <c r="AG122">
        <f>IF(EXACT($S122, AG$2), 1, 0)</f>
        <v>0</v>
      </c>
      <c r="AH122">
        <f>IF(EXACT($S122, AH$2), 1, 0)</f>
        <v>0</v>
      </c>
      <c r="AI122">
        <f>IF(EXACT($S122, AI$2), 1, 0)</f>
        <v>0</v>
      </c>
      <c r="AJ122">
        <f>IF(EXACT($S122, AJ$2), 1, 0)</f>
        <v>0</v>
      </c>
      <c r="AK122">
        <f>IF(EXACT($S122, AK$2), 1, 0)</f>
        <v>0</v>
      </c>
      <c r="AL122">
        <f>IF(EXACT($S122, AL$2), 1, 0)</f>
        <v>0</v>
      </c>
      <c r="AM122">
        <f>IF(EXACT($S122, AM$2), 1, 0)</f>
        <v>0</v>
      </c>
      <c r="AN122">
        <f>IF(EXACT($S122, AN$2), 1, 0)</f>
        <v>0</v>
      </c>
      <c r="AO122">
        <f>IF(EXACT($S122, AO$2), 1, 0)</f>
        <v>0</v>
      </c>
      <c r="AP122">
        <f>IF(EXACT($S122, AP$2), 1, 0)</f>
        <v>0</v>
      </c>
      <c r="AQ122">
        <f>IF(EXACT($S122, AQ$2), 1, 0)</f>
        <v>0</v>
      </c>
      <c r="AR122">
        <f>IF(EXACT($S122, AR$2), 1, 0)</f>
        <v>0</v>
      </c>
    </row>
    <row r="123" spans="1:44" x14ac:dyDescent="0.3">
      <c r="A123" t="str">
        <v>Royce O'Neale</v>
      </c>
      <c r="B123">
        <v>-8.4065040650406514E-2</v>
      </c>
      <c r="C123">
        <v>0.20008130081300815</v>
      </c>
      <c r="D123">
        <v>-0.24707317073170734</v>
      </c>
      <c r="E123">
        <v>-1.0244308943089431</v>
      </c>
      <c r="F123">
        <v>0.61504065040650413</v>
      </c>
      <c r="G123">
        <v>-0.20199186991869922</v>
      </c>
      <c r="H123">
        <v>-0.33951219512195124</v>
      </c>
      <c r="I123">
        <v>-0.15231707317073173</v>
      </c>
      <c r="J123">
        <v>0.49971544715447158</v>
      </c>
      <c r="K123">
        <v>-0.93463414634146347</v>
      </c>
      <c r="L123">
        <v>-1.2342682926829269</v>
      </c>
      <c r="M123">
        <v>-0.53256097560975602</v>
      </c>
      <c r="N123">
        <v>-0.73455284552845534</v>
      </c>
      <c r="O123">
        <v>-0.7177398373983741</v>
      </c>
      <c r="P123" t="str">
        <v>SF, PF</v>
      </c>
      <c r="Q123">
        <f>VLOOKUP($A123, 'auction in'!$A$2:$B$218, 2, FALSE)</f>
        <v>5.8019848853077427</v>
      </c>
      <c r="S123" t="str">
        <f>VLOOKUP($A123, 'auction in'!$A$2:$C$218, 3, FALSE)</f>
        <v>_______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-0.7177398373983741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1.1265853658536584</v>
      </c>
      <c r="AF123">
        <f>IF(EXACT($S123, AF$2), 1, 0)</f>
        <v>1</v>
      </c>
      <c r="AG123">
        <f>IF(EXACT($S123, AG$2), 1, 0)</f>
        <v>0</v>
      </c>
      <c r="AH123">
        <f>IF(EXACT($S123, AH$2), 1, 0)</f>
        <v>0</v>
      </c>
      <c r="AI123">
        <f>IF(EXACT($S123, AI$2), 1, 0)</f>
        <v>0</v>
      </c>
      <c r="AJ123">
        <f>IF(EXACT($S123, AJ$2), 1, 0)</f>
        <v>0</v>
      </c>
      <c r="AK123">
        <f>IF(EXACT($S123, AK$2), 1, 0)</f>
        <v>0</v>
      </c>
      <c r="AL123">
        <f>IF(EXACT($S123, AL$2), 1, 0)</f>
        <v>0</v>
      </c>
      <c r="AM123">
        <f>IF(EXACT($S123, AM$2), 1, 0)</f>
        <v>0</v>
      </c>
      <c r="AN123">
        <f>IF(EXACT($S123, AN$2), 1, 0)</f>
        <v>0</v>
      </c>
      <c r="AO123">
        <f>IF(EXACT($S123, AO$2), 1, 0)</f>
        <v>0</v>
      </c>
      <c r="AP123">
        <f>IF(EXACT($S123, AP$2), 1, 0)</f>
        <v>0</v>
      </c>
      <c r="AQ123">
        <f>IF(EXACT($S123, AQ$2), 1, 0)</f>
        <v>0</v>
      </c>
      <c r="AR123">
        <f>IF(EXACT($S123, AR$2), 1, 0)</f>
        <v>0</v>
      </c>
    </row>
    <row r="124" spans="1:44" x14ac:dyDescent="0.3">
      <c r="A124" t="str">
        <v>Dorian Finney-Smith</v>
      </c>
      <c r="B124">
        <v>0.23605691056910569</v>
      </c>
      <c r="C124">
        <v>-3.7723577235772361E-2</v>
      </c>
      <c r="D124">
        <v>0.13707317073170733</v>
      </c>
      <c r="E124">
        <v>-0.68601626016260164</v>
      </c>
      <c r="F124">
        <v>-3.4349593495934957E-2</v>
      </c>
      <c r="G124">
        <v>-0.64101626016260171</v>
      </c>
      <c r="H124">
        <v>-0.21146341463414636</v>
      </c>
      <c r="I124">
        <v>-0.42670731707317078</v>
      </c>
      <c r="J124">
        <v>0.98447154471544718</v>
      </c>
      <c r="K124">
        <v>-0.64195121951219514</v>
      </c>
      <c r="L124">
        <v>-1.6641463414634148</v>
      </c>
      <c r="M124">
        <v>-3.8658536585365832E-2</v>
      </c>
      <c r="N124">
        <v>-0.6796747967479676</v>
      </c>
      <c r="O124">
        <v>-0.72688617886178875</v>
      </c>
      <c r="P124" t="str">
        <v xml:space="preserve"> SF, PF</v>
      </c>
      <c r="Q124">
        <f>VLOOKUP($A124, 'auction in'!$A$2:$B$218, 2, FALSE)</f>
        <v>6.0481937571332436</v>
      </c>
      <c r="S124" t="str">
        <f>VLOOKUP($A124, 'auction in'!$A$2:$C$218, 3, FALSE)</f>
        <v>_______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-0.72688617886178875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1.1174390243902437</v>
      </c>
      <c r="AF124">
        <f>IF(EXACT($S124, AF$2), 1, 0)</f>
        <v>1</v>
      </c>
      <c r="AG124">
        <f>IF(EXACT($S124, AG$2), 1, 0)</f>
        <v>0</v>
      </c>
      <c r="AH124">
        <f>IF(EXACT($S124, AH$2), 1, 0)</f>
        <v>0</v>
      </c>
      <c r="AI124">
        <f>IF(EXACT($S124, AI$2), 1, 0)</f>
        <v>0</v>
      </c>
      <c r="AJ124">
        <f>IF(EXACT($S124, AJ$2), 1, 0)</f>
        <v>0</v>
      </c>
      <c r="AK124">
        <f>IF(EXACT($S124, AK$2), 1, 0)</f>
        <v>0</v>
      </c>
      <c r="AL124">
        <f>IF(EXACT($S124, AL$2), 1, 0)</f>
        <v>0</v>
      </c>
      <c r="AM124">
        <f>IF(EXACT($S124, AM$2), 1, 0)</f>
        <v>0</v>
      </c>
      <c r="AN124">
        <f>IF(EXACT($S124, AN$2), 1, 0)</f>
        <v>0</v>
      </c>
      <c r="AO124">
        <f>IF(EXACT($S124, AO$2), 1, 0)</f>
        <v>0</v>
      </c>
      <c r="AP124">
        <f>IF(EXACT($S124, AP$2), 1, 0)</f>
        <v>0</v>
      </c>
      <c r="AQ124">
        <f>IF(EXACT($S124, AQ$2), 1, 0)</f>
        <v>0</v>
      </c>
      <c r="AR124">
        <f>IF(EXACT($S124, AR$2), 1, 0)</f>
        <v>0</v>
      </c>
    </row>
    <row r="125" spans="1:44" x14ac:dyDescent="0.3">
      <c r="A125" t="str">
        <v>Jalen Suggs</v>
      </c>
      <c r="B125">
        <v>-0.49792682926829268</v>
      </c>
      <c r="C125">
        <v>-0.26853658536585368</v>
      </c>
      <c r="D125">
        <v>-0.3520731707317073</v>
      </c>
      <c r="E125">
        <v>0.14085365853658544</v>
      </c>
      <c r="F125">
        <v>-0.36365853658536584</v>
      </c>
      <c r="G125">
        <v>1.1751219512195121</v>
      </c>
      <c r="H125">
        <v>1.2376829268292684</v>
      </c>
      <c r="I125">
        <v>-0.57963414634146349</v>
      </c>
      <c r="J125">
        <v>-1.3498780487804876</v>
      </c>
      <c r="K125">
        <v>-0.58951219512195097</v>
      </c>
      <c r="L125">
        <v>0.49182926829268292</v>
      </c>
      <c r="M125">
        <v>-2.0331707317073167</v>
      </c>
      <c r="N125">
        <v>-0.85804878048780464</v>
      </c>
      <c r="O125">
        <v>-0.7584634146341459</v>
      </c>
      <c r="P125" t="str">
        <v xml:space="preserve"> PG, SG</v>
      </c>
      <c r="Q125">
        <f>VLOOKUP($A125, 'auction in'!$A$2:$B$218, 2, FALSE)</f>
        <v>6</v>
      </c>
      <c r="S125" t="str">
        <f>VLOOKUP($A125, 'auction in'!$A$2:$C$218, 3, FALSE)</f>
        <v>_______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-0.7584634146341459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1.0858617886178865</v>
      </c>
      <c r="AF125">
        <f>IF(EXACT($S125, AF$2), 1, 0)</f>
        <v>1</v>
      </c>
      <c r="AG125">
        <f>IF(EXACT($S125, AG$2), 1, 0)</f>
        <v>0</v>
      </c>
      <c r="AH125">
        <f>IF(EXACT($S125, AH$2), 1, 0)</f>
        <v>0</v>
      </c>
      <c r="AI125">
        <f>IF(EXACT($S125, AI$2), 1, 0)</f>
        <v>0</v>
      </c>
      <c r="AJ125">
        <f>IF(EXACT($S125, AJ$2), 1, 0)</f>
        <v>0</v>
      </c>
      <c r="AK125">
        <f>IF(EXACT($S125, AK$2), 1, 0)</f>
        <v>0</v>
      </c>
      <c r="AL125">
        <f>IF(EXACT($S125, AL$2), 1, 0)</f>
        <v>0</v>
      </c>
      <c r="AM125">
        <f>IF(EXACT($S125, AM$2), 1, 0)</f>
        <v>0</v>
      </c>
      <c r="AN125">
        <f>IF(EXACT($S125, AN$2), 1, 0)</f>
        <v>0</v>
      </c>
      <c r="AO125">
        <f>IF(EXACT($S125, AO$2), 1, 0)</f>
        <v>0</v>
      </c>
      <c r="AP125">
        <f>IF(EXACT($S125, AP$2), 1, 0)</f>
        <v>0</v>
      </c>
      <c r="AQ125">
        <f>IF(EXACT($S125, AQ$2), 1, 0)</f>
        <v>0</v>
      </c>
      <c r="AR125">
        <f>IF(EXACT($S125, AR$2), 1, 0)</f>
        <v>0</v>
      </c>
    </row>
    <row r="126" spans="1:44" x14ac:dyDescent="0.3">
      <c r="A126" t="str">
        <v>Facundo Campazzo</v>
      </c>
      <c r="B126">
        <v>-0.6225609756097561</v>
      </c>
      <c r="C126">
        <v>0.48817073170731712</v>
      </c>
      <c r="D126">
        <v>-0.33426829268292685</v>
      </c>
      <c r="E126">
        <v>-0.9719512195121951</v>
      </c>
      <c r="F126">
        <v>-1.0758536585365854</v>
      </c>
      <c r="G126">
        <v>0.64097560975609758</v>
      </c>
      <c r="H126">
        <v>1.2198780487804879</v>
      </c>
      <c r="I126">
        <v>-0.69536585365853665</v>
      </c>
      <c r="J126">
        <v>0.38609756097560977</v>
      </c>
      <c r="K126">
        <v>-1.4530487804878045</v>
      </c>
      <c r="L126">
        <v>-1.3509756097560977</v>
      </c>
      <c r="M126">
        <v>-1.6058536585365855</v>
      </c>
      <c r="N126">
        <v>-0.96487804878048788</v>
      </c>
      <c r="O126">
        <v>-0.84036585365853622</v>
      </c>
      <c r="P126" t="str">
        <v xml:space="preserve"> PG</v>
      </c>
      <c r="Q126">
        <f>VLOOKUP($A126, 'auction in'!$A$2:$B$218, 2, FALSE)</f>
        <v>4.7686371314090081</v>
      </c>
      <c r="S126" t="str">
        <f>VLOOKUP($A126, 'auction in'!$A$2:$C$218, 3, FALSE)</f>
        <v>_______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-0.84036585365853622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1.0039593495934964</v>
      </c>
      <c r="AF126">
        <f>IF(EXACT($S126, AF$2), 1, 0)</f>
        <v>1</v>
      </c>
      <c r="AG126">
        <f>IF(EXACT($S126, AG$2), 1, 0)</f>
        <v>0</v>
      </c>
      <c r="AH126">
        <f>IF(EXACT($S126, AH$2), 1, 0)</f>
        <v>0</v>
      </c>
      <c r="AI126">
        <f>IF(EXACT($S126, AI$2), 1, 0)</f>
        <v>0</v>
      </c>
      <c r="AJ126">
        <f>IF(EXACT($S126, AJ$2), 1, 0)</f>
        <v>0</v>
      </c>
      <c r="AK126">
        <f>IF(EXACT($S126, AK$2), 1, 0)</f>
        <v>0</v>
      </c>
      <c r="AL126">
        <f>IF(EXACT($S126, AL$2), 1, 0)</f>
        <v>0</v>
      </c>
      <c r="AM126">
        <f>IF(EXACT($S126, AM$2), 1, 0)</f>
        <v>0</v>
      </c>
      <c r="AN126">
        <f>IF(EXACT($S126, AN$2), 1, 0)</f>
        <v>0</v>
      </c>
      <c r="AO126">
        <f>IF(EXACT($S126, AO$2), 1, 0)</f>
        <v>0</v>
      </c>
      <c r="AP126">
        <f>IF(EXACT($S126, AP$2), 1, 0)</f>
        <v>0</v>
      </c>
      <c r="AQ126">
        <f>IF(EXACT($S126, AQ$2), 1, 0)</f>
        <v>0</v>
      </c>
      <c r="AR126">
        <f>IF(EXACT($S126, AR$2), 1, 0)</f>
        <v>0</v>
      </c>
    </row>
    <row r="127" spans="1:44" x14ac:dyDescent="0.3">
      <c r="A127" t="str">
        <v>Mason Plumlee</v>
      </c>
      <c r="B127">
        <v>1.7811382113821137</v>
      </c>
      <c r="C127">
        <v>-1.2627642276422764</v>
      </c>
      <c r="D127">
        <v>-1.6692682926829268</v>
      </c>
      <c r="E127">
        <v>-0.65252032520325198</v>
      </c>
      <c r="F127">
        <v>1.2095934959349592</v>
      </c>
      <c r="G127">
        <v>0.16552845528455284</v>
      </c>
      <c r="H127">
        <v>-0.48390243902439023</v>
      </c>
      <c r="I127">
        <v>0.48195121951219511</v>
      </c>
      <c r="J127">
        <v>-8.5691056910569052E-2</v>
      </c>
      <c r="K127">
        <v>0.7468292682926827</v>
      </c>
      <c r="L127">
        <v>-0.43024390243902433</v>
      </c>
      <c r="M127">
        <v>-0.68146341463414628</v>
      </c>
      <c r="N127">
        <v>-0.51593495934959344</v>
      </c>
      <c r="O127">
        <v>-0.87216260162601622</v>
      </c>
      <c r="P127" t="str">
        <v xml:space="preserve"> C</v>
      </c>
      <c r="Q127">
        <f>VLOOKUP($A127, 'auction in'!$A$2:$B$218, 2, FALSE)</f>
        <v>1</v>
      </c>
      <c r="S127" t="str">
        <f>VLOOKUP($A127, 'auction in'!$A$2:$C$218, 3, FALSE)</f>
        <v>_______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-0.87216260162601622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0.97216260162601631</v>
      </c>
      <c r="AF127">
        <f>IF(EXACT($S127, AF$2), 1, 0)</f>
        <v>1</v>
      </c>
      <c r="AG127">
        <f>IF(EXACT($S127, AG$2), 1, 0)</f>
        <v>0</v>
      </c>
      <c r="AH127">
        <f>IF(EXACT($S127, AH$2), 1, 0)</f>
        <v>0</v>
      </c>
      <c r="AI127">
        <f>IF(EXACT($S127, AI$2), 1, 0)</f>
        <v>0</v>
      </c>
      <c r="AJ127">
        <f>IF(EXACT($S127, AJ$2), 1, 0)</f>
        <v>0</v>
      </c>
      <c r="AK127">
        <f>IF(EXACT($S127, AK$2), 1, 0)</f>
        <v>0</v>
      </c>
      <c r="AL127">
        <f>IF(EXACT($S127, AL$2), 1, 0)</f>
        <v>0</v>
      </c>
      <c r="AM127">
        <f>IF(EXACT($S127, AM$2), 1, 0)</f>
        <v>0</v>
      </c>
      <c r="AN127">
        <f>IF(EXACT($S127, AN$2), 1, 0)</f>
        <v>0</v>
      </c>
      <c r="AO127">
        <f>IF(EXACT($S127, AO$2), 1, 0)</f>
        <v>0</v>
      </c>
      <c r="AP127">
        <f>IF(EXACT($S127, AP$2), 1, 0)</f>
        <v>0</v>
      </c>
      <c r="AQ127">
        <f>IF(EXACT($S127, AQ$2), 1, 0)</f>
        <v>0</v>
      </c>
      <c r="AR127">
        <f>IF(EXACT($S127, AR$2), 1, 0)</f>
        <v>0</v>
      </c>
    </row>
    <row r="128" spans="1:44" x14ac:dyDescent="0.3">
      <c r="A128" t="str">
        <v>Ben Simmons</v>
      </c>
      <c r="B128">
        <v>1.6152845528455284</v>
      </c>
      <c r="C128">
        <v>-2.9627642276422761</v>
      </c>
      <c r="D128">
        <v>-1.5780487804878047</v>
      </c>
      <c r="E128">
        <v>-9.6910569105691041E-2</v>
      </c>
      <c r="F128">
        <v>0.58764227642276423</v>
      </c>
      <c r="G128">
        <v>1.7494308943089429</v>
      </c>
      <c r="H128">
        <v>1.4151219512195121</v>
      </c>
      <c r="I128">
        <v>-2.3902439024390251E-2</v>
      </c>
      <c r="J128">
        <v>-1.2632520325203251</v>
      </c>
      <c r="K128">
        <v>2.4053658536585365</v>
      </c>
      <c r="L128">
        <v>0.70585365853658621</v>
      </c>
      <c r="M128">
        <v>-2.3068292682926819</v>
      </c>
      <c r="N128">
        <v>-0.55739837398373893</v>
      </c>
      <c r="O128">
        <v>-0.88045528455284461</v>
      </c>
      <c r="P128" t="str">
        <v xml:space="preserve"> PG</v>
      </c>
      <c r="Q128">
        <f>VLOOKUP($A128, 'auction in'!$A$2:$B$218, 2, FALSE)</f>
        <v>32</v>
      </c>
      <c r="S128" t="str">
        <f>VLOOKUP($A128, 'auction in'!$A$2:$C$218, 3, FALSE)</f>
        <v>_______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-0.88045528455284461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0.96386991869918792</v>
      </c>
      <c r="AF128">
        <f>IF(EXACT($S128, AF$2), 1, 0)</f>
        <v>1</v>
      </c>
      <c r="AG128">
        <f>IF(EXACT($S128, AG$2), 1, 0)</f>
        <v>0</v>
      </c>
      <c r="AH128">
        <f>IF(EXACT($S128, AH$2), 1, 0)</f>
        <v>0</v>
      </c>
      <c r="AI128">
        <f>IF(EXACT($S128, AI$2), 1, 0)</f>
        <v>0</v>
      </c>
      <c r="AJ128">
        <f>IF(EXACT($S128, AJ$2), 1, 0)</f>
        <v>0</v>
      </c>
      <c r="AK128">
        <f>IF(EXACT($S128, AK$2), 1, 0)</f>
        <v>0</v>
      </c>
      <c r="AL128">
        <f>IF(EXACT($S128, AL$2), 1, 0)</f>
        <v>0</v>
      </c>
      <c r="AM128">
        <f>IF(EXACT($S128, AM$2), 1, 0)</f>
        <v>0</v>
      </c>
      <c r="AN128">
        <f>IF(EXACT($S128, AN$2), 1, 0)</f>
        <v>0</v>
      </c>
      <c r="AO128">
        <f>IF(EXACT($S128, AO$2), 1, 0)</f>
        <v>0</v>
      </c>
      <c r="AP128">
        <f>IF(EXACT($S128, AP$2), 1, 0)</f>
        <v>0</v>
      </c>
      <c r="AQ128">
        <f>IF(EXACT($S128, AQ$2), 1, 0)</f>
        <v>0</v>
      </c>
      <c r="AR128">
        <f>IF(EXACT($S128, AR$2), 1, 0)</f>
        <v>0</v>
      </c>
    </row>
    <row r="129" spans="1:44" x14ac:dyDescent="0.3">
      <c r="A129" t="str">
        <v>Brandon Clarke</v>
      </c>
      <c r="B129">
        <v>0.77243902439024392</v>
      </c>
      <c r="C129">
        <v>-0.69341463414634152</v>
      </c>
      <c r="D129">
        <v>-1.4104878048780487</v>
      </c>
      <c r="E129">
        <v>-0.59658536585365851</v>
      </c>
      <c r="F129">
        <v>5.6097560975609806E-2</v>
      </c>
      <c r="G129">
        <v>-0.66317073170731711</v>
      </c>
      <c r="H129">
        <v>7.0243902439024397E-2</v>
      </c>
      <c r="I129">
        <v>0.57999999999999996</v>
      </c>
      <c r="J129">
        <v>1.1556097560975609</v>
      </c>
      <c r="K129">
        <v>-3.5853658536584954E-2</v>
      </c>
      <c r="L129">
        <v>-1.8848780487804877</v>
      </c>
      <c r="M129">
        <v>-6.6097560975610037E-2</v>
      </c>
      <c r="N129">
        <v>-0.72926829268292681</v>
      </c>
      <c r="O129">
        <v>-0.88375609756097551</v>
      </c>
      <c r="P129" t="str">
        <v xml:space="preserve"> PF, C</v>
      </c>
      <c r="Q129">
        <f>VLOOKUP($A129, 'auction in'!$A$2:$B$218, 2, FALSE)</f>
        <v>1</v>
      </c>
      <c r="S129" t="str">
        <f>VLOOKUP($A129, 'auction in'!$A$2:$C$218, 3, FALSE)</f>
        <v>_______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-0.88375609756097551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0.96056910569105702</v>
      </c>
      <c r="AF129">
        <f>IF(EXACT($S129, AF$2), 1, 0)</f>
        <v>1</v>
      </c>
      <c r="AG129">
        <f>IF(EXACT($S129, AG$2), 1, 0)</f>
        <v>0</v>
      </c>
      <c r="AH129">
        <f>IF(EXACT($S129, AH$2), 1, 0)</f>
        <v>0</v>
      </c>
      <c r="AI129">
        <f>IF(EXACT($S129, AI$2), 1, 0)</f>
        <v>0</v>
      </c>
      <c r="AJ129">
        <f>IF(EXACT($S129, AJ$2), 1, 0)</f>
        <v>0</v>
      </c>
      <c r="AK129">
        <f>IF(EXACT($S129, AK$2), 1, 0)</f>
        <v>0</v>
      </c>
      <c r="AL129">
        <f>IF(EXACT($S129, AL$2), 1, 0)</f>
        <v>0</v>
      </c>
      <c r="AM129">
        <f>IF(EXACT($S129, AM$2), 1, 0)</f>
        <v>0</v>
      </c>
      <c r="AN129">
        <f>IF(EXACT($S129, AN$2), 1, 0)</f>
        <v>0</v>
      </c>
      <c r="AO129">
        <f>IF(EXACT($S129, AO$2), 1, 0)</f>
        <v>0</v>
      </c>
      <c r="AP129">
        <f>IF(EXACT($S129, AP$2), 1, 0)</f>
        <v>0</v>
      </c>
      <c r="AQ129">
        <f>IF(EXACT($S129, AQ$2), 1, 0)</f>
        <v>0</v>
      </c>
      <c r="AR129">
        <f>IF(EXACT($S129, AR$2), 1, 0)</f>
        <v>0</v>
      </c>
    </row>
    <row r="130" spans="1:44" x14ac:dyDescent="0.3">
      <c r="A130" t="str">
        <v>Spencer Dinwiddie</v>
      </c>
      <c r="B130">
        <v>-0.78565040650406492</v>
      </c>
      <c r="C130">
        <v>0.28398373983739839</v>
      </c>
      <c r="D130">
        <v>0.14951219512195124</v>
      </c>
      <c r="E130">
        <v>0.34288617886178874</v>
      </c>
      <c r="F130">
        <v>-0.54483739837398371</v>
      </c>
      <c r="G130">
        <v>1.7053252032520325</v>
      </c>
      <c r="H130">
        <v>-0.349390243902439</v>
      </c>
      <c r="I130">
        <v>-0.51707317073170733</v>
      </c>
      <c r="J130">
        <v>-1.3338211382113823</v>
      </c>
      <c r="K130">
        <v>-1.3330487804878048</v>
      </c>
      <c r="L130">
        <v>0.28475609756097597</v>
      </c>
      <c r="M130">
        <v>-2.7543902439024386</v>
      </c>
      <c r="N130">
        <v>-1.0490650406504063</v>
      </c>
      <c r="O130">
        <v>-0.89193495934959333</v>
      </c>
      <c r="P130" t="str">
        <v xml:space="preserve"> SG, PG</v>
      </c>
      <c r="Q130">
        <f>VLOOKUP($A130, 'auction in'!$A$2:$B$218, 2, FALSE)</f>
        <v>6</v>
      </c>
      <c r="S130" t="str">
        <f>VLOOKUP($A130, 'auction in'!$A$2:$C$218, 3, FALSE)</f>
        <v>_______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-0.89193495934959333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0.9523902439024392</v>
      </c>
      <c r="AF130">
        <f>IF(EXACT($S130, AF$2), 1, 0)</f>
        <v>1</v>
      </c>
      <c r="AG130">
        <f>IF(EXACT($S130, AG$2), 1, 0)</f>
        <v>0</v>
      </c>
      <c r="AH130">
        <f>IF(EXACT($S130, AH$2), 1, 0)</f>
        <v>0</v>
      </c>
      <c r="AI130">
        <f>IF(EXACT($S130, AI$2), 1, 0)</f>
        <v>0</v>
      </c>
      <c r="AJ130">
        <f>IF(EXACT($S130, AJ$2), 1, 0)</f>
        <v>0</v>
      </c>
      <c r="AK130">
        <f>IF(EXACT($S130, AK$2), 1, 0)</f>
        <v>0</v>
      </c>
      <c r="AL130">
        <f>IF(EXACT($S130, AL$2), 1, 0)</f>
        <v>0</v>
      </c>
      <c r="AM130">
        <f>IF(EXACT($S130, AM$2), 1, 0)</f>
        <v>0</v>
      </c>
      <c r="AN130">
        <f>IF(EXACT($S130, AN$2), 1, 0)</f>
        <v>0</v>
      </c>
      <c r="AO130">
        <f>IF(EXACT($S130, AO$2), 1, 0)</f>
        <v>0</v>
      </c>
      <c r="AP130">
        <f>IF(EXACT($S130, AP$2), 1, 0)</f>
        <v>0</v>
      </c>
      <c r="AQ130">
        <f>IF(EXACT($S130, AQ$2), 1, 0)</f>
        <v>0</v>
      </c>
      <c r="AR130">
        <f>IF(EXACT($S130, AR$2), 1, 0)</f>
        <v>0</v>
      </c>
    </row>
    <row r="131" spans="1:44" x14ac:dyDescent="0.3">
      <c r="A131" t="str">
        <v>Bojan Bogdanovic</v>
      </c>
      <c r="B131">
        <v>-0.69016260162601617</v>
      </c>
      <c r="C131">
        <v>1.2930081300813008</v>
      </c>
      <c r="D131">
        <v>0.81756097560975616</v>
      </c>
      <c r="E131">
        <v>0.49325203252032518</v>
      </c>
      <c r="F131">
        <v>-0.45666666666666661</v>
      </c>
      <c r="G131">
        <v>-0.47552845528455284</v>
      </c>
      <c r="H131">
        <v>-0.80195121951219506</v>
      </c>
      <c r="I131">
        <v>-0.99121951219512194</v>
      </c>
      <c r="J131">
        <v>-0.22455284552845528</v>
      </c>
      <c r="K131">
        <v>-2.3292682926829267</v>
      </c>
      <c r="L131">
        <v>-0.81170731707317068</v>
      </c>
      <c r="M131">
        <v>-0.560731707317073</v>
      </c>
      <c r="N131">
        <v>-1.0362601626016259</v>
      </c>
      <c r="O131">
        <v>-0.8982276422764226</v>
      </c>
      <c r="P131" t="str">
        <v xml:space="preserve"> PF, SF</v>
      </c>
      <c r="Q131">
        <f>VLOOKUP($A131, 'auction in'!$A$2:$B$218, 2, FALSE)</f>
        <v>1</v>
      </c>
      <c r="S131" t="str">
        <f>VLOOKUP($A131, 'auction in'!$A$2:$C$218, 3, FALSE)</f>
        <v>_______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-0.8982276422764226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0.94609756097560993</v>
      </c>
      <c r="AF131">
        <f>IF(EXACT($S131, AF$2), 1, 0)</f>
        <v>1</v>
      </c>
      <c r="AG131">
        <f>IF(EXACT($S131, AG$2), 1, 0)</f>
        <v>0</v>
      </c>
      <c r="AH131">
        <f>IF(EXACT($S131, AH$2), 1, 0)</f>
        <v>0</v>
      </c>
      <c r="AI131">
        <f>IF(EXACT($S131, AI$2), 1, 0)</f>
        <v>0</v>
      </c>
      <c r="AJ131">
        <f>IF(EXACT($S131, AJ$2), 1, 0)</f>
        <v>0</v>
      </c>
      <c r="AK131">
        <f>IF(EXACT($S131, AK$2), 1, 0)</f>
        <v>0</v>
      </c>
      <c r="AL131">
        <f>IF(EXACT($S131, AL$2), 1, 0)</f>
        <v>0</v>
      </c>
      <c r="AM131">
        <f>IF(EXACT($S131, AM$2), 1, 0)</f>
        <v>0</v>
      </c>
      <c r="AN131">
        <f>IF(EXACT($S131, AN$2), 1, 0)</f>
        <v>0</v>
      </c>
      <c r="AO131">
        <f>IF(EXACT($S131, AO$2), 1, 0)</f>
        <v>0</v>
      </c>
      <c r="AP131">
        <f>IF(EXACT($S131, AP$2), 1, 0)</f>
        <v>0</v>
      </c>
      <c r="AQ131">
        <f>IF(EXACT($S131, AQ$2), 1, 0)</f>
        <v>0</v>
      </c>
      <c r="AR131">
        <f>IF(EXACT($S131, AR$2), 1, 0)</f>
        <v>0</v>
      </c>
    </row>
    <row r="132" spans="1:44" x14ac:dyDescent="0.3">
      <c r="A132" t="str">
        <v>Dillon Brooks</v>
      </c>
      <c r="B132">
        <v>-1.1286178861788618</v>
      </c>
      <c r="C132">
        <v>0.52211382113821136</v>
      </c>
      <c r="D132">
        <v>0.12853658536585369</v>
      </c>
      <c r="E132">
        <v>0.41455284552845539</v>
      </c>
      <c r="F132">
        <v>-0.89138211382113819</v>
      </c>
      <c r="G132">
        <v>-0.31154471544715445</v>
      </c>
      <c r="H132">
        <v>0.65414634146341466</v>
      </c>
      <c r="I132">
        <v>-0.36878048780487804</v>
      </c>
      <c r="J132">
        <v>-0.1491056910569106</v>
      </c>
      <c r="K132">
        <v>-1.6521951219512194</v>
      </c>
      <c r="L132">
        <v>-0.98097560975609732</v>
      </c>
      <c r="M132">
        <v>-0.81853658536585361</v>
      </c>
      <c r="N132">
        <v>-1.1300813008130079</v>
      </c>
      <c r="O132">
        <v>-0.90435772357723576</v>
      </c>
      <c r="P132" t="str">
        <v xml:space="preserve"> SG, SF</v>
      </c>
      <c r="Q132">
        <f>VLOOKUP($A132, 'auction in'!$A$2:$B$218, 2, FALSE)</f>
        <v>3.945022860917184</v>
      </c>
      <c r="S132" t="str">
        <f>VLOOKUP($A132, 'auction in'!$A$2:$C$218, 3, FALSE)</f>
        <v>_______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-0.90435772357723576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0.93996747967479677</v>
      </c>
      <c r="AF132">
        <f>IF(EXACT($S132, AF$2), 1, 0)</f>
        <v>1</v>
      </c>
      <c r="AG132">
        <f>IF(EXACT($S132, AG$2), 1, 0)</f>
        <v>0</v>
      </c>
      <c r="AH132">
        <f>IF(EXACT($S132, AH$2), 1, 0)</f>
        <v>0</v>
      </c>
      <c r="AI132">
        <f>IF(EXACT($S132, AI$2), 1, 0)</f>
        <v>0</v>
      </c>
      <c r="AJ132">
        <f>IF(EXACT($S132, AJ$2), 1, 0)</f>
        <v>0</v>
      </c>
      <c r="AK132">
        <f>IF(EXACT($S132, AK$2), 1, 0)</f>
        <v>0</v>
      </c>
      <c r="AL132">
        <f>IF(EXACT($S132, AL$2), 1, 0)</f>
        <v>0</v>
      </c>
      <c r="AM132">
        <f>IF(EXACT($S132, AM$2), 1, 0)</f>
        <v>0</v>
      </c>
      <c r="AN132">
        <f>IF(EXACT($S132, AN$2), 1, 0)</f>
        <v>0</v>
      </c>
      <c r="AO132">
        <f>IF(EXACT($S132, AO$2), 1, 0)</f>
        <v>0</v>
      </c>
      <c r="AP132">
        <f>IF(EXACT($S132, AP$2), 1, 0)</f>
        <v>0</v>
      </c>
      <c r="AQ132">
        <f>IF(EXACT($S132, AQ$2), 1, 0)</f>
        <v>0</v>
      </c>
      <c r="AR132">
        <f>IF(EXACT($S132, AR$2), 1, 0)</f>
        <v>0</v>
      </c>
    </row>
    <row r="133" spans="1:44" x14ac:dyDescent="0.3">
      <c r="A133" t="str">
        <v>RJ Barrett</v>
      </c>
      <c r="B133">
        <v>-0.45906504065040654</v>
      </c>
      <c r="C133">
        <v>-0.26638211382113824</v>
      </c>
      <c r="D133">
        <v>6.3902439024390245E-2</v>
      </c>
      <c r="E133">
        <v>0.65849593495934966</v>
      </c>
      <c r="F133">
        <v>0.27662601626016259</v>
      </c>
      <c r="G133">
        <v>9.9837398373983754E-2</v>
      </c>
      <c r="H133">
        <v>-0.52243902439024392</v>
      </c>
      <c r="I133">
        <v>-0.55475609756097566</v>
      </c>
      <c r="J133">
        <v>-0.36004065040650407</v>
      </c>
      <c r="K133">
        <v>-0.79743902439024406</v>
      </c>
      <c r="L133">
        <v>-0.70378048780487812</v>
      </c>
      <c r="M133">
        <v>-1.1636585365853658</v>
      </c>
      <c r="N133">
        <v>-1.0638211382113822</v>
      </c>
      <c r="O133">
        <v>-0.97200813008130083</v>
      </c>
      <c r="P133" t="str">
        <v xml:space="preserve"> SF, SG</v>
      </c>
      <c r="Q133">
        <f>VLOOKUP($A133, 'auction in'!$A$2:$B$218, 2, FALSE)</f>
        <v>3</v>
      </c>
      <c r="S133" t="str">
        <f>VLOOKUP($A133, 'auction in'!$A$2:$C$218, 3, FALSE)</f>
        <v>_______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-0.97200813008130083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0.8723170731707317</v>
      </c>
      <c r="AF133">
        <f>IF(EXACT($S133, AF$2), 1, 0)</f>
        <v>1</v>
      </c>
      <c r="AG133">
        <f>IF(EXACT($S133, AG$2), 1, 0)</f>
        <v>0</v>
      </c>
      <c r="AH133">
        <f>IF(EXACT($S133, AH$2), 1, 0)</f>
        <v>0</v>
      </c>
      <c r="AI133">
        <f>IF(EXACT($S133, AI$2), 1, 0)</f>
        <v>0</v>
      </c>
      <c r="AJ133">
        <f>IF(EXACT($S133, AJ$2), 1, 0)</f>
        <v>0</v>
      </c>
      <c r="AK133">
        <f>IF(EXACT($S133, AK$2), 1, 0)</f>
        <v>0</v>
      </c>
      <c r="AL133">
        <f>IF(EXACT($S133, AL$2), 1, 0)</f>
        <v>0</v>
      </c>
      <c r="AM133">
        <f>IF(EXACT($S133, AM$2), 1, 0)</f>
        <v>0</v>
      </c>
      <c r="AN133">
        <f>IF(EXACT($S133, AN$2), 1, 0)</f>
        <v>0</v>
      </c>
      <c r="AO133">
        <f>IF(EXACT($S133, AO$2), 1, 0)</f>
        <v>0</v>
      </c>
      <c r="AP133">
        <f>IF(EXACT($S133, AP$2), 1, 0)</f>
        <v>0</v>
      </c>
      <c r="AQ133">
        <f>IF(EXACT($S133, AQ$2), 1, 0)</f>
        <v>0</v>
      </c>
      <c r="AR133">
        <f>IF(EXACT($S133, AR$2), 1, 0)</f>
        <v>0</v>
      </c>
    </row>
    <row r="134" spans="1:44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-1.0463089430894303</v>
      </c>
      <c r="P134" t="str">
        <v>PF</v>
      </c>
      <c r="Q134">
        <f>VLOOKUP($A134, 'auction in'!$A$2:$B$218, 2, FALSE)</f>
        <v>4.5877192048527871</v>
      </c>
      <c r="S134" t="str">
        <f>VLOOKUP($A134, 'auction in'!$A$2:$C$218, 3, FALSE)</f>
        <v>_______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-1.0463089430894303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0.79801626016260219</v>
      </c>
      <c r="AF134">
        <f>IF(EXACT($S134, AF$2), 1, 0)</f>
        <v>1</v>
      </c>
      <c r="AG134">
        <f>IF(EXACT($S134, AG$2), 1, 0)</f>
        <v>0</v>
      </c>
      <c r="AH134">
        <f>IF(EXACT($S134, AH$2), 1, 0)</f>
        <v>0</v>
      </c>
      <c r="AI134">
        <f>IF(EXACT($S134, AI$2), 1, 0)</f>
        <v>0</v>
      </c>
      <c r="AJ134">
        <f>IF(EXACT($S134, AJ$2), 1, 0)</f>
        <v>0</v>
      </c>
      <c r="AK134">
        <f>IF(EXACT($S134, AK$2), 1, 0)</f>
        <v>0</v>
      </c>
      <c r="AL134">
        <f>IF(EXACT($S134, AL$2), 1, 0)</f>
        <v>0</v>
      </c>
      <c r="AM134">
        <f>IF(EXACT($S134, AM$2), 1, 0)</f>
        <v>0</v>
      </c>
      <c r="AN134">
        <f>IF(EXACT($S134, AN$2), 1, 0)</f>
        <v>0</v>
      </c>
      <c r="AO134">
        <f>IF(EXACT($S134, AO$2), 1, 0)</f>
        <v>0</v>
      </c>
      <c r="AP134">
        <f>IF(EXACT($S134, AP$2), 1, 0)</f>
        <v>0</v>
      </c>
      <c r="AQ134">
        <f>IF(EXACT($S134, AQ$2), 1, 0)</f>
        <v>0</v>
      </c>
      <c r="AR134">
        <f>IF(EXACT($S134, AR$2), 1, 0)</f>
        <v>0</v>
      </c>
    </row>
    <row r="135" spans="1:44" x14ac:dyDescent="0.3">
      <c r="A135" t="str">
        <v>Danilo Gallinari</v>
      </c>
      <c r="B135">
        <v>-0.39422764227642282</v>
      </c>
      <c r="C135">
        <v>1.7649186991869921</v>
      </c>
      <c r="D135">
        <v>-3.8536585365853609E-2</v>
      </c>
      <c r="E135">
        <v>-0.37605691056910562</v>
      </c>
      <c r="F135">
        <v>-0.58455284552845521</v>
      </c>
      <c r="G135">
        <v>-0.7566666666666666</v>
      </c>
      <c r="H135">
        <v>-1.0017073170731707</v>
      </c>
      <c r="I135">
        <v>-0.80414634146341468</v>
      </c>
      <c r="J135">
        <v>1.0194308943089432</v>
      </c>
      <c r="K135">
        <v>-2.9364634146341455</v>
      </c>
      <c r="L135">
        <v>-2.1909756097560971</v>
      </c>
      <c r="M135">
        <v>-0.41487804878048751</v>
      </c>
      <c r="N135">
        <v>-1.1715447154471539</v>
      </c>
      <c r="O135">
        <v>-1.0926991869918696</v>
      </c>
      <c r="P135" t="str">
        <v xml:space="preserve"> PF, SF</v>
      </c>
      <c r="Q135">
        <f>VLOOKUP($A135, 'auction in'!$A$2:$B$218, 2, FALSE)</f>
        <v>4.027457238743203</v>
      </c>
      <c r="S135" t="str">
        <f>VLOOKUP($A135, 'auction in'!$A$2:$C$218, 3, FALSE)</f>
        <v>_______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-1.0926991869918696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0.7516260162601629</v>
      </c>
      <c r="AF135">
        <f>IF(EXACT($S135, AF$2), 1, 0)</f>
        <v>1</v>
      </c>
      <c r="AG135">
        <f>IF(EXACT($S135, AG$2), 1, 0)</f>
        <v>0</v>
      </c>
      <c r="AH135">
        <f>IF(EXACT($S135, AH$2), 1, 0)</f>
        <v>0</v>
      </c>
      <c r="AI135">
        <f>IF(EXACT($S135, AI$2), 1, 0)</f>
        <v>0</v>
      </c>
      <c r="AJ135">
        <f>IF(EXACT($S135, AJ$2), 1, 0)</f>
        <v>0</v>
      </c>
      <c r="AK135">
        <f>IF(EXACT($S135, AK$2), 1, 0)</f>
        <v>0</v>
      </c>
      <c r="AL135">
        <f>IF(EXACT($S135, AL$2), 1, 0)</f>
        <v>0</v>
      </c>
      <c r="AM135">
        <f>IF(EXACT($S135, AM$2), 1, 0)</f>
        <v>0</v>
      </c>
      <c r="AN135">
        <f>IF(EXACT($S135, AN$2), 1, 0)</f>
        <v>0</v>
      </c>
      <c r="AO135">
        <f>IF(EXACT($S135, AO$2), 1, 0)</f>
        <v>0</v>
      </c>
      <c r="AP135">
        <f>IF(EXACT($S135, AP$2), 1, 0)</f>
        <v>0</v>
      </c>
      <c r="AQ135">
        <f>IF(EXACT($S135, AQ$2), 1, 0)</f>
        <v>0</v>
      </c>
      <c r="AR135">
        <f>IF(EXACT($S135, AR$2), 1, 0)</f>
        <v>0</v>
      </c>
    </row>
    <row r="136" spans="1:44" x14ac:dyDescent="0.3">
      <c r="A136" t="str">
        <v>Will Barton</v>
      </c>
      <c r="B136">
        <v>-0.64463414634146343</v>
      </c>
      <c r="C136">
        <v>8.3414634146341468E-2</v>
      </c>
      <c r="D136">
        <v>4.9268292682926845E-2</v>
      </c>
      <c r="E136">
        <v>7.7804878048780557E-2</v>
      </c>
      <c r="F136">
        <v>-0.44756097560975605</v>
      </c>
      <c r="G136">
        <v>0.13926829268292687</v>
      </c>
      <c r="H136">
        <v>-6.6341463414634122E-2</v>
      </c>
      <c r="I136">
        <v>-0.35048780487804876</v>
      </c>
      <c r="J136">
        <v>-6.512195121951217E-2</v>
      </c>
      <c r="K136">
        <v>-1.3078048780487803</v>
      </c>
      <c r="L136">
        <v>-1.1592682926829267</v>
      </c>
      <c r="M136">
        <v>-1.3636585365853655</v>
      </c>
      <c r="N136">
        <v>-1.224390243902439</v>
      </c>
      <c r="O136">
        <v>-1.0954634146341462</v>
      </c>
      <c r="P136" t="str">
        <v>SF</v>
      </c>
      <c r="Q136">
        <f>VLOOKUP($A136, 'auction in'!$A$2:$B$218, 2, FALSE)</f>
        <v>3.6043427330875257</v>
      </c>
      <c r="S136" t="str">
        <f>VLOOKUP($A136, 'auction in'!$A$2:$C$218, 3, FALSE)</f>
        <v>_______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-1.0954634146341462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0.74886178861788633</v>
      </c>
      <c r="AF136">
        <f>IF(EXACT($S136, AF$2), 1, 0)</f>
        <v>1</v>
      </c>
      <c r="AG136">
        <f>IF(EXACT($S136, AG$2), 1, 0)</f>
        <v>0</v>
      </c>
      <c r="AH136">
        <f>IF(EXACT($S136, AH$2), 1, 0)</f>
        <v>0</v>
      </c>
      <c r="AI136">
        <f>IF(EXACT($S136, AI$2), 1, 0)</f>
        <v>0</v>
      </c>
      <c r="AJ136">
        <f>IF(EXACT($S136, AJ$2), 1, 0)</f>
        <v>0</v>
      </c>
      <c r="AK136">
        <f>IF(EXACT($S136, AK$2), 1, 0)</f>
        <v>0</v>
      </c>
      <c r="AL136">
        <f>IF(EXACT($S136, AL$2), 1, 0)</f>
        <v>0</v>
      </c>
      <c r="AM136">
        <f>IF(EXACT($S136, AM$2), 1, 0)</f>
        <v>0</v>
      </c>
      <c r="AN136">
        <f>IF(EXACT($S136, AN$2), 1, 0)</f>
        <v>0</v>
      </c>
      <c r="AO136">
        <f>IF(EXACT($S136, AO$2), 1, 0)</f>
        <v>0</v>
      </c>
      <c r="AP136">
        <f>IF(EXACT($S136, AP$2), 1, 0)</f>
        <v>0</v>
      </c>
      <c r="AQ136">
        <f>IF(EXACT($S136, AQ$2), 1, 0)</f>
        <v>0</v>
      </c>
      <c r="AR136">
        <f>IF(EXACT($S136, AR$2), 1, 0)</f>
        <v>0</v>
      </c>
    </row>
    <row r="137" spans="1:44" x14ac:dyDescent="0.3">
      <c r="A137" t="str">
        <v>Wendell Carter Jr.</v>
      </c>
      <c r="B137">
        <v>0.74304878048780487</v>
      </c>
      <c r="C137">
        <v>-0.72146341463414632</v>
      </c>
      <c r="D137">
        <v>-1.3679268292682925</v>
      </c>
      <c r="E137">
        <v>-0.35292682926829266</v>
      </c>
      <c r="F137">
        <v>1.1798780487804876</v>
      </c>
      <c r="G137">
        <v>-0.45585365853658538</v>
      </c>
      <c r="H137">
        <v>-0.77841463414634138</v>
      </c>
      <c r="I137">
        <v>0.4873170731707317</v>
      </c>
      <c r="J137">
        <v>0.22804878048780489</v>
      </c>
      <c r="K137">
        <v>-0.31682926829268288</v>
      </c>
      <c r="L137">
        <v>-1.2663414634146342</v>
      </c>
      <c r="M137">
        <v>-0.58243902439024398</v>
      </c>
      <c r="N137">
        <v>-1.0382926829268293</v>
      </c>
      <c r="O137">
        <v>-1.1869024390243903</v>
      </c>
      <c r="P137" t="str">
        <v xml:space="preserve"> C</v>
      </c>
      <c r="Q137">
        <f>VLOOKUP($A137, 'auction in'!$A$2:$B$218, 2, FALSE)</f>
        <v>2</v>
      </c>
      <c r="S137" t="str">
        <f>VLOOKUP($A137, 'auction in'!$A$2:$C$218, 3, FALSE)</f>
        <v>_______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-1.1869024390243903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0.65742276422764223</v>
      </c>
      <c r="AF137">
        <f>IF(EXACT($S137, AF$2), 1, 0)</f>
        <v>1</v>
      </c>
      <c r="AG137">
        <f>IF(EXACT($S137, AG$2), 1, 0)</f>
        <v>0</v>
      </c>
      <c r="AH137">
        <f>IF(EXACT($S137, AH$2), 1, 0)</f>
        <v>0</v>
      </c>
      <c r="AI137">
        <f>IF(EXACT($S137, AI$2), 1, 0)</f>
        <v>0</v>
      </c>
      <c r="AJ137">
        <f>IF(EXACT($S137, AJ$2), 1, 0)</f>
        <v>0</v>
      </c>
      <c r="AK137">
        <f>IF(EXACT($S137, AK$2), 1, 0)</f>
        <v>0</v>
      </c>
      <c r="AL137">
        <f>IF(EXACT($S137, AL$2), 1, 0)</f>
        <v>0</v>
      </c>
      <c r="AM137">
        <f>IF(EXACT($S137, AM$2), 1, 0)</f>
        <v>0</v>
      </c>
      <c r="AN137">
        <f>IF(EXACT($S137, AN$2), 1, 0)</f>
        <v>0</v>
      </c>
      <c r="AO137">
        <f>IF(EXACT($S137, AO$2), 1, 0)</f>
        <v>0</v>
      </c>
      <c r="AP137">
        <f>IF(EXACT($S137, AP$2), 1, 0)</f>
        <v>0</v>
      </c>
      <c r="AQ137">
        <f>IF(EXACT($S137, AQ$2), 1, 0)</f>
        <v>0</v>
      </c>
      <c r="AR137">
        <f>IF(EXACT($S137, AR$2), 1, 0)</f>
        <v>0</v>
      </c>
    </row>
    <row r="138" spans="1:44" x14ac:dyDescent="0.3">
      <c r="A138" t="str">
        <v>Terrence Ross</v>
      </c>
      <c r="B138">
        <v>-1.1130081300813008</v>
      </c>
      <c r="C138">
        <v>0.88504065040650404</v>
      </c>
      <c r="D138">
        <v>-1.9024390243902456E-2</v>
      </c>
      <c r="E138">
        <v>1.0894308943089404E-2</v>
      </c>
      <c r="F138">
        <v>-0.74747967479674804</v>
      </c>
      <c r="G138">
        <v>-0.34032520325203253</v>
      </c>
      <c r="H138">
        <v>-4.4390243902439036E-2</v>
      </c>
      <c r="I138">
        <v>-0.25609756097560976</v>
      </c>
      <c r="J138">
        <v>0.20455284552845532</v>
      </c>
      <c r="K138">
        <v>-2.3048780487804881</v>
      </c>
      <c r="L138">
        <v>-1.6243902439024394</v>
      </c>
      <c r="M138">
        <v>-1.0795121951219513</v>
      </c>
      <c r="N138">
        <v>-1.419837398373984</v>
      </c>
      <c r="O138">
        <v>-1.1972357723577238</v>
      </c>
      <c r="P138" t="str">
        <v>SG,SF</v>
      </c>
      <c r="Q138">
        <f>VLOOKUP($A138, 'auction in'!$A$2:$B$218, 2, FALSE)</f>
        <v>2.7632202761547768</v>
      </c>
      <c r="S138" t="str">
        <f>VLOOKUP($A138, 'auction in'!$A$2:$C$218, 3, FALSE)</f>
        <v>_______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-1.1972357723577238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0.6470894308943087</v>
      </c>
      <c r="AF138">
        <f>IF(EXACT($S138, AF$2), 1, 0)</f>
        <v>1</v>
      </c>
      <c r="AG138">
        <f>IF(EXACT($S138, AG$2), 1, 0)</f>
        <v>0</v>
      </c>
      <c r="AH138">
        <f>IF(EXACT($S138, AH$2), 1, 0)</f>
        <v>0</v>
      </c>
      <c r="AI138">
        <f>IF(EXACT($S138, AI$2), 1, 0)</f>
        <v>0</v>
      </c>
      <c r="AJ138">
        <f>IF(EXACT($S138, AJ$2), 1, 0)</f>
        <v>0</v>
      </c>
      <c r="AK138">
        <f>IF(EXACT($S138, AK$2), 1, 0)</f>
        <v>0</v>
      </c>
      <c r="AL138">
        <f>IF(EXACT($S138, AL$2), 1, 0)</f>
        <v>0</v>
      </c>
      <c r="AM138">
        <f>IF(EXACT($S138, AM$2), 1, 0)</f>
        <v>0</v>
      </c>
      <c r="AN138">
        <f>IF(EXACT($S138, AN$2), 1, 0)</f>
        <v>0</v>
      </c>
      <c r="AO138">
        <f>IF(EXACT($S138, AO$2), 1, 0)</f>
        <v>0</v>
      </c>
      <c r="AP138">
        <f>IF(EXACT($S138, AP$2), 1, 0)</f>
        <v>0</v>
      </c>
      <c r="AQ138">
        <f>IF(EXACT($S138, AQ$2), 1, 0)</f>
        <v>0</v>
      </c>
      <c r="AR138">
        <f>IF(EXACT($S138, AR$2), 1, 0)</f>
        <v>0</v>
      </c>
    </row>
    <row r="139" spans="1:44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-1.2186260162601625</v>
      </c>
      <c r="P139" t="str">
        <v xml:space="preserve"> PF, SF</v>
      </c>
      <c r="Q139">
        <f>VLOOKUP($A139, 'auction in'!$A$2:$B$218, 2, FALSE)</f>
        <v>3.7183283218956276</v>
      </c>
      <c r="S139" t="str">
        <f>VLOOKUP($A139, 'auction in'!$A$2:$C$218, 3, FALSE)</f>
        <v>_______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-1.2186260162601625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0.62569918699186999</v>
      </c>
      <c r="AF139">
        <f>IF(EXACT($S139, AF$2), 1, 0)</f>
        <v>1</v>
      </c>
      <c r="AG139">
        <f>IF(EXACT($S139, AG$2), 1, 0)</f>
        <v>0</v>
      </c>
      <c r="AH139">
        <f>IF(EXACT($S139, AH$2), 1, 0)</f>
        <v>0</v>
      </c>
      <c r="AI139">
        <f>IF(EXACT($S139, AI$2), 1, 0)</f>
        <v>0</v>
      </c>
      <c r="AJ139">
        <f>IF(EXACT($S139, AJ$2), 1, 0)</f>
        <v>0</v>
      </c>
      <c r="AK139">
        <f>IF(EXACT($S139, AK$2), 1, 0)</f>
        <v>0</v>
      </c>
      <c r="AL139">
        <f>IF(EXACT($S139, AL$2), 1, 0)</f>
        <v>0</v>
      </c>
      <c r="AM139">
        <f>IF(EXACT($S139, AM$2), 1, 0)</f>
        <v>0</v>
      </c>
      <c r="AN139">
        <f>IF(EXACT($S139, AN$2), 1, 0)</f>
        <v>0</v>
      </c>
      <c r="AO139">
        <f>IF(EXACT($S139, AO$2), 1, 0)</f>
        <v>0</v>
      </c>
      <c r="AP139">
        <f>IF(EXACT($S139, AP$2), 1, 0)</f>
        <v>0</v>
      </c>
      <c r="AQ139">
        <f>IF(EXACT($S139, AQ$2), 1, 0)</f>
        <v>0</v>
      </c>
      <c r="AR139">
        <f>IF(EXACT($S139, AR$2), 1, 0)</f>
        <v>0</v>
      </c>
    </row>
    <row r="140" spans="1:44" x14ac:dyDescent="0.3">
      <c r="A140" t="str">
        <v>Cameron Payne</v>
      </c>
      <c r="B140">
        <v>0.388130081300813</v>
      </c>
      <c r="C140">
        <v>0.38471544715447153</v>
      </c>
      <c r="D140">
        <v>-0.37219512195121951</v>
      </c>
      <c r="E140">
        <v>-0.64406504065040648</v>
      </c>
      <c r="F140">
        <v>-0.93056910569105689</v>
      </c>
      <c r="G140">
        <v>0.57495934959349604</v>
      </c>
      <c r="H140">
        <v>-0.61902439024390243</v>
      </c>
      <c r="I140">
        <v>-0.47756097560975608</v>
      </c>
      <c r="J140">
        <v>0.54715447154471542</v>
      </c>
      <c r="K140">
        <v>-1.5331707317073169</v>
      </c>
      <c r="L140">
        <v>-1.6956097560975607</v>
      </c>
      <c r="M140">
        <v>-1.7234146341463414</v>
      </c>
      <c r="N140">
        <v>-1.1484552845528453</v>
      </c>
      <c r="O140">
        <v>-1.226081300813008</v>
      </c>
      <c r="P140" t="str">
        <v xml:space="preserve"> PG</v>
      </c>
      <c r="Q140">
        <f>VLOOKUP($A140, 'auction in'!$A$2:$B$218, 2, FALSE)</f>
        <v>3.841432757808382</v>
      </c>
      <c r="S140" t="str">
        <f>VLOOKUP($A140, 'auction in'!$A$2:$C$218, 3, FALSE)</f>
        <v>_______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-1.226081300813008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0.6182439024390245</v>
      </c>
      <c r="AF140">
        <f>IF(EXACT($S140, AF$2), 1, 0)</f>
        <v>1</v>
      </c>
      <c r="AG140">
        <f>IF(EXACT($S140, AG$2), 1, 0)</f>
        <v>0</v>
      </c>
      <c r="AH140">
        <f>IF(EXACT($S140, AH$2), 1, 0)</f>
        <v>0</v>
      </c>
      <c r="AI140">
        <f>IF(EXACT($S140, AI$2), 1, 0)</f>
        <v>0</v>
      </c>
      <c r="AJ140">
        <f>IF(EXACT($S140, AJ$2), 1, 0)</f>
        <v>0</v>
      </c>
      <c r="AK140">
        <f>IF(EXACT($S140, AK$2), 1, 0)</f>
        <v>0</v>
      </c>
      <c r="AL140">
        <f>IF(EXACT($S140, AL$2), 1, 0)</f>
        <v>0</v>
      </c>
      <c r="AM140">
        <f>IF(EXACT($S140, AM$2), 1, 0)</f>
        <v>0</v>
      </c>
      <c r="AN140">
        <f>IF(EXACT($S140, AN$2), 1, 0)</f>
        <v>0</v>
      </c>
      <c r="AO140">
        <f>IF(EXACT($S140, AO$2), 1, 0)</f>
        <v>0</v>
      </c>
      <c r="AP140">
        <f>IF(EXACT($S140, AP$2), 1, 0)</f>
        <v>0</v>
      </c>
      <c r="AQ140">
        <f>IF(EXACT($S140, AQ$2), 1, 0)</f>
        <v>0</v>
      </c>
      <c r="AR140">
        <f>IF(EXACT($S140, AR$2), 1, 0)</f>
        <v>0</v>
      </c>
    </row>
    <row r="141" spans="1:44" x14ac:dyDescent="0.3">
      <c r="A141" t="str">
        <v>Nicolas Batum</v>
      </c>
      <c r="B141">
        <v>0.14150406504065041</v>
      </c>
      <c r="C141">
        <v>-1.0447154471544717E-2</v>
      </c>
      <c r="D141">
        <v>-0.3228048780487805</v>
      </c>
      <c r="E141">
        <v>-0.98349593495934962</v>
      </c>
      <c r="F141">
        <v>-0.3911382113821138</v>
      </c>
      <c r="G141">
        <v>-0.45959349593495935</v>
      </c>
      <c r="H141">
        <v>-0.12207317073170734</v>
      </c>
      <c r="I141">
        <v>-9.2682926829268292E-2</v>
      </c>
      <c r="J141">
        <v>1.0244308943089431</v>
      </c>
      <c r="K141">
        <v>-1.2058536585365855</v>
      </c>
      <c r="L141">
        <v>-2.2407317073170732</v>
      </c>
      <c r="M141">
        <v>-0.75670731707317085</v>
      </c>
      <c r="N141">
        <v>-1.2163008130081301</v>
      </c>
      <c r="O141">
        <v>-1.2446016260162605</v>
      </c>
      <c r="P141" t="str">
        <v>SF, SG</v>
      </c>
      <c r="Q141">
        <f>VLOOKUP($A141, 'auction in'!$A$2:$B$218, 2, FALSE)</f>
        <v>3.6406357445640261</v>
      </c>
      <c r="S141" t="str">
        <f>VLOOKUP($A141, 'auction in'!$A$2:$C$218, 3, FALSE)</f>
        <v>_______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-1.2446016260162605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0.59972357723577208</v>
      </c>
      <c r="AF141">
        <f>IF(EXACT($S141, AF$2), 1, 0)</f>
        <v>1</v>
      </c>
      <c r="AG141">
        <f>IF(EXACT($S141, AG$2), 1, 0)</f>
        <v>0</v>
      </c>
      <c r="AH141">
        <f>IF(EXACT($S141, AH$2), 1, 0)</f>
        <v>0</v>
      </c>
      <c r="AI141">
        <f>IF(EXACT($S141, AI$2), 1, 0)</f>
        <v>0</v>
      </c>
      <c r="AJ141">
        <f>IF(EXACT($S141, AJ$2), 1, 0)</f>
        <v>0</v>
      </c>
      <c r="AK141">
        <f>IF(EXACT($S141, AK$2), 1, 0)</f>
        <v>0</v>
      </c>
      <c r="AL141">
        <f>IF(EXACT($S141, AL$2), 1, 0)</f>
        <v>0</v>
      </c>
      <c r="AM141">
        <f>IF(EXACT($S141, AM$2), 1, 0)</f>
        <v>0</v>
      </c>
      <c r="AN141">
        <f>IF(EXACT($S141, AN$2), 1, 0)</f>
        <v>0</v>
      </c>
      <c r="AO141">
        <f>IF(EXACT($S141, AO$2), 1, 0)</f>
        <v>0</v>
      </c>
      <c r="AP141">
        <f>IF(EXACT($S141, AP$2), 1, 0)</f>
        <v>0</v>
      </c>
      <c r="AQ141">
        <f>IF(EXACT($S141, AQ$2), 1, 0)</f>
        <v>0</v>
      </c>
      <c r="AR141">
        <f>IF(EXACT($S141, AR$2), 1, 0)</f>
        <v>0</v>
      </c>
    </row>
    <row r="142" spans="1:44" x14ac:dyDescent="0.3">
      <c r="A142" t="str">
        <v>Jae Crowder</v>
      </c>
      <c r="B142">
        <v>-0.80601626016260164</v>
      </c>
      <c r="C142">
        <v>-7.1869918699187005E-2</v>
      </c>
      <c r="D142">
        <v>0.65512195121951222</v>
      </c>
      <c r="E142">
        <v>-0.60894308943089426</v>
      </c>
      <c r="F142">
        <v>-0.23691056910569105</v>
      </c>
      <c r="G142">
        <v>-0.41723577235772363</v>
      </c>
      <c r="H142">
        <v>-0.39073170731707318</v>
      </c>
      <c r="I142">
        <v>-0.38097560975609757</v>
      </c>
      <c r="J142">
        <v>0.84569105691056912</v>
      </c>
      <c r="K142">
        <v>-1.3399999999999999</v>
      </c>
      <c r="L142">
        <v>-2.2575609756097559</v>
      </c>
      <c r="M142">
        <v>-0.99463414634146341</v>
      </c>
      <c r="N142">
        <v>-1.4118699186991868</v>
      </c>
      <c r="O142">
        <v>-1.2506666666666666</v>
      </c>
      <c r="P142" t="str">
        <v xml:space="preserve"> PF, SF</v>
      </c>
      <c r="Q142">
        <f>VLOOKUP($A142, 'auction in'!$A$2:$B$218, 2, FALSE)</f>
        <v>2.7274743955045535</v>
      </c>
      <c r="S142" t="str">
        <f>VLOOKUP($A142, 'auction in'!$A$2:$C$218, 3, FALSE)</f>
        <v>_______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-1.2506666666666666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0.59365853658536594</v>
      </c>
      <c r="AF142">
        <f>IF(EXACT($S142, AF$2), 1, 0)</f>
        <v>1</v>
      </c>
      <c r="AG142">
        <f>IF(EXACT($S142, AG$2), 1, 0)</f>
        <v>0</v>
      </c>
      <c r="AH142">
        <f>IF(EXACT($S142, AH$2), 1, 0)</f>
        <v>0</v>
      </c>
      <c r="AI142">
        <f>IF(EXACT($S142, AI$2), 1, 0)</f>
        <v>0</v>
      </c>
      <c r="AJ142">
        <f>IF(EXACT($S142, AJ$2), 1, 0)</f>
        <v>0</v>
      </c>
      <c r="AK142">
        <f>IF(EXACT($S142, AK$2), 1, 0)</f>
        <v>0</v>
      </c>
      <c r="AL142">
        <f>IF(EXACT($S142, AL$2), 1, 0)</f>
        <v>0</v>
      </c>
      <c r="AM142">
        <f>IF(EXACT($S142, AM$2), 1, 0)</f>
        <v>0</v>
      </c>
      <c r="AN142">
        <f>IF(EXACT($S142, AN$2), 1, 0)</f>
        <v>0</v>
      </c>
      <c r="AO142">
        <f>IF(EXACT($S142, AO$2), 1, 0)</f>
        <v>0</v>
      </c>
      <c r="AP142">
        <f>IF(EXACT($S142, AP$2), 1, 0)</f>
        <v>0</v>
      </c>
      <c r="AQ142">
        <f>IF(EXACT($S142, AQ$2), 1, 0)</f>
        <v>0</v>
      </c>
      <c r="AR142">
        <f>IF(EXACT($S142, AR$2), 1, 0)</f>
        <v>0</v>
      </c>
    </row>
    <row r="143" spans="1:44" x14ac:dyDescent="0.3">
      <c r="A143" t="str">
        <v>Dennis Schroder</v>
      </c>
      <c r="B143">
        <v>-0.60520325203252046</v>
      </c>
      <c r="C143">
        <v>1.0004065040650409</v>
      </c>
      <c r="D143">
        <v>-0.63853658536585367</v>
      </c>
      <c r="E143">
        <v>-9.5934959349592841E-3</v>
      </c>
      <c r="F143">
        <v>-0.76504065040650404</v>
      </c>
      <c r="G143">
        <v>1.1594308943089431</v>
      </c>
      <c r="H143">
        <v>0.19390243902439028</v>
      </c>
      <c r="I143">
        <v>-0.82</v>
      </c>
      <c r="J143">
        <v>-0.89813008130081307</v>
      </c>
      <c r="K143">
        <v>-2.3831707317073172</v>
      </c>
      <c r="L143">
        <v>-0.48463414634146296</v>
      </c>
      <c r="M143">
        <v>-2.5421951219512193</v>
      </c>
      <c r="N143">
        <v>-1.382764227642276</v>
      </c>
      <c r="O143">
        <v>-1.261723577235772</v>
      </c>
      <c r="P143" t="str">
        <v xml:space="preserve"> PG</v>
      </c>
      <c r="Q143">
        <f>VLOOKUP($A143, 'auction in'!$A$2:$B$218, 2, FALSE)</f>
        <v>1</v>
      </c>
      <c r="S143" t="str">
        <f>VLOOKUP($A143, 'auction in'!$A$2:$C$218, 3, FALSE)</f>
        <v>_______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-1.261723577235772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0.58260162601626053</v>
      </c>
      <c r="AF143">
        <f>IF(EXACT($S143, AF$2), 1, 0)</f>
        <v>1</v>
      </c>
      <c r="AG143">
        <f>IF(EXACT($S143, AG$2), 1, 0)</f>
        <v>0</v>
      </c>
      <c r="AH143">
        <f>IF(EXACT($S143, AH$2), 1, 0)</f>
        <v>0</v>
      </c>
      <c r="AI143">
        <f>IF(EXACT($S143, AI$2), 1, 0)</f>
        <v>0</v>
      </c>
      <c r="AJ143">
        <f>IF(EXACT($S143, AJ$2), 1, 0)</f>
        <v>0</v>
      </c>
      <c r="AK143">
        <f>IF(EXACT($S143, AK$2), 1, 0)</f>
        <v>0</v>
      </c>
      <c r="AL143">
        <f>IF(EXACT($S143, AL$2), 1, 0)</f>
        <v>0</v>
      </c>
      <c r="AM143">
        <f>IF(EXACT($S143, AM$2), 1, 0)</f>
        <v>0</v>
      </c>
      <c r="AN143">
        <f>IF(EXACT($S143, AN$2), 1, 0)</f>
        <v>0</v>
      </c>
      <c r="AO143">
        <f>IF(EXACT($S143, AO$2), 1, 0)</f>
        <v>0</v>
      </c>
      <c r="AP143">
        <f>IF(EXACT($S143, AP$2), 1, 0)</f>
        <v>0</v>
      </c>
      <c r="AQ143">
        <f>IF(EXACT($S143, AQ$2), 1, 0)</f>
        <v>0</v>
      </c>
      <c r="AR143">
        <f>IF(EXACT($S143, AR$2), 1, 0)</f>
        <v>0</v>
      </c>
    </row>
    <row r="144" spans="1:44" x14ac:dyDescent="0.3">
      <c r="A144" t="str">
        <v>Justin Holiday</v>
      </c>
      <c r="B144">
        <v>-0.66162601626016249</v>
      </c>
      <c r="C144">
        <v>-0.1243089430894309</v>
      </c>
      <c r="D144">
        <v>0.45609756097560977</v>
      </c>
      <c r="E144">
        <v>-0.64821138211382112</v>
      </c>
      <c r="F144">
        <v>-0.76105691056910563</v>
      </c>
      <c r="G144">
        <v>-0.65626016260162601</v>
      </c>
      <c r="H144">
        <v>-2.9268292682926855E-3</v>
      </c>
      <c r="I144">
        <v>-5.9024390243902436E-2</v>
      </c>
      <c r="J144">
        <v>1.0215447154471544</v>
      </c>
      <c r="K144">
        <v>-1.3114634146341464</v>
      </c>
      <c r="L144">
        <v>-2.4573170731707314</v>
      </c>
      <c r="M144">
        <v>-0.77951219512195102</v>
      </c>
      <c r="N144">
        <v>-1.435772357723577</v>
      </c>
      <c r="O144">
        <v>-1.3034471544715447</v>
      </c>
      <c r="P144" t="str">
        <v xml:space="preserve"> SG, SF</v>
      </c>
      <c r="Q144">
        <f>VLOOKUP($A144, 'auction in'!$A$2:$B$218, 2, FALSE)</f>
        <v>2.6851629449389884</v>
      </c>
      <c r="S144" t="str">
        <f>VLOOKUP($A144, 'auction in'!$A$2:$C$218, 3, FALSE)</f>
        <v>_______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-1.3034471544715447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0.54087804878048784</v>
      </c>
      <c r="AF144">
        <f>IF(EXACT($S144, AF$2), 1, 0)</f>
        <v>1</v>
      </c>
      <c r="AG144">
        <f>IF(EXACT($S144, AG$2), 1, 0)</f>
        <v>0</v>
      </c>
      <c r="AH144">
        <f>IF(EXACT($S144, AH$2), 1, 0)</f>
        <v>0</v>
      </c>
      <c r="AI144">
        <f>IF(EXACT($S144, AI$2), 1, 0)</f>
        <v>0</v>
      </c>
      <c r="AJ144">
        <f>IF(EXACT($S144, AJ$2), 1, 0)</f>
        <v>0</v>
      </c>
      <c r="AK144">
        <f>IF(EXACT($S144, AK$2), 1, 0)</f>
        <v>0</v>
      </c>
      <c r="AL144">
        <f>IF(EXACT($S144, AL$2), 1, 0)</f>
        <v>0</v>
      </c>
      <c r="AM144">
        <f>IF(EXACT($S144, AM$2), 1, 0)</f>
        <v>0</v>
      </c>
      <c r="AN144">
        <f>IF(EXACT($S144, AN$2), 1, 0)</f>
        <v>0</v>
      </c>
      <c r="AO144">
        <f>IF(EXACT($S144, AO$2), 1, 0)</f>
        <v>0</v>
      </c>
      <c r="AP144">
        <f>IF(EXACT($S144, AP$2), 1, 0)</f>
        <v>0</v>
      </c>
      <c r="AQ144">
        <f>IF(EXACT($S144, AQ$2), 1, 0)</f>
        <v>0</v>
      </c>
      <c r="AR144">
        <f>IF(EXACT($S144, AR$2), 1, 0)</f>
        <v>0</v>
      </c>
    </row>
    <row r="145" spans="1:44" x14ac:dyDescent="0.3">
      <c r="A145" t="str">
        <v>Lauri Markkanen</v>
      </c>
      <c r="B145">
        <v>0.2967479674796748</v>
      </c>
      <c r="C145">
        <v>0.34601626016260162</v>
      </c>
      <c r="D145">
        <v>0.32926829268292684</v>
      </c>
      <c r="E145">
        <v>-0.18813008130081302</v>
      </c>
      <c r="F145">
        <v>-6.7479674796747963E-2</v>
      </c>
      <c r="G145">
        <v>-0.97056910569105681</v>
      </c>
      <c r="H145">
        <v>-1.1390243902439026</v>
      </c>
      <c r="I145">
        <v>-0.59609756097560984</v>
      </c>
      <c r="J145">
        <v>0.74357723577235779</v>
      </c>
      <c r="K145">
        <v>-1.5917073170731708</v>
      </c>
      <c r="L145">
        <v>-1.9892682926829268</v>
      </c>
      <c r="M145">
        <v>-0.27512195121951222</v>
      </c>
      <c r="N145">
        <v>-1.245691056910569</v>
      </c>
      <c r="O145">
        <v>-1.3050406504065042</v>
      </c>
      <c r="P145" t="str">
        <v xml:space="preserve"> PF</v>
      </c>
      <c r="Q145">
        <f>VLOOKUP($A145, 'auction in'!$A$2:$B$218, 2, FALSE)</f>
        <v>1</v>
      </c>
      <c r="S145" t="str">
        <f>VLOOKUP($A145, 'auction in'!$A$2:$C$218, 3, FALSE)</f>
        <v>_______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-1.3050406504065042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0.53928455284552834</v>
      </c>
      <c r="AF145">
        <f>IF(EXACT($S145, AF$2), 1, 0)</f>
        <v>1</v>
      </c>
      <c r="AG145">
        <f>IF(EXACT($S145, AG$2), 1, 0)</f>
        <v>0</v>
      </c>
      <c r="AH145">
        <f>IF(EXACT($S145, AH$2), 1, 0)</f>
        <v>0</v>
      </c>
      <c r="AI145">
        <f>IF(EXACT($S145, AI$2), 1, 0)</f>
        <v>0</v>
      </c>
      <c r="AJ145">
        <f>IF(EXACT($S145, AJ$2), 1, 0)</f>
        <v>0</v>
      </c>
      <c r="AK145">
        <f>IF(EXACT($S145, AK$2), 1, 0)</f>
        <v>0</v>
      </c>
      <c r="AL145">
        <f>IF(EXACT($S145, AL$2), 1, 0)</f>
        <v>0</v>
      </c>
      <c r="AM145">
        <f>IF(EXACT($S145, AM$2), 1, 0)</f>
        <v>0</v>
      </c>
      <c r="AN145">
        <f>IF(EXACT($S145, AN$2), 1, 0)</f>
        <v>0</v>
      </c>
      <c r="AO145">
        <f>IF(EXACT($S145, AO$2), 1, 0)</f>
        <v>0</v>
      </c>
      <c r="AP145">
        <f>IF(EXACT($S145, AP$2), 1, 0)</f>
        <v>0</v>
      </c>
      <c r="AQ145">
        <f>IF(EXACT($S145, AQ$2), 1, 0)</f>
        <v>0</v>
      </c>
      <c r="AR145">
        <f>IF(EXACT($S145, AR$2), 1, 0)</f>
        <v>0</v>
      </c>
    </row>
    <row r="146" spans="1:44" x14ac:dyDescent="0.3">
      <c r="A146" t="str">
        <v>Seth Curry</v>
      </c>
      <c r="B146">
        <v>7.2439024390243911E-2</v>
      </c>
      <c r="C146">
        <v>0.40780487804878046</v>
      </c>
      <c r="D146">
        <v>0.37365853658536591</v>
      </c>
      <c r="E146">
        <v>-0.27219512195121948</v>
      </c>
      <c r="F146">
        <v>-1.0792682926829267</v>
      </c>
      <c r="G146">
        <v>-0.13390243902439022</v>
      </c>
      <c r="H146">
        <v>-0.38219512195121952</v>
      </c>
      <c r="I146">
        <v>-0.97365853658536583</v>
      </c>
      <c r="J146">
        <v>0.61780487804878048</v>
      </c>
      <c r="K146">
        <v>-1.7773170731707315</v>
      </c>
      <c r="L146">
        <v>-1.9873170731707315</v>
      </c>
      <c r="M146">
        <v>-1.2356097560975607</v>
      </c>
      <c r="N146">
        <v>-1.3695121951219509</v>
      </c>
      <c r="O146">
        <v>-1.3839999999999999</v>
      </c>
      <c r="P146" t="str">
        <v xml:space="preserve"> SG, PG</v>
      </c>
      <c r="Q146">
        <f>VLOOKUP($A146, 'auction in'!$A$2:$B$218, 2, FALSE)</f>
        <v>2.9532570498156439</v>
      </c>
      <c r="S146" t="str">
        <f>VLOOKUP($A146, 'auction in'!$A$2:$C$218, 3, FALSE)</f>
        <v>_______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-1.3839999999999999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0.46032520325203263</v>
      </c>
      <c r="AF146">
        <f>IF(EXACT($S146, AF$2), 1, 0)</f>
        <v>1</v>
      </c>
      <c r="AG146">
        <f>IF(EXACT($S146, AG$2), 1, 0)</f>
        <v>0</v>
      </c>
      <c r="AH146">
        <f>IF(EXACT($S146, AH$2), 1, 0)</f>
        <v>0</v>
      </c>
      <c r="AI146">
        <f>IF(EXACT($S146, AI$2), 1, 0)</f>
        <v>0</v>
      </c>
      <c r="AJ146">
        <f>IF(EXACT($S146, AJ$2), 1, 0)</f>
        <v>0</v>
      </c>
      <c r="AK146">
        <f>IF(EXACT($S146, AK$2), 1, 0)</f>
        <v>0</v>
      </c>
      <c r="AL146">
        <f>IF(EXACT($S146, AL$2), 1, 0)</f>
        <v>0</v>
      </c>
      <c r="AM146">
        <f>IF(EXACT($S146, AM$2), 1, 0)</f>
        <v>0</v>
      </c>
      <c r="AN146">
        <f>IF(EXACT($S146, AN$2), 1, 0)</f>
        <v>0</v>
      </c>
      <c r="AO146">
        <f>IF(EXACT($S146, AO$2), 1, 0)</f>
        <v>0</v>
      </c>
      <c r="AP146">
        <f>IF(EXACT($S146, AP$2), 1, 0)</f>
        <v>0</v>
      </c>
      <c r="AQ146">
        <f>IF(EXACT($S146, AQ$2), 1, 0)</f>
        <v>0</v>
      </c>
      <c r="AR146">
        <f>IF(EXACT($S146, AR$2), 1, 0)</f>
        <v>0</v>
      </c>
    </row>
    <row r="147" spans="1:44" x14ac:dyDescent="0.3">
      <c r="A147" t="str">
        <v>Montrezl Harrell</v>
      </c>
      <c r="B147">
        <v>2.0713821138211381</v>
      </c>
      <c r="C147">
        <v>-1.1134959349593496</v>
      </c>
      <c r="D147">
        <v>-1.6692682926829268</v>
      </c>
      <c r="E147">
        <v>-0.17154471544715447</v>
      </c>
      <c r="F147">
        <v>0.42178861788617888</v>
      </c>
      <c r="G147">
        <v>-0.8461788617886179</v>
      </c>
      <c r="H147">
        <v>-0.53365853658536588</v>
      </c>
      <c r="I147">
        <v>0.27463414634146338</v>
      </c>
      <c r="J147">
        <v>0.56943089430894311</v>
      </c>
      <c r="K147">
        <v>0.1165853658536582</v>
      </c>
      <c r="L147">
        <v>-1.5663414634146342</v>
      </c>
      <c r="M147">
        <v>-0.15073170731707319</v>
      </c>
      <c r="N147">
        <v>-0.99691056910569109</v>
      </c>
      <c r="O147">
        <v>-1.4111869918699185</v>
      </c>
      <c r="P147" t="str">
        <v xml:space="preserve"> C, PF</v>
      </c>
      <c r="Q147">
        <f>VLOOKUP($A147, 'auction in'!$A$2:$B$218, 2, FALSE)</f>
        <v>11</v>
      </c>
      <c r="S147" t="str">
        <f>VLOOKUP($A147, 'auction in'!$A$2:$C$218, 3, FALSE)</f>
        <v>_______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-1.4111869918699185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0.43313821138211406</v>
      </c>
      <c r="AF147">
        <f>IF(EXACT($S147, AF$2), 1, 0)</f>
        <v>1</v>
      </c>
      <c r="AG147">
        <f>IF(EXACT($S147, AG$2), 1, 0)</f>
        <v>0</v>
      </c>
      <c r="AH147">
        <f>IF(EXACT($S147, AH$2), 1, 0)</f>
        <v>0</v>
      </c>
      <c r="AI147">
        <f>IF(EXACT($S147, AI$2), 1, 0)</f>
        <v>0</v>
      </c>
      <c r="AJ147">
        <f>IF(EXACT($S147, AJ$2), 1, 0)</f>
        <v>0</v>
      </c>
      <c r="AK147">
        <f>IF(EXACT($S147, AK$2), 1, 0)</f>
        <v>0</v>
      </c>
      <c r="AL147">
        <f>IF(EXACT($S147, AL$2), 1, 0)</f>
        <v>0</v>
      </c>
      <c r="AM147">
        <f>IF(EXACT($S147, AM$2), 1, 0)</f>
        <v>0</v>
      </c>
      <c r="AN147">
        <f>IF(EXACT($S147, AN$2), 1, 0)</f>
        <v>0</v>
      </c>
      <c r="AO147">
        <f>IF(EXACT($S147, AO$2), 1, 0)</f>
        <v>0</v>
      </c>
      <c r="AP147">
        <f>IF(EXACT($S147, AP$2), 1, 0)</f>
        <v>0</v>
      </c>
      <c r="AQ147">
        <f>IF(EXACT($S147, AQ$2), 1, 0)</f>
        <v>0</v>
      </c>
      <c r="AR147">
        <f>IF(EXACT($S147, AR$2), 1, 0)</f>
        <v>0</v>
      </c>
    </row>
    <row r="148" spans="1:44" x14ac:dyDescent="0.3">
      <c r="A148" t="str">
        <v>Malik Beasley</v>
      </c>
      <c r="B148">
        <v>-0.53386178861788625</v>
      </c>
      <c r="C148">
        <v>0.22333333333333333</v>
      </c>
      <c r="D148">
        <v>0.91536585365853662</v>
      </c>
      <c r="E148">
        <v>0.15077235772357728</v>
      </c>
      <c r="F148">
        <v>-0.66821138211382114</v>
      </c>
      <c r="G148">
        <v>-0.49422764227642274</v>
      </c>
      <c r="H148">
        <v>-0.77146341463414636</v>
      </c>
      <c r="I148">
        <v>-0.86329268292682926</v>
      </c>
      <c r="J148">
        <v>0.4269918699186992</v>
      </c>
      <c r="K148">
        <v>-1.8379268292682926</v>
      </c>
      <c r="L148">
        <v>-2.0415853658536585</v>
      </c>
      <c r="M148">
        <v>-1.1203658536585366</v>
      </c>
      <c r="N148">
        <v>-1.6145934959349593</v>
      </c>
      <c r="O148">
        <v>-1.507821138211382</v>
      </c>
      <c r="P148" t="str">
        <v xml:space="preserve"> SG, SF</v>
      </c>
      <c r="Q148">
        <f>VLOOKUP($A148, 'auction in'!$A$2:$B$218, 2, FALSE)</f>
        <v>1</v>
      </c>
      <c r="S148" t="str">
        <f>VLOOKUP($A148, 'auction in'!$A$2:$C$218, 3, FALSE)</f>
        <v>_______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-1.507821138211382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0.33650406504065056</v>
      </c>
      <c r="AF148">
        <f>IF(EXACT($S148, AF$2), 1, 0)</f>
        <v>1</v>
      </c>
      <c r="AG148">
        <f>IF(EXACT($S148, AG$2), 1, 0)</f>
        <v>0</v>
      </c>
      <c r="AH148">
        <f>IF(EXACT($S148, AH$2), 1, 0)</f>
        <v>0</v>
      </c>
      <c r="AI148">
        <f>IF(EXACT($S148, AI$2), 1, 0)</f>
        <v>0</v>
      </c>
      <c r="AJ148">
        <f>IF(EXACT($S148, AJ$2), 1, 0)</f>
        <v>0</v>
      </c>
      <c r="AK148">
        <f>IF(EXACT($S148, AK$2), 1, 0)</f>
        <v>0</v>
      </c>
      <c r="AL148">
        <f>IF(EXACT($S148, AL$2), 1, 0)</f>
        <v>0</v>
      </c>
      <c r="AM148">
        <f>IF(EXACT($S148, AM$2), 1, 0)</f>
        <v>0</v>
      </c>
      <c r="AN148">
        <f>IF(EXACT($S148, AN$2), 1, 0)</f>
        <v>0</v>
      </c>
      <c r="AO148">
        <f>IF(EXACT($S148, AO$2), 1, 0)</f>
        <v>0</v>
      </c>
      <c r="AP148">
        <f>IF(EXACT($S148, AP$2), 1, 0)</f>
        <v>0</v>
      </c>
      <c r="AQ148">
        <f>IF(EXACT($S148, AQ$2), 1, 0)</f>
        <v>0</v>
      </c>
      <c r="AR148">
        <f>IF(EXACT($S148, AR$2), 1, 0)</f>
        <v>0</v>
      </c>
    </row>
    <row r="149" spans="1:44" x14ac:dyDescent="0.3">
      <c r="A149" t="str">
        <v>Derrick Rose</v>
      </c>
      <c r="B149">
        <v>0.12894308943089433</v>
      </c>
      <c r="C149">
        <v>0.75028455284552842</v>
      </c>
      <c r="D149">
        <v>-0.87085365853658547</v>
      </c>
      <c r="E149">
        <v>-0.2730081300813007</v>
      </c>
      <c r="F149">
        <v>-1.1235772357723577</v>
      </c>
      <c r="G149">
        <v>0.26589430894308941</v>
      </c>
      <c r="H149">
        <v>-0.2486585365853658</v>
      </c>
      <c r="I149">
        <v>-0.495</v>
      </c>
      <c r="J149">
        <v>0.34565040650406503</v>
      </c>
      <c r="K149">
        <v>-2.2706097560975613</v>
      </c>
      <c r="L149">
        <v>-1.8659756097560973</v>
      </c>
      <c r="M149">
        <v>-1.7862195121951219</v>
      </c>
      <c r="N149">
        <v>-1.5203252032520322</v>
      </c>
      <c r="O149">
        <v>-1.5461138211382113</v>
      </c>
      <c r="P149" t="str">
        <v xml:space="preserve"> PG</v>
      </c>
      <c r="Q149">
        <f>VLOOKUP($A149, 'auction in'!$A$2:$B$218, 2, FALSE)</f>
        <v>2.2766385946507492</v>
      </c>
      <c r="S149" t="str">
        <f>VLOOKUP($A149, 'auction in'!$A$2:$C$218, 3, FALSE)</f>
        <v>_______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-1.5461138211382113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0.29821138211382126</v>
      </c>
      <c r="AF149">
        <f>IF(EXACT($S149, AF$2), 1, 0)</f>
        <v>1</v>
      </c>
      <c r="AG149">
        <f>IF(EXACT($S149, AG$2), 1, 0)</f>
        <v>0</v>
      </c>
      <c r="AH149">
        <f>IF(EXACT($S149, AH$2), 1, 0)</f>
        <v>0</v>
      </c>
      <c r="AI149">
        <f>IF(EXACT($S149, AI$2), 1, 0)</f>
        <v>0</v>
      </c>
      <c r="AJ149">
        <f>IF(EXACT($S149, AJ$2), 1, 0)</f>
        <v>0</v>
      </c>
      <c r="AK149">
        <f>IF(EXACT($S149, AK$2), 1, 0)</f>
        <v>0</v>
      </c>
      <c r="AL149">
        <f>IF(EXACT($S149, AL$2), 1, 0)</f>
        <v>0</v>
      </c>
      <c r="AM149">
        <f>IF(EXACT($S149, AM$2), 1, 0)</f>
        <v>0</v>
      </c>
      <c r="AN149">
        <f>IF(EXACT($S149, AN$2), 1, 0)</f>
        <v>0</v>
      </c>
      <c r="AO149">
        <f>IF(EXACT($S149, AO$2), 1, 0)</f>
        <v>0</v>
      </c>
      <c r="AP149">
        <f>IF(EXACT($S149, AP$2), 1, 0)</f>
        <v>0</v>
      </c>
      <c r="AQ149">
        <f>IF(EXACT($S149, AQ$2), 1, 0)</f>
        <v>0</v>
      </c>
      <c r="AR149">
        <f>IF(EXACT($S149, AR$2), 1, 0)</f>
        <v>0</v>
      </c>
    </row>
    <row r="150" spans="1:44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-1.5667479674796747</v>
      </c>
      <c r="P150" t="str">
        <v xml:space="preserve"> PF, SF</v>
      </c>
      <c r="Q150">
        <f>VLOOKUP($A150, 'auction in'!$A$2:$B$218, 2, FALSE)</f>
        <v>1</v>
      </c>
      <c r="S150" t="str">
        <f>VLOOKUP($A150, 'auction in'!$A$2:$C$218, 3, FALSE)</f>
        <v>_______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-1.5667479674796747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0.27757723577235782</v>
      </c>
      <c r="AF150">
        <f>IF(EXACT($S150, AF$2), 1, 0)</f>
        <v>1</v>
      </c>
      <c r="AG150">
        <f>IF(EXACT($S150, AG$2), 1, 0)</f>
        <v>0</v>
      </c>
      <c r="AH150">
        <f>IF(EXACT($S150, AH$2), 1, 0)</f>
        <v>0</v>
      </c>
      <c r="AI150">
        <f>IF(EXACT($S150, AI$2), 1, 0)</f>
        <v>0</v>
      </c>
      <c r="AJ150">
        <f>IF(EXACT($S150, AJ$2), 1, 0)</f>
        <v>0</v>
      </c>
      <c r="AK150">
        <f>IF(EXACT($S150, AK$2), 1, 0)</f>
        <v>0</v>
      </c>
      <c r="AL150">
        <f>IF(EXACT($S150, AL$2), 1, 0)</f>
        <v>0</v>
      </c>
      <c r="AM150">
        <f>IF(EXACT($S150, AM$2), 1, 0)</f>
        <v>0</v>
      </c>
      <c r="AN150">
        <f>IF(EXACT($S150, AN$2), 1, 0)</f>
        <v>0</v>
      </c>
      <c r="AO150">
        <f>IF(EXACT($S150, AO$2), 1, 0)</f>
        <v>0</v>
      </c>
      <c r="AP150">
        <f>IF(EXACT($S150, AP$2), 1, 0)</f>
        <v>0</v>
      </c>
      <c r="AQ150">
        <f>IF(EXACT($S150, AQ$2), 1, 0)</f>
        <v>0</v>
      </c>
      <c r="AR150">
        <f>IF(EXACT($S150, AR$2), 1, 0)</f>
        <v>0</v>
      </c>
    </row>
    <row r="151" spans="1:44" x14ac:dyDescent="0.3">
      <c r="A151" t="str">
        <v>Serge Ibaka</v>
      </c>
      <c r="B151">
        <v>0.6356097560975611</v>
      </c>
      <c r="C151">
        <v>0.25463414634146342</v>
      </c>
      <c r="D151">
        <v>-0.8521951219512196</v>
      </c>
      <c r="E151">
        <v>-0.64926829268292674</v>
      </c>
      <c r="F151">
        <v>0.1760975609756098</v>
      </c>
      <c r="G151">
        <v>-0.6429268292682927</v>
      </c>
      <c r="H151">
        <v>-1.8385365853658535</v>
      </c>
      <c r="I151">
        <v>0.69414634146341481</v>
      </c>
      <c r="J151">
        <v>0.7575609756097561</v>
      </c>
      <c r="K151">
        <v>-1.7195121951219505</v>
      </c>
      <c r="L151">
        <v>-2.2224390243902432</v>
      </c>
      <c r="M151">
        <v>-0.82195121951219463</v>
      </c>
      <c r="N151">
        <v>-1.4648780487804871</v>
      </c>
      <c r="O151">
        <v>-1.5919999999999994</v>
      </c>
      <c r="P151" t="str">
        <v xml:space="preserve"> C, PF</v>
      </c>
      <c r="Q151">
        <f>VLOOKUP($A151, 'auction in'!$A$2:$B$218, 2, FALSE)</f>
        <v>2.655982634204114</v>
      </c>
      <c r="S151" t="str">
        <f>VLOOKUP($A151, 'auction in'!$A$2:$C$218, 3, FALSE)</f>
        <v>_______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-1.5919999999999994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0.25232520325203311</v>
      </c>
      <c r="AF151">
        <f>IF(EXACT($S151, AF$2), 1, 0)</f>
        <v>1</v>
      </c>
      <c r="AG151">
        <f>IF(EXACT($S151, AG$2), 1, 0)</f>
        <v>0</v>
      </c>
      <c r="AH151">
        <f>IF(EXACT($S151, AH$2), 1, 0)</f>
        <v>0</v>
      </c>
      <c r="AI151">
        <f>IF(EXACT($S151, AI$2), 1, 0)</f>
        <v>0</v>
      </c>
      <c r="AJ151">
        <f>IF(EXACT($S151, AJ$2), 1, 0)</f>
        <v>0</v>
      </c>
      <c r="AK151">
        <f>IF(EXACT($S151, AK$2), 1, 0)</f>
        <v>0</v>
      </c>
      <c r="AL151">
        <f>IF(EXACT($S151, AL$2), 1, 0)</f>
        <v>0</v>
      </c>
      <c r="AM151">
        <f>IF(EXACT($S151, AM$2), 1, 0)</f>
        <v>0</v>
      </c>
      <c r="AN151">
        <f>IF(EXACT($S151, AN$2), 1, 0)</f>
        <v>0</v>
      </c>
      <c r="AO151">
        <f>IF(EXACT($S151, AO$2), 1, 0)</f>
        <v>0</v>
      </c>
      <c r="AP151">
        <f>IF(EXACT($S151, AP$2), 1, 0)</f>
        <v>0</v>
      </c>
      <c r="AQ151">
        <f>IF(EXACT($S151, AQ$2), 1, 0)</f>
        <v>0</v>
      </c>
      <c r="AR151">
        <f>IF(EXACT($S151, AR$2), 1, 0)</f>
        <v>0</v>
      </c>
    </row>
    <row r="152" spans="1:44" x14ac:dyDescent="0.3">
      <c r="A152" t="str">
        <v>Jalen Green</v>
      </c>
      <c r="B152">
        <v>-0.73829268292682926</v>
      </c>
      <c r="C152">
        <v>7.8658536585365854E-2</v>
      </c>
      <c r="D152">
        <v>0.60939024390243901</v>
      </c>
      <c r="E152">
        <v>0.43463414634146352</v>
      </c>
      <c r="F152">
        <v>-0.63963414634146343</v>
      </c>
      <c r="G152">
        <v>-0.25817073170731708</v>
      </c>
      <c r="H152">
        <v>0.66792682926829272</v>
      </c>
      <c r="I152">
        <v>-0.78439024390243905</v>
      </c>
      <c r="J152">
        <v>-1.1184146341463412</v>
      </c>
      <c r="K152">
        <v>-1.8269512195121949</v>
      </c>
      <c r="L152">
        <v>-0.62987804878048781</v>
      </c>
      <c r="M152">
        <v>-1.4901219512195119</v>
      </c>
      <c r="N152">
        <v>-1.748292682926829</v>
      </c>
      <c r="O152">
        <v>-1.6006341463414633</v>
      </c>
      <c r="P152" t="str">
        <v xml:space="preserve"> SG</v>
      </c>
      <c r="Q152">
        <f>VLOOKUP($A152, 'auction in'!$A$2:$B$218, 2, FALSE)</f>
        <v>2</v>
      </c>
      <c r="S152" t="str">
        <f>VLOOKUP($A152, 'auction in'!$A$2:$C$218, 3, FALSE)</f>
        <v>_______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-1.6006341463414633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0.24369105691056925</v>
      </c>
      <c r="AF152">
        <f>IF(EXACT($S152, AF$2), 1, 0)</f>
        <v>1</v>
      </c>
      <c r="AG152">
        <f>IF(EXACT($S152, AG$2), 1, 0)</f>
        <v>0</v>
      </c>
      <c r="AH152">
        <f>IF(EXACT($S152, AH$2), 1, 0)</f>
        <v>0</v>
      </c>
      <c r="AI152">
        <f>IF(EXACT($S152, AI$2), 1, 0)</f>
        <v>0</v>
      </c>
      <c r="AJ152">
        <f>IF(EXACT($S152, AJ$2), 1, 0)</f>
        <v>0</v>
      </c>
      <c r="AK152">
        <f>IF(EXACT($S152, AK$2), 1, 0)</f>
        <v>0</v>
      </c>
      <c r="AL152">
        <f>IF(EXACT($S152, AL$2), 1, 0)</f>
        <v>0</v>
      </c>
      <c r="AM152">
        <f>IF(EXACT($S152, AM$2), 1, 0)</f>
        <v>0</v>
      </c>
      <c r="AN152">
        <f>IF(EXACT($S152, AN$2), 1, 0)</f>
        <v>0</v>
      </c>
      <c r="AO152">
        <f>IF(EXACT($S152, AO$2), 1, 0)</f>
        <v>0</v>
      </c>
      <c r="AP152">
        <f>IF(EXACT($S152, AP$2), 1, 0)</f>
        <v>0</v>
      </c>
      <c r="AQ152">
        <f>IF(EXACT($S152, AQ$2), 1, 0)</f>
        <v>0</v>
      </c>
      <c r="AR152">
        <f>IF(EXACT($S152, AR$2), 1, 0)</f>
        <v>0</v>
      </c>
    </row>
    <row r="153" spans="1:44" x14ac:dyDescent="0.3">
      <c r="A153" t="str">
        <v>Ricky Rubio</v>
      </c>
      <c r="B153">
        <v>-0.78975609756097553</v>
      </c>
      <c r="C153">
        <v>0.57853658536585373</v>
      </c>
      <c r="D153">
        <v>-0.88975609756097551</v>
      </c>
      <c r="E153">
        <v>-0.98926829268292682</v>
      </c>
      <c r="F153">
        <v>-0.92560975609756091</v>
      </c>
      <c r="G153">
        <v>1.138048780487805</v>
      </c>
      <c r="H153">
        <v>0.77024390243902441</v>
      </c>
      <c r="I153">
        <v>-0.99926829268292683</v>
      </c>
      <c r="J153">
        <v>0.34463414634146339</v>
      </c>
      <c r="K153">
        <v>-2.3407317073170728</v>
      </c>
      <c r="L153">
        <v>-2.1068292682926826</v>
      </c>
      <c r="M153">
        <v>-2.9002439024390241</v>
      </c>
      <c r="N153">
        <v>-1.7621951219512191</v>
      </c>
      <c r="O153">
        <v>-1.6042439024390243</v>
      </c>
      <c r="P153" t="str">
        <v xml:space="preserve"> PG</v>
      </c>
      <c r="Q153">
        <f>VLOOKUP($A153, 'auction in'!$A$2:$B$218, 2, FALSE)</f>
        <v>1</v>
      </c>
      <c r="S153" t="str">
        <f>VLOOKUP($A153, 'auction in'!$A$2:$C$218, 3, FALSE)</f>
        <v>_______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-1.6042439024390243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0.24008130081300827</v>
      </c>
      <c r="AF153">
        <f>IF(EXACT($S153, AF$2), 1, 0)</f>
        <v>1</v>
      </c>
      <c r="AG153">
        <f>IF(EXACT($S153, AG$2), 1, 0)</f>
        <v>0</v>
      </c>
      <c r="AH153">
        <f>IF(EXACT($S153, AH$2), 1, 0)</f>
        <v>0</v>
      </c>
      <c r="AI153">
        <f>IF(EXACT($S153, AI$2), 1, 0)</f>
        <v>0</v>
      </c>
      <c r="AJ153">
        <f>IF(EXACT($S153, AJ$2), 1, 0)</f>
        <v>0</v>
      </c>
      <c r="AK153">
        <f>IF(EXACT($S153, AK$2), 1, 0)</f>
        <v>0</v>
      </c>
      <c r="AL153">
        <f>IF(EXACT($S153, AL$2), 1, 0)</f>
        <v>0</v>
      </c>
      <c r="AM153">
        <f>IF(EXACT($S153, AM$2), 1, 0)</f>
        <v>0</v>
      </c>
      <c r="AN153">
        <f>IF(EXACT($S153, AN$2), 1, 0)</f>
        <v>0</v>
      </c>
      <c r="AO153">
        <f>IF(EXACT($S153, AO$2), 1, 0)</f>
        <v>0</v>
      </c>
      <c r="AP153">
        <f>IF(EXACT($S153, AP$2), 1, 0)</f>
        <v>0</v>
      </c>
      <c r="AQ153">
        <f>IF(EXACT($S153, AQ$2), 1, 0)</f>
        <v>0</v>
      </c>
      <c r="AR153">
        <f>IF(EXACT($S153, AR$2), 1, 0)</f>
        <v>0</v>
      </c>
    </row>
    <row r="154" spans="1:44" x14ac:dyDescent="0.3">
      <c r="A154" t="str">
        <v>Daniel Theis</v>
      </c>
      <c r="B154">
        <v>1.0797560975609757</v>
      </c>
      <c r="C154">
        <v>-0.83</v>
      </c>
      <c r="D154">
        <v>-0.94097560975609751</v>
      </c>
      <c r="E154">
        <v>-0.65634146341463406</v>
      </c>
      <c r="F154">
        <v>5.6097560975609806E-2</v>
      </c>
      <c r="G154">
        <v>-0.60341463414634144</v>
      </c>
      <c r="H154">
        <v>-0.86024390243902438</v>
      </c>
      <c r="I154">
        <v>0.59707317073170729</v>
      </c>
      <c r="J154">
        <v>0.72878048780487803</v>
      </c>
      <c r="K154">
        <v>-0.5992682926829267</v>
      </c>
      <c r="L154">
        <v>-2.1580487804878046</v>
      </c>
      <c r="M154">
        <v>-0.82585365853658499</v>
      </c>
      <c r="N154">
        <v>-1.4292682926829265</v>
      </c>
      <c r="O154">
        <v>-1.6452195121951216</v>
      </c>
      <c r="P154" t="str">
        <v xml:space="preserve"> C, PF</v>
      </c>
      <c r="Q154">
        <f>VLOOKUP($A154, 'auction in'!$A$2:$B$218, 2, FALSE)</f>
        <v>1</v>
      </c>
      <c r="S154" t="str">
        <f>VLOOKUP($A154, 'auction in'!$A$2:$C$218, 3, FALSE)</f>
        <v>_______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-1.6452195121951216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0.19910569105691089</v>
      </c>
      <c r="AF154">
        <f>IF(EXACT($S154, AF$2), 1, 0)</f>
        <v>1</v>
      </c>
      <c r="AG154">
        <f>IF(EXACT($S154, AG$2), 1, 0)</f>
        <v>0</v>
      </c>
      <c r="AH154">
        <f>IF(EXACT($S154, AH$2), 1, 0)</f>
        <v>0</v>
      </c>
      <c r="AI154">
        <f>IF(EXACT($S154, AI$2), 1, 0)</f>
        <v>0</v>
      </c>
      <c r="AJ154">
        <f>IF(EXACT($S154, AJ$2), 1, 0)</f>
        <v>0</v>
      </c>
      <c r="AK154">
        <f>IF(EXACT($S154, AK$2), 1, 0)</f>
        <v>0</v>
      </c>
      <c r="AL154">
        <f>IF(EXACT($S154, AL$2), 1, 0)</f>
        <v>0</v>
      </c>
      <c r="AM154">
        <f>IF(EXACT($S154, AM$2), 1, 0)</f>
        <v>0</v>
      </c>
      <c r="AN154">
        <f>IF(EXACT($S154, AN$2), 1, 0)</f>
        <v>0</v>
      </c>
      <c r="AO154">
        <f>IF(EXACT($S154, AO$2), 1, 0)</f>
        <v>0</v>
      </c>
      <c r="AP154">
        <f>IF(EXACT($S154, AP$2), 1, 0)</f>
        <v>0</v>
      </c>
      <c r="AQ154">
        <f>IF(EXACT($S154, AQ$2), 1, 0)</f>
        <v>0</v>
      </c>
      <c r="AR154">
        <f>IF(EXACT($S154, AR$2), 1, 0)</f>
        <v>0</v>
      </c>
    </row>
    <row r="155" spans="1:44" x14ac:dyDescent="0.3">
      <c r="A155" t="str">
        <v>Thaddeus Young</v>
      </c>
      <c r="B155">
        <v>1.4297560975609755</v>
      </c>
      <c r="C155">
        <v>-1.1202439024390245</v>
      </c>
      <c r="D155">
        <v>-1.5214634146341464</v>
      </c>
      <c r="E155">
        <v>-0.5026829268292683</v>
      </c>
      <c r="F155">
        <v>8.1707317073170804E-2</v>
      </c>
      <c r="G155">
        <v>0.40390243902439027</v>
      </c>
      <c r="H155">
        <v>7.0243902439024397E-2</v>
      </c>
      <c r="I155">
        <v>-0.10292682926829266</v>
      </c>
      <c r="J155">
        <v>-0.10780487804878053</v>
      </c>
      <c r="K155">
        <v>-0.24926829268292705</v>
      </c>
      <c r="L155">
        <v>-1.2617073170731707</v>
      </c>
      <c r="M155">
        <v>-1.7734146341463415</v>
      </c>
      <c r="N155">
        <v>-1.3695121951219513</v>
      </c>
      <c r="O155">
        <v>-1.6554634146341463</v>
      </c>
      <c r="P155" t="str">
        <v xml:space="preserve"> PF, SF, C</v>
      </c>
      <c r="Q155">
        <f>VLOOKUP($A155, 'auction in'!$A$2:$B$218, 2, FALSE)</f>
        <v>1</v>
      </c>
      <c r="S155" t="str">
        <f>VLOOKUP($A155, 'auction in'!$A$2:$C$218, 3, FALSE)</f>
        <v>_______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-1.6554634146341463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0.18886178861788627</v>
      </c>
      <c r="AF155">
        <f>IF(EXACT($S155, AF$2), 1, 0)</f>
        <v>1</v>
      </c>
      <c r="AG155">
        <f>IF(EXACT($S155, AG$2), 1, 0)</f>
        <v>0</v>
      </c>
      <c r="AH155">
        <f>IF(EXACT($S155, AH$2), 1, 0)</f>
        <v>0</v>
      </c>
      <c r="AI155">
        <f>IF(EXACT($S155, AI$2), 1, 0)</f>
        <v>0</v>
      </c>
      <c r="AJ155">
        <f>IF(EXACT($S155, AJ$2), 1, 0)</f>
        <v>0</v>
      </c>
      <c r="AK155">
        <f>IF(EXACT($S155, AK$2), 1, 0)</f>
        <v>0</v>
      </c>
      <c r="AL155">
        <f>IF(EXACT($S155, AL$2), 1, 0)</f>
        <v>0</v>
      </c>
      <c r="AM155">
        <f>IF(EXACT($S155, AM$2), 1, 0)</f>
        <v>0</v>
      </c>
      <c r="AN155">
        <f>IF(EXACT($S155, AN$2), 1, 0)</f>
        <v>0</v>
      </c>
      <c r="AO155">
        <f>IF(EXACT($S155, AO$2), 1, 0)</f>
        <v>0</v>
      </c>
      <c r="AP155">
        <f>IF(EXACT($S155, AP$2), 1, 0)</f>
        <v>0</v>
      </c>
      <c r="AQ155">
        <f>IF(EXACT($S155, AQ$2), 1, 0)</f>
        <v>0</v>
      </c>
      <c r="AR155">
        <f>IF(EXACT($S155, AR$2), 1, 0)</f>
        <v>0</v>
      </c>
    </row>
    <row r="156" spans="1:44" x14ac:dyDescent="0.3">
      <c r="A156" t="str">
        <v>Tyler Herro</v>
      </c>
      <c r="B156">
        <v>-0.40560975609756095</v>
      </c>
      <c r="C156">
        <v>0.2882926829268293</v>
      </c>
      <c r="D156">
        <v>8.3414634146341482E-2</v>
      </c>
      <c r="E156">
        <v>9.756097560975896E-4</v>
      </c>
      <c r="F156">
        <v>-0.20853658536585362</v>
      </c>
      <c r="G156">
        <v>0.11365853658536587</v>
      </c>
      <c r="H156">
        <v>-0.95414634146341459</v>
      </c>
      <c r="I156">
        <v>-0.60658536585365841</v>
      </c>
      <c r="J156">
        <v>-0.11634146341463414</v>
      </c>
      <c r="K156">
        <v>-2.0931707317073167</v>
      </c>
      <c r="L156">
        <v>-1.6885365853658534</v>
      </c>
      <c r="M156">
        <v>-1.9185365853658531</v>
      </c>
      <c r="N156">
        <v>-1.8048780487804876</v>
      </c>
      <c r="O156">
        <v>-1.7237560975609751</v>
      </c>
      <c r="P156" t="str">
        <v xml:space="preserve"> SG, PG</v>
      </c>
      <c r="Q156">
        <f>VLOOKUP($A156, 'auction in'!$A$2:$B$218, 2, FALSE)</f>
        <v>0.92652637781169622</v>
      </c>
      <c r="S156" t="str">
        <f>VLOOKUP($A156, 'auction in'!$A$2:$C$218, 3, FALSE)</f>
        <v>_______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-1.7237560975609751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0.12056910569105739</v>
      </c>
      <c r="AF156">
        <f>IF(EXACT($S156, AF$2), 1, 0)</f>
        <v>1</v>
      </c>
      <c r="AG156">
        <f>IF(EXACT($S156, AG$2), 1, 0)</f>
        <v>0</v>
      </c>
      <c r="AH156">
        <f>IF(EXACT($S156, AH$2), 1, 0)</f>
        <v>0</v>
      </c>
      <c r="AI156">
        <f>IF(EXACT($S156, AI$2), 1, 0)</f>
        <v>0</v>
      </c>
      <c r="AJ156">
        <f>IF(EXACT($S156, AJ$2), 1, 0)</f>
        <v>0</v>
      </c>
      <c r="AK156">
        <f>IF(EXACT($S156, AK$2), 1, 0)</f>
        <v>0</v>
      </c>
      <c r="AL156">
        <f>IF(EXACT($S156, AL$2), 1, 0)</f>
        <v>0</v>
      </c>
      <c r="AM156">
        <f>IF(EXACT($S156, AM$2), 1, 0)</f>
        <v>0</v>
      </c>
      <c r="AN156">
        <f>IF(EXACT($S156, AN$2), 1, 0)</f>
        <v>0</v>
      </c>
      <c r="AO156">
        <f>IF(EXACT($S156, AO$2), 1, 0)</f>
        <v>0</v>
      </c>
      <c r="AP156">
        <f>IF(EXACT($S156, AP$2), 1, 0)</f>
        <v>0</v>
      </c>
      <c r="AQ156">
        <f>IF(EXACT($S156, AQ$2), 1, 0)</f>
        <v>0</v>
      </c>
      <c r="AR156">
        <f>IF(EXACT($S156, AR$2), 1, 0)</f>
        <v>0</v>
      </c>
    </row>
    <row r="157" spans="1:44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-1.7506829268292681</v>
      </c>
      <c r="P157" t="str">
        <v xml:space="preserve"> SG, SF</v>
      </c>
      <c r="Q157">
        <f>VLOOKUP($A157, 'auction in'!$A$2:$B$218, 2, FALSE)</f>
        <v>1</v>
      </c>
      <c r="S157" t="str">
        <f>VLOOKUP($A157, 'auction in'!$A$2:$C$218, 3, FALSE)</f>
        <v>_______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-1.7506829268292681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9.3642276422764459E-2</v>
      </c>
      <c r="AF157">
        <f>IF(EXACT($S157, AF$2), 1, 0)</f>
        <v>1</v>
      </c>
      <c r="AG157">
        <f>IF(EXACT($S157, AG$2), 1, 0)</f>
        <v>0</v>
      </c>
      <c r="AH157">
        <f>IF(EXACT($S157, AH$2), 1, 0)</f>
        <v>0</v>
      </c>
      <c r="AI157">
        <f>IF(EXACT($S157, AI$2), 1, 0)</f>
        <v>0</v>
      </c>
      <c r="AJ157">
        <f>IF(EXACT($S157, AJ$2), 1, 0)</f>
        <v>0</v>
      </c>
      <c r="AK157">
        <f>IF(EXACT($S157, AK$2), 1, 0)</f>
        <v>0</v>
      </c>
      <c r="AL157">
        <f>IF(EXACT($S157, AL$2), 1, 0)</f>
        <v>0</v>
      </c>
      <c r="AM157">
        <f>IF(EXACT($S157, AM$2), 1, 0)</f>
        <v>0</v>
      </c>
      <c r="AN157">
        <f>IF(EXACT($S157, AN$2), 1, 0)</f>
        <v>0</v>
      </c>
      <c r="AO157">
        <f>IF(EXACT($S157, AO$2), 1, 0)</f>
        <v>0</v>
      </c>
      <c r="AP157">
        <f>IF(EXACT($S157, AP$2), 1, 0)</f>
        <v>0</v>
      </c>
      <c r="AQ157">
        <f>IF(EXACT($S157, AQ$2), 1, 0)</f>
        <v>0</v>
      </c>
      <c r="AR157">
        <f>IF(EXACT($S157, AR$2), 1, 0)</f>
        <v>0</v>
      </c>
    </row>
    <row r="158" spans="1:44" x14ac:dyDescent="0.3">
      <c r="A158" t="str">
        <v>Jeremy Lamb</v>
      </c>
      <c r="B158">
        <v>-0.29869918699186992</v>
      </c>
      <c r="C158">
        <v>0.57447154471544715</v>
      </c>
      <c r="D158">
        <v>-0.55073170731707322</v>
      </c>
      <c r="E158">
        <v>-0.79821138211382103</v>
      </c>
      <c r="F158">
        <v>-0.80569105691056908</v>
      </c>
      <c r="G158">
        <v>-0.7660162601626016</v>
      </c>
      <c r="H158">
        <v>-0.45658536585365861</v>
      </c>
      <c r="I158">
        <v>-4.8780487804878092E-4</v>
      </c>
      <c r="J158">
        <v>1.1978861788617885</v>
      </c>
      <c r="K158">
        <v>-2.4785365853658536</v>
      </c>
      <c r="L158">
        <v>-3.1019512195121952</v>
      </c>
      <c r="M158">
        <v>-1.138048780487805</v>
      </c>
      <c r="N158">
        <v>-1.9040650406504067</v>
      </c>
      <c r="O158">
        <v>-1.8443252032520325</v>
      </c>
      <c r="P158" t="str">
        <v xml:space="preserve"> SG, SF</v>
      </c>
      <c r="Q158">
        <f>VLOOKUP($A158, 'auction in'!$A$2:$B$218, 2, FALSE)</f>
        <v>0.66416851228085405</v>
      </c>
      <c r="S158" t="str">
        <f>VLOOKUP($A158, 'auction in'!$A$2:$C$218, 3, FALSE)</f>
        <v>_______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-1.8443252032520325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  <c r="AF158">
        <f>IF(EXACT($S158, AF$2), 1, 0)</f>
        <v>1</v>
      </c>
      <c r="AG158">
        <f>IF(EXACT($S158, AG$2), 1, 0)</f>
        <v>0</v>
      </c>
      <c r="AH158">
        <f>IF(EXACT($S158, AH$2), 1, 0)</f>
        <v>0</v>
      </c>
      <c r="AI158">
        <f>IF(EXACT($S158, AI$2), 1, 0)</f>
        <v>0</v>
      </c>
      <c r="AJ158">
        <f>IF(EXACT($S158, AJ$2), 1, 0)</f>
        <v>0</v>
      </c>
      <c r="AK158">
        <f>IF(EXACT($S158, AK$2), 1, 0)</f>
        <v>0</v>
      </c>
      <c r="AL158">
        <f>IF(EXACT($S158, AL$2), 1, 0)</f>
        <v>0</v>
      </c>
      <c r="AM158">
        <f>IF(EXACT($S158, AM$2), 1, 0)</f>
        <v>0</v>
      </c>
      <c r="AN158">
        <f>IF(EXACT($S158, AN$2), 1, 0)</f>
        <v>0</v>
      </c>
      <c r="AO158">
        <f>IF(EXACT($S158, AO$2), 1, 0)</f>
        <v>0</v>
      </c>
      <c r="AP158">
        <f>IF(EXACT($S158, AP$2), 1, 0)</f>
        <v>0</v>
      </c>
      <c r="AQ158">
        <f>IF(EXACT($S158, AQ$2), 1, 0)</f>
        <v>0</v>
      </c>
      <c r="AR158">
        <f>IF(EXACT($S158, AR$2), 1, 0)</f>
        <v>0</v>
      </c>
    </row>
    <row r="159" spans="1:44" x14ac:dyDescent="0.3">
      <c r="A159" t="str">
        <v>Aleksej Pokusevski</v>
      </c>
      <c r="B159">
        <v>-0.55073170731707322</v>
      </c>
      <c r="C159">
        <v>-8.7317073170731715E-2</v>
      </c>
      <c r="D159">
        <v>0.15170731707317076</v>
      </c>
      <c r="E159">
        <v>-0.22097560975609754</v>
      </c>
      <c r="F159">
        <v>0.11585365853658541</v>
      </c>
      <c r="G159">
        <v>-0.18512195121951219</v>
      </c>
      <c r="H159">
        <v>-1.167560975609756</v>
      </c>
      <c r="I159">
        <v>0.91292682926829272</v>
      </c>
      <c r="J159">
        <v>-0.93585365853658553</v>
      </c>
      <c r="K159">
        <v>-1.8797560975609757</v>
      </c>
      <c r="L159">
        <v>-1.0312195121951215</v>
      </c>
      <c r="M159">
        <v>-1.7819512195121949</v>
      </c>
      <c r="N159">
        <v>-1.9670731707317071</v>
      </c>
      <c r="O159">
        <v>-1.8569268292682928</v>
      </c>
      <c r="P159" t="str">
        <v xml:space="preserve"> PF</v>
      </c>
      <c r="Q159">
        <f>VLOOKUP($A159, 'auction in'!$A$2:$B$218, 2, FALSE)</f>
        <v>0.18071878820163345</v>
      </c>
      <c r="S159" t="str">
        <f>VLOOKUP($A159, 'auction in'!$A$2:$C$218, 3, FALSE)</f>
        <v>_______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-1.8569268292682928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-1.2601626016260248E-2</v>
      </c>
      <c r="AF159">
        <f>IF(EXACT($S159, AF$2), 1, 0)</f>
        <v>1</v>
      </c>
      <c r="AG159">
        <f>IF(EXACT($S159, AG$2), 1, 0)</f>
        <v>0</v>
      </c>
      <c r="AH159">
        <f>IF(EXACT($S159, AH$2), 1, 0)</f>
        <v>0</v>
      </c>
      <c r="AI159">
        <f>IF(EXACT($S159, AI$2), 1, 0)</f>
        <v>0</v>
      </c>
      <c r="AJ159">
        <f>IF(EXACT($S159, AJ$2), 1, 0)</f>
        <v>0</v>
      </c>
      <c r="AK159">
        <f>IF(EXACT($S159, AK$2), 1, 0)</f>
        <v>0</v>
      </c>
      <c r="AL159">
        <f>IF(EXACT($S159, AL$2), 1, 0)</f>
        <v>0</v>
      </c>
      <c r="AM159">
        <f>IF(EXACT($S159, AM$2), 1, 0)</f>
        <v>0</v>
      </c>
      <c r="AN159">
        <f>IF(EXACT($S159, AN$2), 1, 0)</f>
        <v>0</v>
      </c>
      <c r="AO159">
        <f>IF(EXACT($S159, AO$2), 1, 0)</f>
        <v>0</v>
      </c>
      <c r="AP159">
        <f>IF(EXACT($S159, AP$2), 1, 0)</f>
        <v>0</v>
      </c>
      <c r="AQ159">
        <f>IF(EXACT($S159, AQ$2), 1, 0)</f>
        <v>0</v>
      </c>
      <c r="AR159">
        <f>IF(EXACT($S159, AR$2), 1, 0)</f>
        <v>0</v>
      </c>
    </row>
    <row r="160" spans="1:44" x14ac:dyDescent="0.3">
      <c r="A160" t="str">
        <v>Monte Morris</v>
      </c>
      <c r="B160">
        <v>0.2858536585365854</v>
      </c>
      <c r="C160">
        <v>0.20292682926829267</v>
      </c>
      <c r="D160">
        <v>-0.6251219512195122</v>
      </c>
      <c r="E160">
        <v>-0.53682926829268296</v>
      </c>
      <c r="F160">
        <v>-1.198780487804878</v>
      </c>
      <c r="G160">
        <v>0.13926829268292687</v>
      </c>
      <c r="H160">
        <v>-0.57000000000000006</v>
      </c>
      <c r="I160">
        <v>-0.54682926829268286</v>
      </c>
      <c r="J160">
        <v>1.0275609756097561</v>
      </c>
      <c r="K160">
        <v>-2.0248780487804883</v>
      </c>
      <c r="L160">
        <v>-2.8495121951219513</v>
      </c>
      <c r="M160">
        <v>-1.9612195121951219</v>
      </c>
      <c r="N160">
        <v>-1.8219512195121952</v>
      </c>
      <c r="O160">
        <v>-1.8791219512195123</v>
      </c>
      <c r="P160" t="str">
        <v xml:space="preserve"> PG</v>
      </c>
      <c r="Q160">
        <f>VLOOKUP($A160, 'auction in'!$A$2:$B$218, 2, FALSE)</f>
        <v>0.84802031574747838</v>
      </c>
      <c r="S160" t="str">
        <f>VLOOKUP($A160, 'auction in'!$A$2:$C$218, 3, FALSE)</f>
        <v>_______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-1.8791219512195123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-3.479674796747978E-2</v>
      </c>
      <c r="AF160">
        <f>IF(EXACT($S160, AF$2), 1, 0)</f>
        <v>1</v>
      </c>
      <c r="AG160">
        <f>IF(EXACT($S160, AG$2), 1, 0)</f>
        <v>0</v>
      </c>
      <c r="AH160">
        <f>IF(EXACT($S160, AH$2), 1, 0)</f>
        <v>0</v>
      </c>
      <c r="AI160">
        <f>IF(EXACT($S160, AI$2), 1, 0)</f>
        <v>0</v>
      </c>
      <c r="AJ160">
        <f>IF(EXACT($S160, AJ$2), 1, 0)</f>
        <v>0</v>
      </c>
      <c r="AK160">
        <f>IF(EXACT($S160, AK$2), 1, 0)</f>
        <v>0</v>
      </c>
      <c r="AL160">
        <f>IF(EXACT($S160, AL$2), 1, 0)</f>
        <v>0</v>
      </c>
      <c r="AM160">
        <f>IF(EXACT($S160, AM$2), 1, 0)</f>
        <v>0</v>
      </c>
      <c r="AN160">
        <f>IF(EXACT($S160, AN$2), 1, 0)</f>
        <v>0</v>
      </c>
      <c r="AO160">
        <f>IF(EXACT($S160, AO$2), 1, 0)</f>
        <v>0</v>
      </c>
      <c r="AP160">
        <f>IF(EXACT($S160, AP$2), 1, 0)</f>
        <v>0</v>
      </c>
      <c r="AQ160">
        <f>IF(EXACT($S160, AQ$2), 1, 0)</f>
        <v>0</v>
      </c>
      <c r="AR160">
        <f>IF(EXACT($S160, AR$2), 1, 0)</f>
        <v>0</v>
      </c>
    </row>
    <row r="161" spans="1:44" x14ac:dyDescent="0.3">
      <c r="A161" t="str">
        <v>Cameron Johnson</v>
      </c>
      <c r="B161">
        <v>-0.56016260162601628</v>
      </c>
      <c r="C161">
        <v>8.6178861788617889E-2</v>
      </c>
      <c r="D161">
        <v>0.42682926829268297</v>
      </c>
      <c r="E161">
        <v>-0.50357723577235769</v>
      </c>
      <c r="F161">
        <v>-0.55300813008130079</v>
      </c>
      <c r="G161">
        <v>-0.65430894308943088</v>
      </c>
      <c r="H161">
        <v>-0.66292682926829272</v>
      </c>
      <c r="I161">
        <v>-0.52146341463414636</v>
      </c>
      <c r="J161">
        <v>0.9510569105691058</v>
      </c>
      <c r="K161">
        <v>-2.0775609756097557</v>
      </c>
      <c r="L161">
        <v>-2.9424390243902439</v>
      </c>
      <c r="M161">
        <v>-1.3370731707317072</v>
      </c>
      <c r="N161">
        <v>-1.9913821138211381</v>
      </c>
      <c r="O161">
        <v>-1.879349593495935</v>
      </c>
      <c r="P161" t="str">
        <v xml:space="preserve"> SF</v>
      </c>
      <c r="Q161">
        <f>VLOOKUP($A161, 'auction in'!$A$2:$B$218, 2, FALSE)</f>
        <v>0.11194210989751396</v>
      </c>
      <c r="S161" t="str">
        <f>VLOOKUP($A161, 'auction in'!$A$2:$C$218, 3, FALSE)</f>
        <v>_______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-1.879349593495935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-3.502439024390247E-2</v>
      </c>
      <c r="AF161">
        <f>IF(EXACT($S161, AF$2), 1, 0)</f>
        <v>1</v>
      </c>
      <c r="AG161">
        <f>IF(EXACT($S161, AG$2), 1, 0)</f>
        <v>0</v>
      </c>
      <c r="AH161">
        <f>IF(EXACT($S161, AH$2), 1, 0)</f>
        <v>0</v>
      </c>
      <c r="AI161">
        <f>IF(EXACT($S161, AI$2), 1, 0)</f>
        <v>0</v>
      </c>
      <c r="AJ161">
        <f>IF(EXACT($S161, AJ$2), 1, 0)</f>
        <v>0</v>
      </c>
      <c r="AK161">
        <f>IF(EXACT($S161, AK$2), 1, 0)</f>
        <v>0</v>
      </c>
      <c r="AL161">
        <f>IF(EXACT($S161, AL$2), 1, 0)</f>
        <v>0</v>
      </c>
      <c r="AM161">
        <f>IF(EXACT($S161, AM$2), 1, 0)</f>
        <v>0</v>
      </c>
      <c r="AN161">
        <f>IF(EXACT($S161, AN$2), 1, 0)</f>
        <v>0</v>
      </c>
      <c r="AO161">
        <f>IF(EXACT($S161, AO$2), 1, 0)</f>
        <v>0</v>
      </c>
      <c r="AP161">
        <f>IF(EXACT($S161, AP$2), 1, 0)</f>
        <v>0</v>
      </c>
      <c r="AQ161">
        <f>IF(EXACT($S161, AQ$2), 1, 0)</f>
        <v>0</v>
      </c>
      <c r="AR161">
        <f>IF(EXACT($S161, AR$2), 1, 0)</f>
        <v>0</v>
      </c>
    </row>
    <row r="162" spans="1:44" x14ac:dyDescent="0.3">
      <c r="A162" t="str">
        <v>Desmond Bane</v>
      </c>
      <c r="B162">
        <v>2.7317073170731711E-2</v>
      </c>
      <c r="C162">
        <v>0.18548780487804878</v>
      </c>
      <c r="D162">
        <v>0.19097560975609756</v>
      </c>
      <c r="E162">
        <v>-0.53573170731707309</v>
      </c>
      <c r="F162">
        <v>-0.62182926829268292</v>
      </c>
      <c r="G162">
        <v>-0.46292682926829271</v>
      </c>
      <c r="H162">
        <v>-0.62292682926829268</v>
      </c>
      <c r="I162">
        <v>-0.72207317073170729</v>
      </c>
      <c r="J162">
        <v>0.6709756097560976</v>
      </c>
      <c r="K162">
        <v>-2.0762195121951219</v>
      </c>
      <c r="L162">
        <v>-2.5617073170731706</v>
      </c>
      <c r="M162">
        <v>-1.4278048780487804</v>
      </c>
      <c r="N162">
        <v>-1.8907317073170731</v>
      </c>
      <c r="O162">
        <v>-1.8961951219512194</v>
      </c>
      <c r="P162" t="str">
        <v xml:space="preserve"> SG</v>
      </c>
      <c r="Q162">
        <f>VLOOKUP($A162, 'auction in'!$A$2:$B$218, 2, FALSE)</f>
        <v>0.5903593941008195</v>
      </c>
      <c r="S162" t="str">
        <f>VLOOKUP($A162, 'auction in'!$A$2:$C$218, 3, FALSE)</f>
        <v>_______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-1.8961951219512194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-5.186991869918689E-2</v>
      </c>
      <c r="AF162">
        <f>IF(EXACT($S162, AF$2), 1, 0)</f>
        <v>1</v>
      </c>
      <c r="AG162">
        <f>IF(EXACT($S162, AG$2), 1, 0)</f>
        <v>0</v>
      </c>
      <c r="AH162">
        <f>IF(EXACT($S162, AH$2), 1, 0)</f>
        <v>0</v>
      </c>
      <c r="AI162">
        <f>IF(EXACT($S162, AI$2), 1, 0)</f>
        <v>0</v>
      </c>
      <c r="AJ162">
        <f>IF(EXACT($S162, AJ$2), 1, 0)</f>
        <v>0</v>
      </c>
      <c r="AK162">
        <f>IF(EXACT($S162, AK$2), 1, 0)</f>
        <v>0</v>
      </c>
      <c r="AL162">
        <f>IF(EXACT($S162, AL$2), 1, 0)</f>
        <v>0</v>
      </c>
      <c r="AM162">
        <f>IF(EXACT($S162, AM$2), 1, 0)</f>
        <v>0</v>
      </c>
      <c r="AN162">
        <f>IF(EXACT($S162, AN$2), 1, 0)</f>
        <v>0</v>
      </c>
      <c r="AO162">
        <f>IF(EXACT($S162, AO$2), 1, 0)</f>
        <v>0</v>
      </c>
      <c r="AP162">
        <f>IF(EXACT($S162, AP$2), 1, 0)</f>
        <v>0</v>
      </c>
      <c r="AQ162">
        <f>IF(EXACT($S162, AQ$2), 1, 0)</f>
        <v>0</v>
      </c>
      <c r="AR162">
        <f>IF(EXACT($S162, AR$2), 1, 0)</f>
        <v>0</v>
      </c>
    </row>
    <row r="163" spans="1:44" x14ac:dyDescent="0.3">
      <c r="A163" t="str">
        <v>Alperen Sengun</v>
      </c>
      <c r="B163">
        <v>0.99439024390243891</v>
      </c>
      <c r="C163">
        <v>0.1175609756097561</v>
      </c>
      <c r="D163">
        <v>-1.2141463414634146</v>
      </c>
      <c r="E163">
        <v>-0.57097560975609751</v>
      </c>
      <c r="F163">
        <v>0.33780487804878057</v>
      </c>
      <c r="G163">
        <v>-0.83390243902439032</v>
      </c>
      <c r="H163">
        <v>-0.86024390243902438</v>
      </c>
      <c r="I163">
        <v>0.48609756097560974</v>
      </c>
      <c r="J163">
        <v>-0.18463414634146341</v>
      </c>
      <c r="K163">
        <v>-1.8456097560975611</v>
      </c>
      <c r="L163">
        <v>-1.5434146341463417</v>
      </c>
      <c r="M163">
        <v>-0.89414634146341465</v>
      </c>
      <c r="N163">
        <v>-1.7280487804878051</v>
      </c>
      <c r="O163">
        <v>-1.9269268292682928</v>
      </c>
      <c r="P163" t="str">
        <v xml:space="preserve"> C</v>
      </c>
      <c r="Q163">
        <f>VLOOKUP($A163, 'auction in'!$A$2:$B$218, 2, FALSE)</f>
        <v>1.3446924205557003</v>
      </c>
      <c r="S163" t="str">
        <f>VLOOKUP($A163, 'auction in'!$A$2:$C$218, 3, FALSE)</f>
        <v>_______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-1.9269268292682928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-8.260162601626031E-2</v>
      </c>
      <c r="AF163">
        <f>IF(EXACT($S163, AF$2), 1, 0)</f>
        <v>1</v>
      </c>
      <c r="AG163">
        <f>IF(EXACT($S163, AG$2), 1, 0)</f>
        <v>0</v>
      </c>
      <c r="AH163">
        <f>IF(EXACT($S163, AH$2), 1, 0)</f>
        <v>0</v>
      </c>
      <c r="AI163">
        <f>IF(EXACT($S163, AI$2), 1, 0)</f>
        <v>0</v>
      </c>
      <c r="AJ163">
        <f>IF(EXACT($S163, AJ$2), 1, 0)</f>
        <v>0</v>
      </c>
      <c r="AK163">
        <f>IF(EXACT($S163, AK$2), 1, 0)</f>
        <v>0</v>
      </c>
      <c r="AL163">
        <f>IF(EXACT($S163, AL$2), 1, 0)</f>
        <v>0</v>
      </c>
      <c r="AM163">
        <f>IF(EXACT($S163, AM$2), 1, 0)</f>
        <v>0</v>
      </c>
      <c r="AN163">
        <f>IF(EXACT($S163, AN$2), 1, 0)</f>
        <v>0</v>
      </c>
      <c r="AO163">
        <f>IF(EXACT($S163, AO$2), 1, 0)</f>
        <v>0</v>
      </c>
      <c r="AP163">
        <f>IF(EXACT($S163, AP$2), 1, 0)</f>
        <v>0</v>
      </c>
      <c r="AQ163">
        <f>IF(EXACT($S163, AQ$2), 1, 0)</f>
        <v>0</v>
      </c>
      <c r="AR163">
        <f>IF(EXACT($S163, AR$2), 1, 0)</f>
        <v>0</v>
      </c>
    </row>
    <row r="164" spans="1:44" x14ac:dyDescent="0.3">
      <c r="A164" t="str">
        <v>Donte DiVincenzo</v>
      </c>
      <c r="B164">
        <v>-0.4816260162601626</v>
      </c>
      <c r="C164">
        <v>-0.1865040650406504</v>
      </c>
      <c r="D164">
        <v>-7.5121951219512206E-2</v>
      </c>
      <c r="E164">
        <v>-0.73235772357723572</v>
      </c>
      <c r="F164">
        <v>-0.14715447154471542</v>
      </c>
      <c r="G164">
        <v>-0.14406504065040648</v>
      </c>
      <c r="H164">
        <v>-2.4878048780487827E-2</v>
      </c>
      <c r="I164">
        <v>-0.80536585365853652</v>
      </c>
      <c r="J164">
        <v>0.49544715447154475</v>
      </c>
      <c r="K164">
        <v>-1.9151219512195119</v>
      </c>
      <c r="L164">
        <v>-2.5970731707317074</v>
      </c>
      <c r="M164">
        <v>-1.9575609756097561</v>
      </c>
      <c r="N164">
        <v>-2.1016260162601625</v>
      </c>
      <c r="O164">
        <v>-2.0053008130081302</v>
      </c>
      <c r="P164" t="str">
        <v xml:space="preserve"> SG, PG</v>
      </c>
      <c r="Q164">
        <f>VLOOKUP($A164, 'auction in'!$A$2:$B$218, 2, FALSE)</f>
        <v>1</v>
      </c>
      <c r="S164" t="str">
        <f>VLOOKUP($A164, 'auction in'!$A$2:$C$218, 3, FALSE)</f>
        <v>_______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-2.0053008130081302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-0.1609756097560977</v>
      </c>
      <c r="AF164">
        <f>IF(EXACT($S164, AF$2), 1, 0)</f>
        <v>1</v>
      </c>
      <c r="AG164">
        <f>IF(EXACT($S164, AG$2), 1, 0)</f>
        <v>0</v>
      </c>
      <c r="AH164">
        <f>IF(EXACT($S164, AH$2), 1, 0)</f>
        <v>0</v>
      </c>
      <c r="AI164">
        <f>IF(EXACT($S164, AI$2), 1, 0)</f>
        <v>0</v>
      </c>
      <c r="AJ164">
        <f>IF(EXACT($S164, AJ$2), 1, 0)</f>
        <v>0</v>
      </c>
      <c r="AK164">
        <f>IF(EXACT($S164, AK$2), 1, 0)</f>
        <v>0</v>
      </c>
      <c r="AL164">
        <f>IF(EXACT($S164, AL$2), 1, 0)</f>
        <v>0</v>
      </c>
      <c r="AM164">
        <f>IF(EXACT($S164, AM$2), 1, 0)</f>
        <v>0</v>
      </c>
      <c r="AN164">
        <f>IF(EXACT($S164, AN$2), 1, 0)</f>
        <v>0</v>
      </c>
      <c r="AO164">
        <f>IF(EXACT($S164, AO$2), 1, 0)</f>
        <v>0</v>
      </c>
      <c r="AP164">
        <f>IF(EXACT($S164, AP$2), 1, 0)</f>
        <v>0</v>
      </c>
      <c r="AQ164">
        <f>IF(EXACT($S164, AQ$2), 1, 0)</f>
        <v>0</v>
      </c>
      <c r="AR164">
        <f>IF(EXACT($S164, AR$2), 1, 0)</f>
        <v>0</v>
      </c>
    </row>
    <row r="165" spans="1:44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-2.140341463414634</v>
      </c>
      <c r="P165" t="str">
        <v xml:space="preserve"> SF, PF</v>
      </c>
      <c r="Q165">
        <f>VLOOKUP($A165, 'auction in'!$A$2:$B$218, 2, FALSE)</f>
        <v>-0.25106455315155873</v>
      </c>
      <c r="S165" t="str">
        <f>VLOOKUP($A165, 'auction in'!$A$2:$C$218, 3, FALSE)</f>
        <v>_______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-2.140341463414634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-0.29601626016260152</v>
      </c>
      <c r="AF165">
        <f>IF(EXACT($S165, AF$2), 1, 0)</f>
        <v>1</v>
      </c>
      <c r="AG165">
        <f>IF(EXACT($S165, AG$2), 1, 0)</f>
        <v>0</v>
      </c>
      <c r="AH165">
        <f>IF(EXACT($S165, AH$2), 1, 0)</f>
        <v>0</v>
      </c>
      <c r="AI165">
        <f>IF(EXACT($S165, AI$2), 1, 0)</f>
        <v>0</v>
      </c>
      <c r="AJ165">
        <f>IF(EXACT($S165, AJ$2), 1, 0)</f>
        <v>0</v>
      </c>
      <c r="AK165">
        <f>IF(EXACT($S165, AK$2), 1, 0)</f>
        <v>0</v>
      </c>
      <c r="AL165">
        <f>IF(EXACT($S165, AL$2), 1, 0)</f>
        <v>0</v>
      </c>
      <c r="AM165">
        <f>IF(EXACT($S165, AM$2), 1, 0)</f>
        <v>0</v>
      </c>
      <c r="AN165">
        <f>IF(EXACT($S165, AN$2), 1, 0)</f>
        <v>0</v>
      </c>
      <c r="AO165">
        <f>IF(EXACT($S165, AO$2), 1, 0)</f>
        <v>0</v>
      </c>
      <c r="AP165">
        <f>IF(EXACT($S165, AP$2), 1, 0)</f>
        <v>0</v>
      </c>
      <c r="AQ165">
        <f>IF(EXACT($S165, AQ$2), 1, 0)</f>
        <v>0</v>
      </c>
      <c r="AR165">
        <f>IF(EXACT($S165, AR$2), 1, 0)</f>
        <v>0</v>
      </c>
    </row>
    <row r="166" spans="1:44" x14ac:dyDescent="0.3">
      <c r="A166" t="str">
        <v>Trevor Ariza</v>
      </c>
      <c r="B166">
        <v>-0.20910569105691057</v>
      </c>
      <c r="C166">
        <v>3.9186991869918704E-2</v>
      </c>
      <c r="D166">
        <v>-0.41707317073170735</v>
      </c>
      <c r="E166">
        <v>-0.90130081300813014</v>
      </c>
      <c r="F166">
        <v>-0.54845528455284553</v>
      </c>
      <c r="G166">
        <v>-0.72178861788617898</v>
      </c>
      <c r="H166">
        <v>-0.39268292682926831</v>
      </c>
      <c r="I166">
        <v>-0.23121951219512196</v>
      </c>
      <c r="J166">
        <v>1.1913821138211382</v>
      </c>
      <c r="K166">
        <v>-2.2302439024390246</v>
      </c>
      <c r="L166">
        <v>-3.3824390243902442</v>
      </c>
      <c r="M166">
        <v>-1.4692682926829268</v>
      </c>
      <c r="N166">
        <v>-2.191056910569106</v>
      </c>
      <c r="O166">
        <v>-2.1492357723577236</v>
      </c>
      <c r="P166" t="str">
        <v xml:space="preserve"> SF</v>
      </c>
      <c r="Q166">
        <f>VLOOKUP($A166, 'auction in'!$A$2:$B$218, 2, FALSE)</f>
        <v>-0.88984892140056937</v>
      </c>
      <c r="S166" t="str">
        <f>VLOOKUP($A166, 'auction in'!$A$2:$C$218, 3, FALSE)</f>
        <v>_______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-2.1492357723577236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-0.30491056910569103</v>
      </c>
      <c r="AF166">
        <f>IF(EXACT($S166, AF$2), 1, 0)</f>
        <v>1</v>
      </c>
      <c r="AG166">
        <f>IF(EXACT($S166, AG$2), 1, 0)</f>
        <v>0</v>
      </c>
      <c r="AH166">
        <f>IF(EXACT($S166, AH$2), 1, 0)</f>
        <v>0</v>
      </c>
      <c r="AI166">
        <f>IF(EXACT($S166, AI$2), 1, 0)</f>
        <v>0</v>
      </c>
      <c r="AJ166">
        <f>IF(EXACT($S166, AJ$2), 1, 0)</f>
        <v>0</v>
      </c>
      <c r="AK166">
        <f>IF(EXACT($S166, AK$2), 1, 0)</f>
        <v>0</v>
      </c>
      <c r="AL166">
        <f>IF(EXACT($S166, AL$2), 1, 0)</f>
        <v>0</v>
      </c>
      <c r="AM166">
        <f>IF(EXACT($S166, AM$2), 1, 0)</f>
        <v>0</v>
      </c>
      <c r="AN166">
        <f>IF(EXACT($S166, AN$2), 1, 0)</f>
        <v>0</v>
      </c>
      <c r="AO166">
        <f>IF(EXACT($S166, AO$2), 1, 0)</f>
        <v>0</v>
      </c>
      <c r="AP166">
        <f>IF(EXACT($S166, AP$2), 1, 0)</f>
        <v>0</v>
      </c>
      <c r="AQ166">
        <f>IF(EXACT($S166, AQ$2), 1, 0)</f>
        <v>0</v>
      </c>
      <c r="AR166">
        <f>IF(EXACT($S166, AR$2), 1, 0)</f>
        <v>0</v>
      </c>
    </row>
    <row r="167" spans="1:44" x14ac:dyDescent="0.3">
      <c r="A167" t="str">
        <v>Andrew Wiggins</v>
      </c>
      <c r="B167">
        <v>0.27268292682926831</v>
      </c>
      <c r="C167">
        <v>-0.6326829268292683</v>
      </c>
      <c r="D167">
        <v>-0.33024390243902435</v>
      </c>
      <c r="E167">
        <v>-0.16097560975609754</v>
      </c>
      <c r="F167">
        <v>-0.62048780487804878</v>
      </c>
      <c r="G167">
        <v>-0.54634146341463419</v>
      </c>
      <c r="H167">
        <v>-0.71951219512195119</v>
      </c>
      <c r="I167">
        <v>0.22000000000000003</v>
      </c>
      <c r="J167">
        <v>0.39268292682926831</v>
      </c>
      <c r="K167">
        <v>-1.4921951219512193</v>
      </c>
      <c r="L167">
        <v>-2.5175609756097557</v>
      </c>
      <c r="M167">
        <v>-1.5785365853658535</v>
      </c>
      <c r="N167">
        <v>-2.1248780487804875</v>
      </c>
      <c r="O167">
        <v>-2.1794146341463416</v>
      </c>
      <c r="P167" t="str">
        <v xml:space="preserve"> SF, SG</v>
      </c>
      <c r="Q167">
        <f>VLOOKUP($A167, 'auction in'!$A$2:$B$218, 2, FALSE)</f>
        <v>6</v>
      </c>
      <c r="S167" t="str">
        <f>VLOOKUP($A167, 'auction in'!$A$2:$C$218, 3, FALSE)</f>
        <v>_______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-2.1794146341463416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-0.33508943089430909</v>
      </c>
      <c r="AF167">
        <f>IF(EXACT($S167, AF$2), 1, 0)</f>
        <v>1</v>
      </c>
      <c r="AG167">
        <f>IF(EXACT($S167, AG$2), 1, 0)</f>
        <v>0</v>
      </c>
      <c r="AH167">
        <f>IF(EXACT($S167, AH$2), 1, 0)</f>
        <v>0</v>
      </c>
      <c r="AI167">
        <f>IF(EXACT($S167, AI$2), 1, 0)</f>
        <v>0</v>
      </c>
      <c r="AJ167">
        <f>IF(EXACT($S167, AJ$2), 1, 0)</f>
        <v>0</v>
      </c>
      <c r="AK167">
        <f>IF(EXACT($S167, AK$2), 1, 0)</f>
        <v>0</v>
      </c>
      <c r="AL167">
        <f>IF(EXACT($S167, AL$2), 1, 0)</f>
        <v>0</v>
      </c>
      <c r="AM167">
        <f>IF(EXACT($S167, AM$2), 1, 0)</f>
        <v>0</v>
      </c>
      <c r="AN167">
        <f>IF(EXACT($S167, AN$2), 1, 0)</f>
        <v>0</v>
      </c>
      <c r="AO167">
        <f>IF(EXACT($S167, AO$2), 1, 0)</f>
        <v>0</v>
      </c>
      <c r="AP167">
        <f>IF(EXACT($S167, AP$2), 1, 0)</f>
        <v>0</v>
      </c>
      <c r="AQ167">
        <f>IF(EXACT($S167, AQ$2), 1, 0)</f>
        <v>0</v>
      </c>
      <c r="AR167">
        <f>IF(EXACT($S167, AR$2), 1, 0)</f>
        <v>0</v>
      </c>
    </row>
    <row r="168" spans="1:44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-2.1846910569105686</v>
      </c>
      <c r="P168" t="str">
        <v xml:space="preserve"> SG</v>
      </c>
      <c r="Q168">
        <f>VLOOKUP($A168, 'auction in'!$A$2:$B$218, 2, FALSE)</f>
        <v>1.0667499608060249</v>
      </c>
      <c r="S168" t="str">
        <f>VLOOKUP($A168, 'auction in'!$A$2:$C$218, 3, FALSE)</f>
        <v>_______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-2.1846910569105686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-0.34036585365853611</v>
      </c>
      <c r="AF168">
        <f>IF(EXACT($S168, AF$2), 1, 0)</f>
        <v>1</v>
      </c>
      <c r="AG168">
        <f>IF(EXACT($S168, AG$2), 1, 0)</f>
        <v>0</v>
      </c>
      <c r="AH168">
        <f>IF(EXACT($S168, AH$2), 1, 0)</f>
        <v>0</v>
      </c>
      <c r="AI168">
        <f>IF(EXACT($S168, AI$2), 1, 0)</f>
        <v>0</v>
      </c>
      <c r="AJ168">
        <f>IF(EXACT($S168, AJ$2), 1, 0)</f>
        <v>0</v>
      </c>
      <c r="AK168">
        <f>IF(EXACT($S168, AK$2), 1, 0)</f>
        <v>0</v>
      </c>
      <c r="AL168">
        <f>IF(EXACT($S168, AL$2), 1, 0)</f>
        <v>0</v>
      </c>
      <c r="AM168">
        <f>IF(EXACT($S168, AM$2), 1, 0)</f>
        <v>0</v>
      </c>
      <c r="AN168">
        <f>IF(EXACT($S168, AN$2), 1, 0)</f>
        <v>0</v>
      </c>
      <c r="AO168">
        <f>IF(EXACT($S168, AO$2), 1, 0)</f>
        <v>0</v>
      </c>
      <c r="AP168">
        <f>IF(EXACT($S168, AP$2), 1, 0)</f>
        <v>0</v>
      </c>
      <c r="AQ168">
        <f>IF(EXACT($S168, AQ$2), 1, 0)</f>
        <v>0</v>
      </c>
      <c r="AR168">
        <f>IF(EXACT($S168, AR$2), 1, 0)</f>
        <v>0</v>
      </c>
    </row>
    <row r="169" spans="1:44" x14ac:dyDescent="0.3">
      <c r="A169" t="str">
        <v>Oshae Brissett</v>
      </c>
      <c r="B169">
        <v>0.27203252032520325</v>
      </c>
      <c r="C169">
        <v>-5.479674796747968E-2</v>
      </c>
      <c r="D169">
        <v>-0.63853658536585367</v>
      </c>
      <c r="E169">
        <v>-0.92260162601626017</v>
      </c>
      <c r="F169">
        <v>-0.56422764227642275</v>
      </c>
      <c r="G169">
        <v>-1.0586991869918698</v>
      </c>
      <c r="H169">
        <v>-0.80048780487804883</v>
      </c>
      <c r="I169">
        <v>0.1678048780487805</v>
      </c>
      <c r="J169">
        <v>1.3588617886178862</v>
      </c>
      <c r="K169">
        <v>-2.1858536585365851</v>
      </c>
      <c r="L169">
        <v>-3.5995121951219513</v>
      </c>
      <c r="M169">
        <v>-1.1819512195121953</v>
      </c>
      <c r="N169">
        <v>-2.2406504065040651</v>
      </c>
      <c r="O169">
        <v>-2.2950569105691057</v>
      </c>
      <c r="P169" t="str">
        <v xml:space="preserve"> PF</v>
      </c>
      <c r="Q169">
        <f>VLOOKUP($A169, 'auction in'!$A$2:$B$218, 2, FALSE)</f>
        <v>-1.06430683709883</v>
      </c>
      <c r="S169" t="str">
        <f>VLOOKUP($A169, 'auction in'!$A$2:$C$218, 3, FALSE)</f>
        <v>_______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-2.2950569105691057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-0.45073170731707313</v>
      </c>
      <c r="AF169">
        <f>IF(EXACT($S169, AF$2), 1, 0)</f>
        <v>1</v>
      </c>
      <c r="AG169">
        <f>IF(EXACT($S169, AG$2), 1, 0)</f>
        <v>0</v>
      </c>
      <c r="AH169">
        <f>IF(EXACT($S169, AH$2), 1, 0)</f>
        <v>0</v>
      </c>
      <c r="AI169">
        <f>IF(EXACT($S169, AI$2), 1, 0)</f>
        <v>0</v>
      </c>
      <c r="AJ169">
        <f>IF(EXACT($S169, AJ$2), 1, 0)</f>
        <v>0</v>
      </c>
      <c r="AK169">
        <f>IF(EXACT($S169, AK$2), 1, 0)</f>
        <v>0</v>
      </c>
      <c r="AL169">
        <f>IF(EXACT($S169, AL$2), 1, 0)</f>
        <v>0</v>
      </c>
      <c r="AM169">
        <f>IF(EXACT($S169, AM$2), 1, 0)</f>
        <v>0</v>
      </c>
      <c r="AN169">
        <f>IF(EXACT($S169, AN$2), 1, 0)</f>
        <v>0</v>
      </c>
      <c r="AO169">
        <f>IF(EXACT($S169, AO$2), 1, 0)</f>
        <v>0</v>
      </c>
      <c r="AP169">
        <f>IF(EXACT($S169, AP$2), 1, 0)</f>
        <v>0</v>
      </c>
      <c r="AQ169">
        <f>IF(EXACT($S169, AQ$2), 1, 0)</f>
        <v>0</v>
      </c>
      <c r="AR169">
        <f>IF(EXACT($S169, AR$2), 1, 0)</f>
        <v>0</v>
      </c>
    </row>
    <row r="170" spans="1:44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-2.3681626016260164</v>
      </c>
      <c r="P170" t="str">
        <v xml:space="preserve"> PF, SF</v>
      </c>
      <c r="Q170">
        <f>VLOOKUP($A170, 'auction in'!$A$2:$B$218, 2, FALSE)</f>
        <v>-1.0844365966024752</v>
      </c>
      <c r="S170" t="str">
        <f>VLOOKUP($A170, 'auction in'!$A$2:$C$218, 3, FALSE)</f>
        <v>_______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-2.3681626016260164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-0.52383739837398391</v>
      </c>
      <c r="AF170">
        <f>IF(EXACT($S170, AF$2), 1, 0)</f>
        <v>1</v>
      </c>
      <c r="AG170">
        <f>IF(EXACT($S170, AG$2), 1, 0)</f>
        <v>0</v>
      </c>
      <c r="AH170">
        <f>IF(EXACT($S170, AH$2), 1, 0)</f>
        <v>0</v>
      </c>
      <c r="AI170">
        <f>IF(EXACT($S170, AI$2), 1, 0)</f>
        <v>0</v>
      </c>
      <c r="AJ170">
        <f>IF(EXACT($S170, AJ$2), 1, 0)</f>
        <v>0</v>
      </c>
      <c r="AK170">
        <f>IF(EXACT($S170, AK$2), 1, 0)</f>
        <v>0</v>
      </c>
      <c r="AL170">
        <f>IF(EXACT($S170, AL$2), 1, 0)</f>
        <v>0</v>
      </c>
      <c r="AM170">
        <f>IF(EXACT($S170, AM$2), 1, 0)</f>
        <v>0</v>
      </c>
      <c r="AN170">
        <f>IF(EXACT($S170, AN$2), 1, 0)</f>
        <v>0</v>
      </c>
      <c r="AO170">
        <f>IF(EXACT($S170, AO$2), 1, 0)</f>
        <v>0</v>
      </c>
      <c r="AP170">
        <f>IF(EXACT($S170, AP$2), 1, 0)</f>
        <v>0</v>
      </c>
      <c r="AQ170">
        <f>IF(EXACT($S170, AQ$2), 1, 0)</f>
        <v>0</v>
      </c>
      <c r="AR170">
        <f>IF(EXACT($S170, AR$2), 1, 0)</f>
        <v>0</v>
      </c>
    </row>
    <row r="171" spans="1:44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-2.3705853658536586</v>
      </c>
      <c r="P171" t="str">
        <v xml:space="preserve"> PF</v>
      </c>
      <c r="Q171">
        <f>VLOOKUP($A171, 'auction in'!$A$2:$B$218, 2, FALSE)</f>
        <v>-1.0049240465630751</v>
      </c>
      <c r="S171" t="str">
        <f>VLOOKUP($A171, 'auction in'!$A$2:$C$218, 3, FALSE)</f>
        <v>_______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-2.3705853658536586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-0.52626016260162611</v>
      </c>
      <c r="AF171">
        <f>IF(EXACT($S171, AF$2), 1, 0)</f>
        <v>1</v>
      </c>
      <c r="AG171">
        <f>IF(EXACT($S171, AG$2), 1, 0)</f>
        <v>0</v>
      </c>
      <c r="AH171">
        <f>IF(EXACT($S171, AH$2), 1, 0)</f>
        <v>0</v>
      </c>
      <c r="AI171">
        <f>IF(EXACT($S171, AI$2), 1, 0)</f>
        <v>0</v>
      </c>
      <c r="AJ171">
        <f>IF(EXACT($S171, AJ$2), 1, 0)</f>
        <v>0</v>
      </c>
      <c r="AK171">
        <f>IF(EXACT($S171, AK$2), 1, 0)</f>
        <v>0</v>
      </c>
      <c r="AL171">
        <f>IF(EXACT($S171, AL$2), 1, 0)</f>
        <v>0</v>
      </c>
      <c r="AM171">
        <f>IF(EXACT($S171, AM$2), 1, 0)</f>
        <v>0</v>
      </c>
      <c r="AN171">
        <f>IF(EXACT($S171, AN$2), 1, 0)</f>
        <v>0</v>
      </c>
      <c r="AO171">
        <f>IF(EXACT($S171, AO$2), 1, 0)</f>
        <v>0</v>
      </c>
      <c r="AP171">
        <f>IF(EXACT($S171, AP$2), 1, 0)</f>
        <v>0</v>
      </c>
      <c r="AQ171">
        <f>IF(EXACT($S171, AQ$2), 1, 0)</f>
        <v>0</v>
      </c>
      <c r="AR171">
        <f>IF(EXACT($S171, AR$2), 1, 0)</f>
        <v>0</v>
      </c>
    </row>
    <row r="172" spans="1:44" x14ac:dyDescent="0.3">
      <c r="A172" t="str">
        <v>Nicolas Claxton</v>
      </c>
      <c r="B172">
        <v>1.437560975609756</v>
      </c>
      <c r="C172">
        <v>-2.2575609756097559</v>
      </c>
      <c r="D172">
        <v>-1.6620731707317071</v>
      </c>
      <c r="E172">
        <v>-0.99841463414634146</v>
      </c>
      <c r="F172">
        <v>6.0487804878048806E-2</v>
      </c>
      <c r="G172">
        <v>-0.92158536585365858</v>
      </c>
      <c r="H172">
        <v>-0.47609756097560973</v>
      </c>
      <c r="I172">
        <v>1.5658536585365854</v>
      </c>
      <c r="J172">
        <v>1.0859756097560975</v>
      </c>
      <c r="K172">
        <v>9.1707317073170813E-2</v>
      </c>
      <c r="L172">
        <v>-3.2518292682926817</v>
      </c>
      <c r="M172">
        <v>-1.2442682926829263</v>
      </c>
      <c r="N172">
        <v>-2.1658536585365842</v>
      </c>
      <c r="O172">
        <v>-2.4533658536585361</v>
      </c>
      <c r="P172" t="str">
        <v xml:space="preserve"> C, PF</v>
      </c>
      <c r="Q172">
        <f>VLOOKUP($A172, 'auction in'!$A$2:$B$218, 2, FALSE)</f>
        <v>-0.78249020404779102</v>
      </c>
      <c r="S172" t="str">
        <f>VLOOKUP($A172, 'auction in'!$A$2:$C$218, 3, FALSE)</f>
        <v>_______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-2.4533658536585361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-0.60904065040650357</v>
      </c>
      <c r="AF172">
        <f>IF(EXACT($S172, AF$2), 1, 0)</f>
        <v>1</v>
      </c>
      <c r="AG172">
        <f>IF(EXACT($S172, AG$2), 1, 0)</f>
        <v>0</v>
      </c>
      <c r="AH172">
        <f>IF(EXACT($S172, AH$2), 1, 0)</f>
        <v>0</v>
      </c>
      <c r="AI172">
        <f>IF(EXACT($S172, AI$2), 1, 0)</f>
        <v>0</v>
      </c>
      <c r="AJ172">
        <f>IF(EXACT($S172, AJ$2), 1, 0)</f>
        <v>0</v>
      </c>
      <c r="AK172">
        <f>IF(EXACT($S172, AK$2), 1, 0)</f>
        <v>0</v>
      </c>
      <c r="AL172">
        <f>IF(EXACT($S172, AL$2), 1, 0)</f>
        <v>0</v>
      </c>
      <c r="AM172">
        <f>IF(EXACT($S172, AM$2), 1, 0)</f>
        <v>0</v>
      </c>
      <c r="AN172">
        <f>IF(EXACT($S172, AN$2), 1, 0)</f>
        <v>0</v>
      </c>
      <c r="AO172">
        <f>IF(EXACT($S172, AO$2), 1, 0)</f>
        <v>0</v>
      </c>
      <c r="AP172">
        <f>IF(EXACT($S172, AP$2), 1, 0)</f>
        <v>0</v>
      </c>
      <c r="AQ172">
        <f>IF(EXACT($S172, AQ$2), 1, 0)</f>
        <v>0</v>
      </c>
      <c r="AR172">
        <f>IF(EXACT($S172, AR$2), 1, 0)</f>
        <v>0</v>
      </c>
    </row>
    <row r="173" spans="1:44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-2.6809918699186994</v>
      </c>
      <c r="P173" t="str">
        <v xml:space="preserve"> PF</v>
      </c>
      <c r="Q173">
        <f>VLOOKUP($A173, 'auction in'!$A$2:$B$218, 2, FALSE)</f>
        <v>1</v>
      </c>
      <c r="S173" t="str">
        <f>VLOOKUP($A173, 'auction in'!$A$2:$C$218, 3, FALSE)</f>
        <v>_______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-2.6809918699186994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-0.83666666666666689</v>
      </c>
      <c r="AF173">
        <f>IF(EXACT($S173, AF$2), 1, 0)</f>
        <v>1</v>
      </c>
      <c r="AG173">
        <f>IF(EXACT($S173, AG$2), 1, 0)</f>
        <v>0</v>
      </c>
      <c r="AH173">
        <f>IF(EXACT($S173, AH$2), 1, 0)</f>
        <v>0</v>
      </c>
      <c r="AI173">
        <f>IF(EXACT($S173, AI$2), 1, 0)</f>
        <v>0</v>
      </c>
      <c r="AJ173">
        <f>IF(EXACT($S173, AJ$2), 1, 0)</f>
        <v>0</v>
      </c>
      <c r="AK173">
        <f>IF(EXACT($S173, AK$2), 1, 0)</f>
        <v>0</v>
      </c>
      <c r="AL173">
        <f>IF(EXACT($S173, AL$2), 1, 0)</f>
        <v>0</v>
      </c>
      <c r="AM173">
        <f>IF(EXACT($S173, AM$2), 1, 0)</f>
        <v>0</v>
      </c>
      <c r="AN173">
        <f>IF(EXACT($S173, AN$2), 1, 0)</f>
        <v>0</v>
      </c>
      <c r="AO173">
        <f>IF(EXACT($S173, AO$2), 1, 0)</f>
        <v>0</v>
      </c>
      <c r="AP173">
        <f>IF(EXACT($S173, AP$2), 1, 0)</f>
        <v>0</v>
      </c>
      <c r="AQ173">
        <f>IF(EXACT($S173, AQ$2), 1, 0)</f>
        <v>0</v>
      </c>
      <c r="AR173">
        <f>IF(EXACT($S173, AR$2), 1, 0)</f>
        <v>0</v>
      </c>
    </row>
    <row r="174" spans="1:44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-2.9155447154471537</v>
      </c>
      <c r="P174" t="str">
        <v xml:space="preserve"> C</v>
      </c>
      <c r="Q174">
        <f>VLOOKUP($A174, 'auction in'!$A$2:$B$218, 2, FALSE)</f>
        <v>-3.281264350433637</v>
      </c>
      <c r="S174" t="str">
        <f>VLOOKUP($A174, 'auction in'!$A$2:$C$218, 3, FALSE)</f>
        <v>_______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-2.9155447154471537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-1.0712195121951211</v>
      </c>
      <c r="AF174">
        <f>IF(EXACT($S174, AF$2), 1, 0)</f>
        <v>1</v>
      </c>
      <c r="AG174">
        <f>IF(EXACT($S174, AG$2), 1, 0)</f>
        <v>0</v>
      </c>
      <c r="AH174">
        <f>IF(EXACT($S174, AH$2), 1, 0)</f>
        <v>0</v>
      </c>
      <c r="AI174">
        <f>IF(EXACT($S174, AI$2), 1, 0)</f>
        <v>0</v>
      </c>
      <c r="AJ174">
        <f>IF(EXACT($S174, AJ$2), 1, 0)</f>
        <v>0</v>
      </c>
      <c r="AK174">
        <f>IF(EXACT($S174, AK$2), 1, 0)</f>
        <v>0</v>
      </c>
      <c r="AL174">
        <f>IF(EXACT($S174, AL$2), 1, 0)</f>
        <v>0</v>
      </c>
      <c r="AM174">
        <f>IF(EXACT($S174, AM$2), 1, 0)</f>
        <v>0</v>
      </c>
      <c r="AN174">
        <f>IF(EXACT($S174, AN$2), 1, 0)</f>
        <v>0</v>
      </c>
      <c r="AO174">
        <f>IF(EXACT($S174, AO$2), 1, 0)</f>
        <v>0</v>
      </c>
      <c r="AP174">
        <f>IF(EXACT($S174, AP$2), 1, 0)</f>
        <v>0</v>
      </c>
      <c r="AQ174">
        <f>IF(EXACT($S174, AQ$2), 1, 0)</f>
        <v>0</v>
      </c>
      <c r="AR174">
        <f>IF(EXACT($S174, AR$2), 1, 0)</f>
        <v>0</v>
      </c>
    </row>
    <row r="175" spans="1:44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-3.3996260162601635</v>
      </c>
      <c r="P175" t="str">
        <v xml:space="preserve"> C</v>
      </c>
      <c r="Q175">
        <f>VLOOKUP($A175, 'auction in'!$A$2:$B$218, 2, FALSE)</f>
        <v>1</v>
      </c>
      <c r="S175" t="str">
        <f>VLOOKUP($A175, 'auction in'!$A$2:$C$218, 3, FALSE)</f>
        <v>_______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-3.3996260162601635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-1.5553008130081309</v>
      </c>
      <c r="AF175">
        <f>IF(EXACT($S175, AF$2), 1, 0)</f>
        <v>1</v>
      </c>
      <c r="AG175">
        <f>IF(EXACT($S175, AG$2), 1, 0)</f>
        <v>0</v>
      </c>
      <c r="AH175">
        <f>IF(EXACT($S175, AH$2), 1, 0)</f>
        <v>0</v>
      </c>
      <c r="AI175">
        <f>IF(EXACT($S175, AI$2), 1, 0)</f>
        <v>0</v>
      </c>
      <c r="AJ175">
        <f>IF(EXACT($S175, AJ$2), 1, 0)</f>
        <v>0</v>
      </c>
      <c r="AK175">
        <f>IF(EXACT($S175, AK$2), 1, 0)</f>
        <v>0</v>
      </c>
      <c r="AL175">
        <f>IF(EXACT($S175, AL$2), 1, 0)</f>
        <v>0</v>
      </c>
      <c r="AM175">
        <f>IF(EXACT($S175, AM$2), 1, 0)</f>
        <v>0</v>
      </c>
      <c r="AN175">
        <f>IF(EXACT($S175, AN$2), 1, 0)</f>
        <v>0</v>
      </c>
      <c r="AO175">
        <f>IF(EXACT($S175, AO$2), 1, 0)</f>
        <v>0</v>
      </c>
      <c r="AP175">
        <f>IF(EXACT($S175, AP$2), 1, 0)</f>
        <v>0</v>
      </c>
      <c r="AQ175">
        <f>IF(EXACT($S175, AQ$2), 1, 0)</f>
        <v>0</v>
      </c>
      <c r="AR175">
        <f>IF(EXACT($S175, AR$2), 1, 0)</f>
        <v>0</v>
      </c>
    </row>
    <row r="176" spans="1:44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-3.462048780487804</v>
      </c>
      <c r="P176" t="str">
        <v xml:space="preserve"> SF</v>
      </c>
      <c r="Q176">
        <f>VLOOKUP($A176, 'auction in'!$A$2:$B$218, 2, FALSE)</f>
        <v>1</v>
      </c>
      <c r="S176" t="str">
        <f>VLOOKUP($A176, 'auction in'!$A$2:$C$218, 3, FALSE)</f>
        <v>_______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-3.462048780487804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-1.6177235772357714</v>
      </c>
      <c r="AF176">
        <f>IF(EXACT($S176, AF$2), 1, 0)</f>
        <v>1</v>
      </c>
      <c r="AG176">
        <f>IF(EXACT($S176, AG$2), 1, 0)</f>
        <v>0</v>
      </c>
      <c r="AH176">
        <f>IF(EXACT($S176, AH$2), 1, 0)</f>
        <v>0</v>
      </c>
      <c r="AI176">
        <f>IF(EXACT($S176, AI$2), 1, 0)</f>
        <v>0</v>
      </c>
      <c r="AJ176">
        <f>IF(EXACT($S176, AJ$2), 1, 0)</f>
        <v>0</v>
      </c>
      <c r="AK176">
        <f>IF(EXACT($S176, AK$2), 1, 0)</f>
        <v>0</v>
      </c>
      <c r="AL176">
        <f>IF(EXACT($S176, AL$2), 1, 0)</f>
        <v>0</v>
      </c>
      <c r="AM176">
        <f>IF(EXACT($S176, AM$2), 1, 0)</f>
        <v>0</v>
      </c>
      <c r="AN176">
        <f>IF(EXACT($S176, AN$2), 1, 0)</f>
        <v>0</v>
      </c>
      <c r="AO176">
        <f>IF(EXACT($S176, AO$2), 1, 0)</f>
        <v>0</v>
      </c>
      <c r="AP176">
        <f>IF(EXACT($S176, AP$2), 1, 0)</f>
        <v>0</v>
      </c>
      <c r="AQ176">
        <f>IF(EXACT($S176, AQ$2), 1, 0)</f>
        <v>0</v>
      </c>
      <c r="AR176">
        <f>IF(EXACT($S176, AR$2), 1, 0)</f>
        <v>0</v>
      </c>
    </row>
    <row r="177" spans="1:44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-3.7984308943089435</v>
      </c>
      <c r="P177" t="str">
        <v xml:space="preserve"> SG</v>
      </c>
      <c r="Q177">
        <f>VLOOKUP($A177, 'auction in'!$A$2:$B$218, 2, FALSE)</f>
        <v>-8.7657850751976767</v>
      </c>
      <c r="S177" t="str">
        <f>VLOOKUP($A177, 'auction in'!$A$2:$C$218, 3, FALSE)</f>
        <v>_______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-3.7984308943089435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-1.954105691056911</v>
      </c>
      <c r="AF177">
        <f>IF(EXACT($S177, AF$2), 1, 0)</f>
        <v>1</v>
      </c>
      <c r="AG177">
        <f>IF(EXACT($S177, AG$2), 1, 0)</f>
        <v>0</v>
      </c>
      <c r="AH177">
        <f>IF(EXACT($S177, AH$2), 1, 0)</f>
        <v>0</v>
      </c>
      <c r="AI177">
        <f>IF(EXACT($S177, AI$2), 1, 0)</f>
        <v>0</v>
      </c>
      <c r="AJ177">
        <f>IF(EXACT($S177, AJ$2), 1, 0)</f>
        <v>0</v>
      </c>
      <c r="AK177">
        <f>IF(EXACT($S177, AK$2), 1, 0)</f>
        <v>0</v>
      </c>
      <c r="AL177">
        <f>IF(EXACT($S177, AL$2), 1, 0)</f>
        <v>0</v>
      </c>
      <c r="AM177">
        <f>IF(EXACT($S177, AM$2), 1, 0)</f>
        <v>0</v>
      </c>
      <c r="AN177">
        <f>IF(EXACT($S177, AN$2), 1, 0)</f>
        <v>0</v>
      </c>
      <c r="AO177">
        <f>IF(EXACT($S177, AO$2), 1, 0)</f>
        <v>0</v>
      </c>
      <c r="AP177">
        <f>IF(EXACT($S177, AP$2), 1, 0)</f>
        <v>0</v>
      </c>
      <c r="AQ177">
        <f>IF(EXACT($S177, AQ$2), 1, 0)</f>
        <v>0</v>
      </c>
      <c r="AR177">
        <f>IF(EXACT($S177, AR$2), 1, 0)</f>
        <v>0</v>
      </c>
    </row>
    <row r="178" spans="1:44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-4.2756341463414635</v>
      </c>
      <c r="P178" t="str">
        <v xml:space="preserve"> PG, SG</v>
      </c>
      <c r="Q178">
        <f>VLOOKUP($A178, 'auction in'!$A$2:$B$218, 2, FALSE)</f>
        <v>-5.315208800281134</v>
      </c>
      <c r="S178" t="str">
        <f>VLOOKUP($A178, 'auction in'!$A$2:$C$218, 3, FALSE)</f>
        <v>_______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-4.2756341463414635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-2.431308943089431</v>
      </c>
      <c r="AF178">
        <f>IF(EXACT($S178, AF$2), 1, 0)</f>
        <v>1</v>
      </c>
      <c r="AG178">
        <f>IF(EXACT($S178, AG$2), 1, 0)</f>
        <v>0</v>
      </c>
      <c r="AH178">
        <f>IF(EXACT($S178, AH$2), 1, 0)</f>
        <v>0</v>
      </c>
      <c r="AI178">
        <f>IF(EXACT($S178, AI$2), 1, 0)</f>
        <v>0</v>
      </c>
      <c r="AJ178">
        <f>IF(EXACT($S178, AJ$2), 1, 0)</f>
        <v>0</v>
      </c>
      <c r="AK178">
        <f>IF(EXACT($S178, AK$2), 1, 0)</f>
        <v>0</v>
      </c>
      <c r="AL178">
        <f>IF(EXACT($S178, AL$2), 1, 0)</f>
        <v>0</v>
      </c>
      <c r="AM178">
        <f>IF(EXACT($S178, AM$2), 1, 0)</f>
        <v>0</v>
      </c>
      <c r="AN178">
        <f>IF(EXACT($S178, AN$2), 1, 0)</f>
        <v>0</v>
      </c>
      <c r="AO178">
        <f>IF(EXACT($S178, AO$2), 1, 0)</f>
        <v>0</v>
      </c>
      <c r="AP178">
        <f>IF(EXACT($S178, AP$2), 1, 0)</f>
        <v>0</v>
      </c>
      <c r="AQ178">
        <f>IF(EXACT($S178, AQ$2), 1, 0)</f>
        <v>0</v>
      </c>
      <c r="AR178">
        <f>IF(EXACT($S178, AR$2), 1, 0)</f>
        <v>0</v>
      </c>
    </row>
    <row r="179" spans="1:44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-5.0405853658536577</v>
      </c>
      <c r="P179" t="str">
        <v xml:space="preserve"> SF, PF</v>
      </c>
      <c r="Q179">
        <f>VLOOKUP($A179, 'auction in'!$A$2:$B$218, 2, FALSE)</f>
        <v>-6.3383038270539096</v>
      </c>
      <c r="S179" t="str">
        <f>VLOOKUP($A179, 'auction in'!$A$2:$C$218, 3, FALSE)</f>
        <v>_______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-5.0405853658536577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-3.1962601626016252</v>
      </c>
      <c r="AF179">
        <f>IF(EXACT($S179, AF$2), 1, 0)</f>
        <v>1</v>
      </c>
      <c r="AG179">
        <f>IF(EXACT($S179, AG$2), 1, 0)</f>
        <v>0</v>
      </c>
      <c r="AH179">
        <f>IF(EXACT($S179, AH$2), 1, 0)</f>
        <v>0</v>
      </c>
      <c r="AI179">
        <f>IF(EXACT($S179, AI$2), 1, 0)</f>
        <v>0</v>
      </c>
      <c r="AJ179">
        <f>IF(EXACT($S179, AJ$2), 1, 0)</f>
        <v>0</v>
      </c>
      <c r="AK179">
        <f>IF(EXACT($S179, AK$2), 1, 0)</f>
        <v>0</v>
      </c>
      <c r="AL179">
        <f>IF(EXACT($S179, AL$2), 1, 0)</f>
        <v>0</v>
      </c>
      <c r="AM179">
        <f>IF(EXACT($S179, AM$2), 1, 0)</f>
        <v>0</v>
      </c>
      <c r="AN179">
        <f>IF(EXACT($S179, AN$2), 1, 0)</f>
        <v>0</v>
      </c>
      <c r="AO179">
        <f>IF(EXACT($S179, AO$2), 1, 0)</f>
        <v>0</v>
      </c>
      <c r="AP179">
        <f>IF(EXACT($S179, AP$2), 1, 0)</f>
        <v>0</v>
      </c>
      <c r="AQ179">
        <f>IF(EXACT($S179, AQ$2), 1, 0)</f>
        <v>0</v>
      </c>
      <c r="AR179">
        <f>IF(EXACT($S179, AR$2), 1, 0)</f>
        <v>0</v>
      </c>
    </row>
    <row r="180" spans="1:44" x14ac:dyDescent="0.3">
      <c r="Q180" t="e">
        <f>VLOOKUP($A180, 'auction in'!$A$2:$B$218, 2, FALSE)</f>
        <v>#N/A</v>
      </c>
      <c r="S180" t="e">
        <f>VLOOKUP($A180, 'auction in'!$A$2:$C$218, 3, FALSE)</f>
        <v>#N/A</v>
      </c>
      <c r="AF180" t="e">
        <f>IF(EXACT($S180, AF$2), 1, 0)</f>
        <v>#N/A</v>
      </c>
      <c r="AG180" t="e">
        <f>IF(EXACT($S180, AG$2), 1, 0)</f>
        <v>#N/A</v>
      </c>
      <c r="AH180" t="e">
        <f>IF(EXACT($S180, AH$2), 1, 0)</f>
        <v>#N/A</v>
      </c>
      <c r="AI180" t="e">
        <f>IF(EXACT($S180, AI$2), 1, 0)</f>
        <v>#N/A</v>
      </c>
      <c r="AJ180" t="e">
        <f>IF(EXACT($S180, AJ$2), 1, 0)</f>
        <v>#N/A</v>
      </c>
      <c r="AK180" t="e">
        <f>IF(EXACT($S180, AK$2), 1, 0)</f>
        <v>#N/A</v>
      </c>
      <c r="AL180" t="e">
        <f>IF(EXACT($S180, AL$2), 1, 0)</f>
        <v>#N/A</v>
      </c>
      <c r="AM180" t="e">
        <f>IF(EXACT($S180, AM$2), 1, 0)</f>
        <v>#N/A</v>
      </c>
      <c r="AN180" t="e">
        <f>IF(EXACT($S180, AN$2), 1, 0)</f>
        <v>#N/A</v>
      </c>
      <c r="AO180" t="e">
        <f>IF(EXACT($S180, AO$2), 1, 0)</f>
        <v>#N/A</v>
      </c>
      <c r="AP180" t="e">
        <f>IF(EXACT($S180, AP$2), 1, 0)</f>
        <v>#N/A</v>
      </c>
      <c r="AQ180" t="e">
        <f>IF(EXACT($S180, AQ$2), 1, 0)</f>
        <v>#N/A</v>
      </c>
      <c r="AR180" t="e">
        <f>IF(EXACT($S180, AR$2), 1, 0)</f>
        <v>#N/A</v>
      </c>
    </row>
    <row r="181" spans="1:44" x14ac:dyDescent="0.3">
      <c r="Q181" t="e">
        <f>VLOOKUP($A181, 'auction in'!$A$2:$B$218, 2, FALSE)</f>
        <v>#N/A</v>
      </c>
      <c r="S181" t="e">
        <f>VLOOKUP($A181, 'auction in'!$A$2:$C$218, 3, FALSE)</f>
        <v>#N/A</v>
      </c>
      <c r="AB181">
        <f>SUM(AB3:AB158)</f>
        <v>500.17020325203225</v>
      </c>
      <c r="AF181" t="e">
        <f>IF(EXACT($S181, AF$2), 1, 0)</f>
        <v>#N/A</v>
      </c>
      <c r="AG181" t="e">
        <f>IF(EXACT($S181, AG$2), 1, 0)</f>
        <v>#N/A</v>
      </c>
      <c r="AH181" t="e">
        <f>IF(EXACT($S181, AH$2), 1, 0)</f>
        <v>#N/A</v>
      </c>
      <c r="AI181" t="e">
        <f>IF(EXACT($S181, AI$2), 1, 0)</f>
        <v>#N/A</v>
      </c>
      <c r="AJ181" t="e">
        <f>IF(EXACT($S181, AJ$2), 1, 0)</f>
        <v>#N/A</v>
      </c>
      <c r="AK181" t="e">
        <f>IF(EXACT($S181, AK$2), 1, 0)</f>
        <v>#N/A</v>
      </c>
      <c r="AL181" t="e">
        <f>IF(EXACT($S181, AL$2), 1, 0)</f>
        <v>#N/A</v>
      </c>
      <c r="AM181" t="e">
        <f>IF(EXACT($S181, AM$2), 1, 0)</f>
        <v>#N/A</v>
      </c>
      <c r="AN181" t="e">
        <f>IF(EXACT($S181, AN$2), 1, 0)</f>
        <v>#N/A</v>
      </c>
      <c r="AO181" t="e">
        <f>IF(EXACT($S181, AO$2), 1, 0)</f>
        <v>#N/A</v>
      </c>
      <c r="AP181" t="e">
        <f>IF(EXACT($S181, AP$2), 1, 0)</f>
        <v>#N/A</v>
      </c>
      <c r="AQ181" t="e">
        <f>IF(EXACT($S181, AQ$2), 1, 0)</f>
        <v>#N/A</v>
      </c>
      <c r="AR181" t="e">
        <f>IF(EXACT($S181, AR$2), 1, 0)</f>
        <v>#N/A</v>
      </c>
    </row>
    <row r="182" spans="1:44" x14ac:dyDescent="0.3">
      <c r="Q182" t="e">
        <f>VLOOKUP($A182, 'auction in'!$A$2:$B$218, 2, FALSE)</f>
        <v>#N/A</v>
      </c>
      <c r="S182" t="e">
        <f>VLOOKUP($A182, 'auction in'!$A$2:$C$218, 3, FALSE)</f>
        <v>#N/A</v>
      </c>
      <c r="AF182" t="e">
        <f>IF(EXACT($S182, AF$2), 1, 0)</f>
        <v>#N/A</v>
      </c>
      <c r="AG182" t="e">
        <f>IF(EXACT($S182, AG$2), 1, 0)</f>
        <v>#N/A</v>
      </c>
      <c r="AH182" t="e">
        <f>IF(EXACT($S182, AH$2), 1, 0)</f>
        <v>#N/A</v>
      </c>
      <c r="AI182" t="e">
        <f>IF(EXACT($S182, AI$2), 1, 0)</f>
        <v>#N/A</v>
      </c>
      <c r="AJ182" t="e">
        <f>IF(EXACT($S182, AJ$2), 1, 0)</f>
        <v>#N/A</v>
      </c>
      <c r="AK182" t="e">
        <f>IF(EXACT($S182, AK$2), 1, 0)</f>
        <v>#N/A</v>
      </c>
      <c r="AL182" t="e">
        <f>IF(EXACT($S182, AL$2), 1, 0)</f>
        <v>#N/A</v>
      </c>
      <c r="AM182" t="e">
        <f>IF(EXACT($S182, AM$2), 1, 0)</f>
        <v>#N/A</v>
      </c>
      <c r="AN182" t="e">
        <f>IF(EXACT($S182, AN$2), 1, 0)</f>
        <v>#N/A</v>
      </c>
      <c r="AO182" t="e">
        <f>IF(EXACT($S182, AO$2), 1, 0)</f>
        <v>#N/A</v>
      </c>
      <c r="AP182" t="e">
        <f>IF(EXACT($S182, AP$2), 1, 0)</f>
        <v>#N/A</v>
      </c>
      <c r="AQ182" t="e">
        <f>IF(EXACT($S182, AQ$2), 1, 0)</f>
        <v>#N/A</v>
      </c>
      <c r="AR182" t="e">
        <f>IF(EXACT($S182, AR$2), 1, 0)</f>
        <v>#N/A</v>
      </c>
    </row>
    <row r="183" spans="1:44" x14ac:dyDescent="0.3">
      <c r="Q183" t="e">
        <f>VLOOKUP($A183, 'auction in'!$A$2:$B$218, 2, FALSE)</f>
        <v>#N/A</v>
      </c>
      <c r="S183" t="e">
        <f>VLOOKUP($A183, 'auction in'!$A$2:$C$218, 3, FALSE)</f>
        <v>#N/A</v>
      </c>
      <c r="AF183" t="e">
        <f>IF(EXACT($S183, AF$2), 1, 0)</f>
        <v>#N/A</v>
      </c>
      <c r="AG183" t="e">
        <f>IF(EXACT($S183, AG$2), 1, 0)</f>
        <v>#N/A</v>
      </c>
      <c r="AH183" t="e">
        <f>IF(EXACT($S183, AH$2), 1, 0)</f>
        <v>#N/A</v>
      </c>
      <c r="AI183" t="e">
        <f>IF(EXACT($S183, AI$2), 1, 0)</f>
        <v>#N/A</v>
      </c>
      <c r="AJ183" t="e">
        <f>IF(EXACT($S183, AJ$2), 1, 0)</f>
        <v>#N/A</v>
      </c>
      <c r="AK183" t="e">
        <f>IF(EXACT($S183, AK$2), 1, 0)</f>
        <v>#N/A</v>
      </c>
      <c r="AL183" t="e">
        <f>IF(EXACT($S183, AL$2), 1, 0)</f>
        <v>#N/A</v>
      </c>
      <c r="AM183" t="e">
        <f>IF(EXACT($S183, AM$2), 1, 0)</f>
        <v>#N/A</v>
      </c>
      <c r="AN183" t="e">
        <f>IF(EXACT($S183, AN$2), 1, 0)</f>
        <v>#N/A</v>
      </c>
      <c r="AO183" t="e">
        <f>IF(EXACT($S183, AO$2), 1, 0)</f>
        <v>#N/A</v>
      </c>
      <c r="AP183" t="e">
        <f>IF(EXACT($S183, AP$2), 1, 0)</f>
        <v>#N/A</v>
      </c>
      <c r="AQ183" t="e">
        <f>IF(EXACT($S183, AQ$2), 1, 0)</f>
        <v>#N/A</v>
      </c>
      <c r="AR183" t="e">
        <f>IF(EXACT($S183, AR$2), 1, 0)</f>
        <v>#N/A</v>
      </c>
    </row>
    <row r="184" spans="1:44" x14ac:dyDescent="0.3">
      <c r="Q184" t="e">
        <f>VLOOKUP($A184, 'auction in'!$A$2:$B$218, 2, FALSE)</f>
        <v>#N/A</v>
      </c>
      <c r="S184" t="e">
        <f>VLOOKUP($A184, 'auction in'!$A$2:$C$218, 3, FALSE)</f>
        <v>#N/A</v>
      </c>
      <c r="AF184" t="e">
        <f>IF(EXACT($S184, AF$2), 1, 0)</f>
        <v>#N/A</v>
      </c>
      <c r="AG184" t="e">
        <f>IF(EXACT($S184, AG$2), 1, 0)</f>
        <v>#N/A</v>
      </c>
      <c r="AH184" t="e">
        <f>IF(EXACT($S184, AH$2), 1, 0)</f>
        <v>#N/A</v>
      </c>
      <c r="AI184" t="e">
        <f>IF(EXACT($S184, AI$2), 1, 0)</f>
        <v>#N/A</v>
      </c>
      <c r="AJ184" t="e">
        <f>IF(EXACT($S184, AJ$2), 1, 0)</f>
        <v>#N/A</v>
      </c>
      <c r="AK184" t="e">
        <f>IF(EXACT($S184, AK$2), 1, 0)</f>
        <v>#N/A</v>
      </c>
      <c r="AL184" t="e">
        <f>IF(EXACT($S184, AL$2), 1, 0)</f>
        <v>#N/A</v>
      </c>
      <c r="AM184" t="e">
        <f>IF(EXACT($S184, AM$2), 1, 0)</f>
        <v>#N/A</v>
      </c>
      <c r="AN184" t="e">
        <f>IF(EXACT($S184, AN$2), 1, 0)</f>
        <v>#N/A</v>
      </c>
      <c r="AO184" t="e">
        <f>IF(EXACT($S184, AO$2), 1, 0)</f>
        <v>#N/A</v>
      </c>
      <c r="AP184" t="e">
        <f>IF(EXACT($S184, AP$2), 1, 0)</f>
        <v>#N/A</v>
      </c>
      <c r="AQ184" t="e">
        <f>IF(EXACT($S184, AQ$2), 1, 0)</f>
        <v>#N/A</v>
      </c>
      <c r="AR184" t="e">
        <f>IF(EXACT($S184, AR$2), 1, 0)</f>
        <v>#N/A</v>
      </c>
    </row>
    <row r="185" spans="1:44" x14ac:dyDescent="0.3">
      <c r="Q185" t="e">
        <f>VLOOKUP($A185, 'auction in'!$A$2:$B$218, 2, FALSE)</f>
        <v>#N/A</v>
      </c>
      <c r="S185" t="e">
        <f>VLOOKUP($A185, 'auction in'!$A$2:$C$218, 3, FALSE)</f>
        <v>#N/A</v>
      </c>
      <c r="AF185" t="e">
        <f>IF(EXACT($S185, AF$2), 1, 0)</f>
        <v>#N/A</v>
      </c>
      <c r="AG185" t="e">
        <f>IF(EXACT($S185, AG$2), 1, 0)</f>
        <v>#N/A</v>
      </c>
      <c r="AH185" t="e">
        <f>IF(EXACT($S185, AH$2), 1, 0)</f>
        <v>#N/A</v>
      </c>
      <c r="AI185" t="e">
        <f>IF(EXACT($S185, AI$2), 1, 0)</f>
        <v>#N/A</v>
      </c>
      <c r="AJ185" t="e">
        <f>IF(EXACT($S185, AJ$2), 1, 0)</f>
        <v>#N/A</v>
      </c>
      <c r="AK185" t="e">
        <f>IF(EXACT($S185, AK$2), 1, 0)</f>
        <v>#N/A</v>
      </c>
      <c r="AL185" t="e">
        <f>IF(EXACT($S185, AL$2), 1, 0)</f>
        <v>#N/A</v>
      </c>
      <c r="AM185" t="e">
        <f>IF(EXACT($S185, AM$2), 1, 0)</f>
        <v>#N/A</v>
      </c>
      <c r="AN185" t="e">
        <f>IF(EXACT($S185, AN$2), 1, 0)</f>
        <v>#N/A</v>
      </c>
      <c r="AO185" t="e">
        <f>IF(EXACT($S185, AO$2), 1, 0)</f>
        <v>#N/A</v>
      </c>
      <c r="AP185" t="e">
        <f>IF(EXACT($S185, AP$2), 1, 0)</f>
        <v>#N/A</v>
      </c>
      <c r="AQ185" t="e">
        <f>IF(EXACT($S185, AQ$2), 1, 0)</f>
        <v>#N/A</v>
      </c>
      <c r="AR185" t="e">
        <f>IF(EXACT($S185, AR$2), 1, 0)</f>
        <v>#N/A</v>
      </c>
    </row>
    <row r="186" spans="1:44" x14ac:dyDescent="0.3">
      <c r="Q186" t="e">
        <f>VLOOKUP($A186, 'auction in'!$A$2:$B$218, 2, FALSE)</f>
        <v>#N/A</v>
      </c>
      <c r="S186" t="e">
        <f>VLOOKUP($A186, 'auction in'!$A$2:$C$218, 3, FALSE)</f>
        <v>#N/A</v>
      </c>
      <c r="AF186" t="e">
        <f>IF(EXACT($S186, AF$2), 1, 0)</f>
        <v>#N/A</v>
      </c>
      <c r="AG186" t="e">
        <f>IF(EXACT($S186, AG$2), 1, 0)</f>
        <v>#N/A</v>
      </c>
      <c r="AH186" t="e">
        <f>IF(EXACT($S186, AH$2), 1, 0)</f>
        <v>#N/A</v>
      </c>
      <c r="AI186" t="e">
        <f>IF(EXACT($S186, AI$2), 1, 0)</f>
        <v>#N/A</v>
      </c>
      <c r="AJ186" t="e">
        <f>IF(EXACT($S186, AJ$2), 1, 0)</f>
        <v>#N/A</v>
      </c>
      <c r="AK186" t="e">
        <f>IF(EXACT($S186, AK$2), 1, 0)</f>
        <v>#N/A</v>
      </c>
      <c r="AL186" t="e">
        <f>IF(EXACT($S186, AL$2), 1, 0)</f>
        <v>#N/A</v>
      </c>
      <c r="AM186" t="e">
        <f>IF(EXACT($S186, AM$2), 1, 0)</f>
        <v>#N/A</v>
      </c>
      <c r="AN186" t="e">
        <f>IF(EXACT($S186, AN$2), 1, 0)</f>
        <v>#N/A</v>
      </c>
      <c r="AO186" t="e">
        <f>IF(EXACT($S186, AO$2), 1, 0)</f>
        <v>#N/A</v>
      </c>
      <c r="AP186" t="e">
        <f>IF(EXACT($S186, AP$2), 1, 0)</f>
        <v>#N/A</v>
      </c>
      <c r="AQ186" t="e">
        <f>IF(EXACT($S186, AQ$2), 1, 0)</f>
        <v>#N/A</v>
      </c>
      <c r="AR186" t="e">
        <f>IF(EXACT($S186, AR$2), 1, 0)</f>
        <v>#N/A</v>
      </c>
    </row>
    <row r="187" spans="1:44" x14ac:dyDescent="0.3">
      <c r="Q187" t="e">
        <f>VLOOKUP($A187, 'auction in'!$A$2:$B$218, 2, FALSE)</f>
        <v>#N/A</v>
      </c>
      <c r="S187" t="e">
        <f>VLOOKUP($A187, 'auction in'!$A$2:$C$218, 3, FALSE)</f>
        <v>#N/A</v>
      </c>
      <c r="AF187" t="e">
        <f>IF(EXACT($S187, AF$2), 1, 0)</f>
        <v>#N/A</v>
      </c>
      <c r="AG187" t="e">
        <f>IF(EXACT($S187, AG$2), 1, 0)</f>
        <v>#N/A</v>
      </c>
      <c r="AH187" t="e">
        <f>IF(EXACT($S187, AH$2), 1, 0)</f>
        <v>#N/A</v>
      </c>
      <c r="AI187" t="e">
        <f>IF(EXACT($S187, AI$2), 1, 0)</f>
        <v>#N/A</v>
      </c>
      <c r="AJ187" t="e">
        <f>IF(EXACT($S187, AJ$2), 1, 0)</f>
        <v>#N/A</v>
      </c>
      <c r="AK187" t="e">
        <f>IF(EXACT($S187, AK$2), 1, 0)</f>
        <v>#N/A</v>
      </c>
      <c r="AL187" t="e">
        <f>IF(EXACT($S187, AL$2), 1, 0)</f>
        <v>#N/A</v>
      </c>
      <c r="AM187" t="e">
        <f>IF(EXACT($S187, AM$2), 1, 0)</f>
        <v>#N/A</v>
      </c>
      <c r="AN187" t="e">
        <f>IF(EXACT($S187, AN$2), 1, 0)</f>
        <v>#N/A</v>
      </c>
      <c r="AO187" t="e">
        <f>IF(EXACT($S187, AO$2), 1, 0)</f>
        <v>#N/A</v>
      </c>
      <c r="AP187" t="e">
        <f>IF(EXACT($S187, AP$2), 1, 0)</f>
        <v>#N/A</v>
      </c>
      <c r="AQ187" t="e">
        <f>IF(EXACT($S187, AQ$2), 1, 0)</f>
        <v>#N/A</v>
      </c>
      <c r="AR187" t="e">
        <f>IF(EXACT($S187, AR$2), 1, 0)</f>
        <v>#N/A</v>
      </c>
    </row>
    <row r="188" spans="1:44" x14ac:dyDescent="0.3">
      <c r="Q188" t="e">
        <f>VLOOKUP($A188, 'auction in'!$A$2:$B$218, 2, FALSE)</f>
        <v>#N/A</v>
      </c>
      <c r="S188" t="e">
        <f>VLOOKUP($A188, 'auction in'!$A$2:$C$218, 3, FALSE)</f>
        <v>#N/A</v>
      </c>
      <c r="AF188" t="e">
        <f>IF(EXACT($S188, AF$2), 1, 0)</f>
        <v>#N/A</v>
      </c>
      <c r="AG188" t="e">
        <f>IF(EXACT($S188, AG$2), 1, 0)</f>
        <v>#N/A</v>
      </c>
      <c r="AH188" t="e">
        <f>IF(EXACT($S188, AH$2), 1, 0)</f>
        <v>#N/A</v>
      </c>
      <c r="AI188" t="e">
        <f>IF(EXACT($S188, AI$2), 1, 0)</f>
        <v>#N/A</v>
      </c>
      <c r="AJ188" t="e">
        <f>IF(EXACT($S188, AJ$2), 1, 0)</f>
        <v>#N/A</v>
      </c>
      <c r="AK188" t="e">
        <f>IF(EXACT($S188, AK$2), 1, 0)</f>
        <v>#N/A</v>
      </c>
      <c r="AL188" t="e">
        <f>IF(EXACT($S188, AL$2), 1, 0)</f>
        <v>#N/A</v>
      </c>
      <c r="AM188" t="e">
        <f>IF(EXACT($S188, AM$2), 1, 0)</f>
        <v>#N/A</v>
      </c>
      <c r="AN188" t="e">
        <f>IF(EXACT($S188, AN$2), 1, 0)</f>
        <v>#N/A</v>
      </c>
      <c r="AO188" t="e">
        <f>IF(EXACT($S188, AO$2), 1, 0)</f>
        <v>#N/A</v>
      </c>
      <c r="AP188" t="e">
        <f>IF(EXACT($S188, AP$2), 1, 0)</f>
        <v>#N/A</v>
      </c>
      <c r="AQ188" t="e">
        <f>IF(EXACT($S188, AQ$2), 1, 0)</f>
        <v>#N/A</v>
      </c>
      <c r="AR188" t="e">
        <f>IF(EXACT($S188, AR$2), 1, 0)</f>
        <v>#N/A</v>
      </c>
    </row>
    <row r="189" spans="1:44" x14ac:dyDescent="0.3">
      <c r="Q189" t="e">
        <f>VLOOKUP($A189, 'auction in'!$A$2:$B$218, 2, FALSE)</f>
        <v>#N/A</v>
      </c>
      <c r="S189" t="e">
        <f>VLOOKUP($A189, 'auction in'!$A$2:$C$218, 3, FALSE)</f>
        <v>#N/A</v>
      </c>
      <c r="AF189" t="e">
        <f>IF(EXACT($S189, AF$2), 1, 0)</f>
        <v>#N/A</v>
      </c>
      <c r="AG189" t="e">
        <f>IF(EXACT($S189, AG$2), 1, 0)</f>
        <v>#N/A</v>
      </c>
      <c r="AH189" t="e">
        <f>IF(EXACT($S189, AH$2), 1, 0)</f>
        <v>#N/A</v>
      </c>
      <c r="AI189" t="e">
        <f>IF(EXACT($S189, AI$2), 1, 0)</f>
        <v>#N/A</v>
      </c>
      <c r="AJ189" t="e">
        <f>IF(EXACT($S189, AJ$2), 1, 0)</f>
        <v>#N/A</v>
      </c>
      <c r="AK189" t="e">
        <f>IF(EXACT($S189, AK$2), 1, 0)</f>
        <v>#N/A</v>
      </c>
      <c r="AL189" t="e">
        <f>IF(EXACT($S189, AL$2), 1, 0)</f>
        <v>#N/A</v>
      </c>
      <c r="AM189" t="e">
        <f>IF(EXACT($S189, AM$2), 1, 0)</f>
        <v>#N/A</v>
      </c>
      <c r="AN189" t="e">
        <f>IF(EXACT($S189, AN$2), 1, 0)</f>
        <v>#N/A</v>
      </c>
      <c r="AO189" t="e">
        <f>IF(EXACT($S189, AO$2), 1, 0)</f>
        <v>#N/A</v>
      </c>
      <c r="AP189" t="e">
        <f>IF(EXACT($S189, AP$2), 1, 0)</f>
        <v>#N/A</v>
      </c>
      <c r="AQ189" t="e">
        <f>IF(EXACT($S189, AQ$2), 1, 0)</f>
        <v>#N/A</v>
      </c>
      <c r="AR189" t="e">
        <f>IF(EXACT($S189, AR$2), 1, 0)</f>
        <v>#N/A</v>
      </c>
    </row>
    <row r="190" spans="1:44" x14ac:dyDescent="0.3">
      <c r="Q190" t="e">
        <f>VLOOKUP($A190, 'auction in'!$A$2:$B$218, 2, FALSE)</f>
        <v>#N/A</v>
      </c>
      <c r="S190" t="e">
        <f>VLOOKUP($A190, 'auction in'!$A$2:$C$218, 3, FALSE)</f>
        <v>#N/A</v>
      </c>
      <c r="AF190" t="e">
        <f>IF(EXACT($S190, AF$2), 1, 0)</f>
        <v>#N/A</v>
      </c>
      <c r="AG190" t="e">
        <f>IF(EXACT($S190, AG$2), 1, 0)</f>
        <v>#N/A</v>
      </c>
      <c r="AH190" t="e">
        <f>IF(EXACT($S190, AH$2), 1, 0)</f>
        <v>#N/A</v>
      </c>
      <c r="AI190" t="e">
        <f>IF(EXACT($S190, AI$2), 1, 0)</f>
        <v>#N/A</v>
      </c>
      <c r="AJ190" t="e">
        <f>IF(EXACT($S190, AJ$2), 1, 0)</f>
        <v>#N/A</v>
      </c>
      <c r="AK190" t="e">
        <f>IF(EXACT($S190, AK$2), 1, 0)</f>
        <v>#N/A</v>
      </c>
      <c r="AL190" t="e">
        <f>IF(EXACT($S190, AL$2), 1, 0)</f>
        <v>#N/A</v>
      </c>
      <c r="AM190" t="e">
        <f>IF(EXACT($S190, AM$2), 1, 0)</f>
        <v>#N/A</v>
      </c>
      <c r="AN190" t="e">
        <f>IF(EXACT($S190, AN$2), 1, 0)</f>
        <v>#N/A</v>
      </c>
      <c r="AO190" t="e">
        <f>IF(EXACT($S190, AO$2), 1, 0)</f>
        <v>#N/A</v>
      </c>
      <c r="AP190" t="e">
        <f>IF(EXACT($S190, AP$2), 1, 0)</f>
        <v>#N/A</v>
      </c>
      <c r="AQ190" t="e">
        <f>IF(EXACT($S190, AQ$2), 1, 0)</f>
        <v>#N/A</v>
      </c>
      <c r="AR190" t="e">
        <f>IF(EXACT($S190, AR$2), 1, 0)</f>
        <v>#N/A</v>
      </c>
    </row>
    <row r="191" spans="1:44" x14ac:dyDescent="0.3">
      <c r="Q191" t="e">
        <f>VLOOKUP($A191, 'auction in'!$A$2:$B$218, 2, FALSE)</f>
        <v>#N/A</v>
      </c>
      <c r="S191" t="e">
        <f>VLOOKUP($A191, 'auction in'!$A$2:$C$218, 3, FALSE)</f>
        <v>#N/A</v>
      </c>
      <c r="AF191" t="e">
        <f>IF(EXACT($S191, AF$2), 1, 0)</f>
        <v>#N/A</v>
      </c>
      <c r="AG191" t="e">
        <f>IF(EXACT($S191, AG$2), 1, 0)</f>
        <v>#N/A</v>
      </c>
      <c r="AH191" t="e">
        <f>IF(EXACT($S191, AH$2), 1, 0)</f>
        <v>#N/A</v>
      </c>
      <c r="AI191" t="e">
        <f>IF(EXACT($S191, AI$2), 1, 0)</f>
        <v>#N/A</v>
      </c>
      <c r="AJ191" t="e">
        <f>IF(EXACT($S191, AJ$2), 1, 0)</f>
        <v>#N/A</v>
      </c>
      <c r="AK191" t="e">
        <f>IF(EXACT($S191, AK$2), 1, 0)</f>
        <v>#N/A</v>
      </c>
      <c r="AL191" t="e">
        <f>IF(EXACT($S191, AL$2), 1, 0)</f>
        <v>#N/A</v>
      </c>
      <c r="AM191" t="e">
        <f>IF(EXACT($S191, AM$2), 1, 0)</f>
        <v>#N/A</v>
      </c>
      <c r="AN191" t="e">
        <f>IF(EXACT($S191, AN$2), 1, 0)</f>
        <v>#N/A</v>
      </c>
      <c r="AO191" t="e">
        <f>IF(EXACT($S191, AO$2), 1, 0)</f>
        <v>#N/A</v>
      </c>
      <c r="AP191" t="e">
        <f>IF(EXACT($S191, AP$2), 1, 0)</f>
        <v>#N/A</v>
      </c>
      <c r="AQ191" t="e">
        <f>IF(EXACT($S191, AQ$2), 1, 0)</f>
        <v>#N/A</v>
      </c>
      <c r="AR191" t="e">
        <f>IF(EXACT($S191, AR$2), 1, 0)</f>
        <v>#N/A</v>
      </c>
    </row>
    <row r="192" spans="1:44" x14ac:dyDescent="0.3">
      <c r="Q192" t="e">
        <f>VLOOKUP($A192, 'auction in'!$A$2:$B$218, 2, FALSE)</f>
        <v>#N/A</v>
      </c>
      <c r="S192" t="e">
        <f>VLOOKUP($A192, 'auction in'!$A$2:$C$218, 3, FALSE)</f>
        <v>#N/A</v>
      </c>
      <c r="AF192" t="e">
        <f>IF(EXACT($S192, AF$2), 1, 0)</f>
        <v>#N/A</v>
      </c>
      <c r="AG192" t="e">
        <f>IF(EXACT($S192, AG$2), 1, 0)</f>
        <v>#N/A</v>
      </c>
      <c r="AH192" t="e">
        <f>IF(EXACT($S192, AH$2), 1, 0)</f>
        <v>#N/A</v>
      </c>
      <c r="AI192" t="e">
        <f>IF(EXACT($S192, AI$2), 1, 0)</f>
        <v>#N/A</v>
      </c>
      <c r="AJ192" t="e">
        <f>IF(EXACT($S192, AJ$2), 1, 0)</f>
        <v>#N/A</v>
      </c>
      <c r="AK192" t="e">
        <f>IF(EXACT($S192, AK$2), 1, 0)</f>
        <v>#N/A</v>
      </c>
      <c r="AL192" t="e">
        <f>IF(EXACT($S192, AL$2), 1, 0)</f>
        <v>#N/A</v>
      </c>
      <c r="AM192" t="e">
        <f>IF(EXACT($S192, AM$2), 1, 0)</f>
        <v>#N/A</v>
      </c>
      <c r="AN192" t="e">
        <f>IF(EXACT($S192, AN$2), 1, 0)</f>
        <v>#N/A</v>
      </c>
      <c r="AO192" t="e">
        <f>IF(EXACT($S192, AO$2), 1, 0)</f>
        <v>#N/A</v>
      </c>
      <c r="AP192" t="e">
        <f>IF(EXACT($S192, AP$2), 1, 0)</f>
        <v>#N/A</v>
      </c>
      <c r="AQ192" t="e">
        <f>IF(EXACT($S192, AQ$2), 1, 0)</f>
        <v>#N/A</v>
      </c>
      <c r="AR192" t="e">
        <f>IF(EXACT($S192, AR$2), 1, 0)</f>
        <v>#N/A</v>
      </c>
    </row>
    <row r="193" spans="17:44" x14ac:dyDescent="0.3">
      <c r="Q193" t="e">
        <f>VLOOKUP($A193, 'auction in'!$A$2:$B$218, 2, FALSE)</f>
        <v>#N/A</v>
      </c>
      <c r="S193" t="e">
        <f>VLOOKUP($A193, 'auction in'!$A$2:$C$218, 3, FALSE)</f>
        <v>#N/A</v>
      </c>
      <c r="AF193" t="e">
        <f>IF(EXACT($S193, AF$2), 1, 0)</f>
        <v>#N/A</v>
      </c>
      <c r="AG193" t="e">
        <f>IF(EXACT($S193, AG$2), 1, 0)</f>
        <v>#N/A</v>
      </c>
      <c r="AH193" t="e">
        <f>IF(EXACT($S193, AH$2), 1, 0)</f>
        <v>#N/A</v>
      </c>
      <c r="AI193" t="e">
        <f>IF(EXACT($S193, AI$2), 1, 0)</f>
        <v>#N/A</v>
      </c>
      <c r="AJ193" t="e">
        <f>IF(EXACT($S193, AJ$2), 1, 0)</f>
        <v>#N/A</v>
      </c>
      <c r="AK193" t="e">
        <f>IF(EXACT($S193, AK$2), 1, 0)</f>
        <v>#N/A</v>
      </c>
      <c r="AL193" t="e">
        <f>IF(EXACT($S193, AL$2), 1, 0)</f>
        <v>#N/A</v>
      </c>
      <c r="AM193" t="e">
        <f>IF(EXACT($S193, AM$2), 1, 0)</f>
        <v>#N/A</v>
      </c>
      <c r="AN193" t="e">
        <f>IF(EXACT($S193, AN$2), 1, 0)</f>
        <v>#N/A</v>
      </c>
      <c r="AO193" t="e">
        <f>IF(EXACT($S193, AO$2), 1, 0)</f>
        <v>#N/A</v>
      </c>
      <c r="AP193" t="e">
        <f>IF(EXACT($S193, AP$2), 1, 0)</f>
        <v>#N/A</v>
      </c>
      <c r="AQ193" t="e">
        <f>IF(EXACT($S193, AQ$2), 1, 0)</f>
        <v>#N/A</v>
      </c>
      <c r="AR193" t="e">
        <f>IF(EXACT($S193, AR$2), 1, 0)</f>
        <v>#N/A</v>
      </c>
    </row>
    <row r="194" spans="17:44" x14ac:dyDescent="0.3">
      <c r="Q194" t="e">
        <f>VLOOKUP($A194, 'auction in'!$A$2:$B$218, 2, FALSE)</f>
        <v>#N/A</v>
      </c>
      <c r="S194" t="e">
        <f>VLOOKUP($A194, 'auction in'!$A$2:$C$218, 3, FALSE)</f>
        <v>#N/A</v>
      </c>
      <c r="AF194" t="e">
        <f>IF(EXACT($S194, AF$2), 1, 0)</f>
        <v>#N/A</v>
      </c>
      <c r="AG194" t="e">
        <f>IF(EXACT($S194, AG$2), 1, 0)</f>
        <v>#N/A</v>
      </c>
      <c r="AH194" t="e">
        <f>IF(EXACT($S194, AH$2), 1, 0)</f>
        <v>#N/A</v>
      </c>
      <c r="AI194" t="e">
        <f>IF(EXACT($S194, AI$2), 1, 0)</f>
        <v>#N/A</v>
      </c>
      <c r="AJ194" t="e">
        <f>IF(EXACT($S194, AJ$2), 1, 0)</f>
        <v>#N/A</v>
      </c>
      <c r="AK194" t="e">
        <f>IF(EXACT($S194, AK$2), 1, 0)</f>
        <v>#N/A</v>
      </c>
      <c r="AL194" t="e">
        <f>IF(EXACT($S194, AL$2), 1, 0)</f>
        <v>#N/A</v>
      </c>
      <c r="AM194" t="e">
        <f>IF(EXACT($S194, AM$2), 1, 0)</f>
        <v>#N/A</v>
      </c>
      <c r="AN194" t="e">
        <f>IF(EXACT($S194, AN$2), 1, 0)</f>
        <v>#N/A</v>
      </c>
      <c r="AO194" t="e">
        <f>IF(EXACT($S194, AO$2), 1, 0)</f>
        <v>#N/A</v>
      </c>
      <c r="AP194" t="e">
        <f>IF(EXACT($S194, AP$2), 1, 0)</f>
        <v>#N/A</v>
      </c>
      <c r="AQ194" t="e">
        <f>IF(EXACT($S194, AQ$2), 1, 0)</f>
        <v>#N/A</v>
      </c>
      <c r="AR194" t="e">
        <f>IF(EXACT($S194, AR$2), 1, 0)</f>
        <v>#N/A</v>
      </c>
    </row>
    <row r="195" spans="17:44" x14ac:dyDescent="0.3">
      <c r="Q195" t="e">
        <f>VLOOKUP($A195, 'auction in'!$A$2:$B$218, 2, FALSE)</f>
        <v>#N/A</v>
      </c>
      <c r="S195" t="e">
        <f>VLOOKUP($A195, 'auction in'!$A$2:$C$218, 3, FALSE)</f>
        <v>#N/A</v>
      </c>
      <c r="AF195" t="e">
        <f>IF(EXACT($S195, AF$2), 1, 0)</f>
        <v>#N/A</v>
      </c>
      <c r="AG195" t="e">
        <f>IF(EXACT($S195, AG$2), 1, 0)</f>
        <v>#N/A</v>
      </c>
      <c r="AH195" t="e">
        <f>IF(EXACT($S195, AH$2), 1, 0)</f>
        <v>#N/A</v>
      </c>
      <c r="AI195" t="e">
        <f>IF(EXACT($S195, AI$2), 1, 0)</f>
        <v>#N/A</v>
      </c>
      <c r="AJ195" t="e">
        <f>IF(EXACT($S195, AJ$2), 1, 0)</f>
        <v>#N/A</v>
      </c>
      <c r="AK195" t="e">
        <f>IF(EXACT($S195, AK$2), 1, 0)</f>
        <v>#N/A</v>
      </c>
      <c r="AL195" t="e">
        <f>IF(EXACT($S195, AL$2), 1, 0)</f>
        <v>#N/A</v>
      </c>
      <c r="AM195" t="e">
        <f>IF(EXACT($S195, AM$2), 1, 0)</f>
        <v>#N/A</v>
      </c>
      <c r="AN195" t="e">
        <f>IF(EXACT($S195, AN$2), 1, 0)</f>
        <v>#N/A</v>
      </c>
      <c r="AO195" t="e">
        <f>IF(EXACT($S195, AO$2), 1, 0)</f>
        <v>#N/A</v>
      </c>
      <c r="AP195" t="e">
        <f>IF(EXACT($S195, AP$2), 1, 0)</f>
        <v>#N/A</v>
      </c>
      <c r="AQ195" t="e">
        <f>IF(EXACT($S195, AQ$2), 1, 0)</f>
        <v>#N/A</v>
      </c>
      <c r="AR195" t="e">
        <f>IF(EXACT($S195, AR$2), 1, 0)</f>
        <v>#N/A</v>
      </c>
    </row>
    <row r="196" spans="17:44" x14ac:dyDescent="0.3">
      <c r="Q196" t="e">
        <f>VLOOKUP($A196, 'auction in'!$A$2:$B$218, 2, FALSE)</f>
        <v>#N/A</v>
      </c>
      <c r="S196" t="e">
        <f>VLOOKUP($A196, 'auction in'!$A$2:$C$218, 3, FALSE)</f>
        <v>#N/A</v>
      </c>
      <c r="AF196" t="e">
        <f>IF(EXACT($S196, AF$2), 1, 0)</f>
        <v>#N/A</v>
      </c>
      <c r="AG196" t="e">
        <f>IF(EXACT($S196, AG$2), 1, 0)</f>
        <v>#N/A</v>
      </c>
      <c r="AH196" t="e">
        <f>IF(EXACT($S196, AH$2), 1, 0)</f>
        <v>#N/A</v>
      </c>
      <c r="AI196" t="e">
        <f>IF(EXACT($S196, AI$2), 1, 0)</f>
        <v>#N/A</v>
      </c>
      <c r="AJ196" t="e">
        <f>IF(EXACT($S196, AJ$2), 1, 0)</f>
        <v>#N/A</v>
      </c>
      <c r="AK196" t="e">
        <f>IF(EXACT($S196, AK$2), 1, 0)</f>
        <v>#N/A</v>
      </c>
      <c r="AL196" t="e">
        <f>IF(EXACT($S196, AL$2), 1, 0)</f>
        <v>#N/A</v>
      </c>
      <c r="AM196" t="e">
        <f>IF(EXACT($S196, AM$2), 1, 0)</f>
        <v>#N/A</v>
      </c>
      <c r="AN196" t="e">
        <f>IF(EXACT($S196, AN$2), 1, 0)</f>
        <v>#N/A</v>
      </c>
      <c r="AO196" t="e">
        <f>IF(EXACT($S196, AO$2), 1, 0)</f>
        <v>#N/A</v>
      </c>
      <c r="AP196" t="e">
        <f>IF(EXACT($S196, AP$2), 1, 0)</f>
        <v>#N/A</v>
      </c>
      <c r="AQ196" t="e">
        <f>IF(EXACT($S196, AQ$2), 1, 0)</f>
        <v>#N/A</v>
      </c>
      <c r="AR196" t="e">
        <f>IF(EXACT($S196, AR$2), 1, 0)</f>
        <v>#N/A</v>
      </c>
    </row>
    <row r="197" spans="17:44" x14ac:dyDescent="0.3">
      <c r="Q197" t="e">
        <f>VLOOKUP($A197, 'auction in'!$A$2:$B$218, 2, FALSE)</f>
        <v>#N/A</v>
      </c>
      <c r="S197" t="e">
        <f>VLOOKUP($A197, 'auction in'!$A$2:$C$218, 3, FALSE)</f>
        <v>#N/A</v>
      </c>
      <c r="AF197" t="e">
        <f>IF(EXACT($S197, AF$2), 1, 0)</f>
        <v>#N/A</v>
      </c>
      <c r="AG197" t="e">
        <f>IF(EXACT($S197, AG$2), 1, 0)</f>
        <v>#N/A</v>
      </c>
      <c r="AH197" t="e">
        <f>IF(EXACT($S197, AH$2), 1, 0)</f>
        <v>#N/A</v>
      </c>
      <c r="AI197" t="e">
        <f>IF(EXACT($S197, AI$2), 1, 0)</f>
        <v>#N/A</v>
      </c>
      <c r="AJ197" t="e">
        <f>IF(EXACT($S197, AJ$2), 1, 0)</f>
        <v>#N/A</v>
      </c>
      <c r="AK197" t="e">
        <f>IF(EXACT($S197, AK$2), 1, 0)</f>
        <v>#N/A</v>
      </c>
      <c r="AL197" t="e">
        <f>IF(EXACT($S197, AL$2), 1, 0)</f>
        <v>#N/A</v>
      </c>
      <c r="AM197" t="e">
        <f>IF(EXACT($S197, AM$2), 1, 0)</f>
        <v>#N/A</v>
      </c>
      <c r="AN197" t="e">
        <f>IF(EXACT($S197, AN$2), 1, 0)</f>
        <v>#N/A</v>
      </c>
      <c r="AO197" t="e">
        <f>IF(EXACT($S197, AO$2), 1, 0)</f>
        <v>#N/A</v>
      </c>
      <c r="AP197" t="e">
        <f>IF(EXACT($S197, AP$2), 1, 0)</f>
        <v>#N/A</v>
      </c>
      <c r="AQ197" t="e">
        <f>IF(EXACT($S197, AQ$2), 1, 0)</f>
        <v>#N/A</v>
      </c>
      <c r="AR197" t="e">
        <f>IF(EXACT($S197, AR$2), 1, 0)</f>
        <v>#N/A</v>
      </c>
    </row>
    <row r="198" spans="17:44" x14ac:dyDescent="0.3">
      <c r="Q198" t="e">
        <f>VLOOKUP($A198, 'auction in'!$A$2:$B$218, 2, FALSE)</f>
        <v>#N/A</v>
      </c>
      <c r="S198" t="e">
        <f>VLOOKUP($A198, 'auction in'!$A$2:$C$218, 3, FALSE)</f>
        <v>#N/A</v>
      </c>
      <c r="AF198" t="e">
        <f>IF(EXACT($S198, AF$2), 1, 0)</f>
        <v>#N/A</v>
      </c>
      <c r="AG198" t="e">
        <f>IF(EXACT($S198, AG$2), 1, 0)</f>
        <v>#N/A</v>
      </c>
      <c r="AH198" t="e">
        <f>IF(EXACT($S198, AH$2), 1, 0)</f>
        <v>#N/A</v>
      </c>
      <c r="AI198" t="e">
        <f>IF(EXACT($S198, AI$2), 1, 0)</f>
        <v>#N/A</v>
      </c>
      <c r="AJ198" t="e">
        <f>IF(EXACT($S198, AJ$2), 1, 0)</f>
        <v>#N/A</v>
      </c>
      <c r="AK198" t="e">
        <f>IF(EXACT($S198, AK$2), 1, 0)</f>
        <v>#N/A</v>
      </c>
      <c r="AL198" t="e">
        <f>IF(EXACT($S198, AL$2), 1, 0)</f>
        <v>#N/A</v>
      </c>
      <c r="AM198" t="e">
        <f>IF(EXACT($S198, AM$2), 1, 0)</f>
        <v>#N/A</v>
      </c>
      <c r="AN198" t="e">
        <f>IF(EXACT($S198, AN$2), 1, 0)</f>
        <v>#N/A</v>
      </c>
      <c r="AO198" t="e">
        <f>IF(EXACT($S198, AO$2), 1, 0)</f>
        <v>#N/A</v>
      </c>
      <c r="AP198" t="e">
        <f>IF(EXACT($S198, AP$2), 1, 0)</f>
        <v>#N/A</v>
      </c>
      <c r="AQ198" t="e">
        <f>IF(EXACT($S198, AQ$2), 1, 0)</f>
        <v>#N/A</v>
      </c>
      <c r="AR198" t="e">
        <f>IF(EXACT($S198, AR$2), 1, 0)</f>
        <v>#N/A</v>
      </c>
    </row>
    <row r="199" spans="17:44" x14ac:dyDescent="0.3">
      <c r="Q199" t="e">
        <f>VLOOKUP($A199, 'auction in'!$A$2:$B$218, 2, FALSE)</f>
        <v>#N/A</v>
      </c>
      <c r="S199" t="e">
        <f>VLOOKUP($A199, 'auction in'!$A$2:$C$218, 3, FALSE)</f>
        <v>#N/A</v>
      </c>
      <c r="AF199" t="e">
        <f>IF(EXACT($S199, AF$2), 1, 0)</f>
        <v>#N/A</v>
      </c>
      <c r="AG199" t="e">
        <f>IF(EXACT($S199, AG$2), 1, 0)</f>
        <v>#N/A</v>
      </c>
      <c r="AH199" t="e">
        <f>IF(EXACT($S199, AH$2), 1, 0)</f>
        <v>#N/A</v>
      </c>
      <c r="AI199" t="e">
        <f>IF(EXACT($S199, AI$2), 1, 0)</f>
        <v>#N/A</v>
      </c>
      <c r="AJ199" t="e">
        <f>IF(EXACT($S199, AJ$2), 1, 0)</f>
        <v>#N/A</v>
      </c>
      <c r="AK199" t="e">
        <f>IF(EXACT($S199, AK$2), 1, 0)</f>
        <v>#N/A</v>
      </c>
      <c r="AL199" t="e">
        <f>IF(EXACT($S199, AL$2), 1, 0)</f>
        <v>#N/A</v>
      </c>
      <c r="AM199" t="e">
        <f>IF(EXACT($S199, AM$2), 1, 0)</f>
        <v>#N/A</v>
      </c>
      <c r="AN199" t="e">
        <f>IF(EXACT($S199, AN$2), 1, 0)</f>
        <v>#N/A</v>
      </c>
      <c r="AO199" t="e">
        <f>IF(EXACT($S199, AO$2), 1, 0)</f>
        <v>#N/A</v>
      </c>
      <c r="AP199" t="e">
        <f>IF(EXACT($S199, AP$2), 1, 0)</f>
        <v>#N/A</v>
      </c>
      <c r="AQ199" t="e">
        <f>IF(EXACT($S199, AQ$2), 1, 0)</f>
        <v>#N/A</v>
      </c>
      <c r="AR199" t="e">
        <f>IF(EXACT($S199, AR$2), 1, 0)</f>
        <v>#N/A</v>
      </c>
    </row>
    <row r="200" spans="17:44" x14ac:dyDescent="0.3">
      <c r="Q200" t="e">
        <f>VLOOKUP($A200, 'auction in'!$A$2:$B$218, 2, FALSE)</f>
        <v>#N/A</v>
      </c>
      <c r="S200" t="e">
        <f>VLOOKUP($A200, 'auction in'!$A$2:$C$218, 3, FALSE)</f>
        <v>#N/A</v>
      </c>
      <c r="AF200" t="e">
        <f>IF(EXACT($S200, AF$2), 1, 0)</f>
        <v>#N/A</v>
      </c>
      <c r="AG200" t="e">
        <f>IF(EXACT($S200, AG$2), 1, 0)</f>
        <v>#N/A</v>
      </c>
      <c r="AH200" t="e">
        <f>IF(EXACT($S200, AH$2), 1, 0)</f>
        <v>#N/A</v>
      </c>
      <c r="AI200" t="e">
        <f>IF(EXACT($S200, AI$2), 1, 0)</f>
        <v>#N/A</v>
      </c>
      <c r="AJ200" t="e">
        <f>IF(EXACT($S200, AJ$2), 1, 0)</f>
        <v>#N/A</v>
      </c>
      <c r="AK200" t="e">
        <f>IF(EXACT($S200, AK$2), 1, 0)</f>
        <v>#N/A</v>
      </c>
      <c r="AL200" t="e">
        <f>IF(EXACT($S200, AL$2), 1, 0)</f>
        <v>#N/A</v>
      </c>
      <c r="AM200" t="e">
        <f>IF(EXACT($S200, AM$2), 1, 0)</f>
        <v>#N/A</v>
      </c>
      <c r="AN200" t="e">
        <f>IF(EXACT($S200, AN$2), 1, 0)</f>
        <v>#N/A</v>
      </c>
      <c r="AO200" t="e">
        <f>IF(EXACT($S200, AO$2), 1, 0)</f>
        <v>#N/A</v>
      </c>
      <c r="AP200" t="e">
        <f>IF(EXACT($S200, AP$2), 1, 0)</f>
        <v>#N/A</v>
      </c>
      <c r="AQ200" t="e">
        <f>IF(EXACT($S200, AQ$2), 1, 0)</f>
        <v>#N/A</v>
      </c>
      <c r="AR200" t="e">
        <f>IF(EXACT($S200, AR$2), 1, 0)</f>
        <v>#N/A</v>
      </c>
    </row>
    <row r="201" spans="17:44" x14ac:dyDescent="0.3">
      <c r="Q201" t="e">
        <f>VLOOKUP($A201, 'auction in'!$A$2:$B$218, 2, FALSE)</f>
        <v>#N/A</v>
      </c>
      <c r="S201" t="e">
        <f>VLOOKUP($A201, 'auction in'!$A$2:$C$218, 3, FALSE)</f>
        <v>#N/A</v>
      </c>
      <c r="AF201" t="e">
        <f>IF(EXACT($S201, AF$2), 1, 0)</f>
        <v>#N/A</v>
      </c>
      <c r="AG201" t="e">
        <f>IF(EXACT($S201, AG$2), 1, 0)</f>
        <v>#N/A</v>
      </c>
      <c r="AH201" t="e">
        <f>IF(EXACT($S201, AH$2), 1, 0)</f>
        <v>#N/A</v>
      </c>
      <c r="AI201" t="e">
        <f>IF(EXACT($S201, AI$2), 1, 0)</f>
        <v>#N/A</v>
      </c>
      <c r="AJ201" t="e">
        <f>IF(EXACT($S201, AJ$2), 1, 0)</f>
        <v>#N/A</v>
      </c>
      <c r="AK201" t="e">
        <f>IF(EXACT($S201, AK$2), 1, 0)</f>
        <v>#N/A</v>
      </c>
      <c r="AL201" t="e">
        <f>IF(EXACT($S201, AL$2), 1, 0)</f>
        <v>#N/A</v>
      </c>
      <c r="AM201" t="e">
        <f>IF(EXACT($S201, AM$2), 1, 0)</f>
        <v>#N/A</v>
      </c>
      <c r="AN201" t="e">
        <f>IF(EXACT($S201, AN$2), 1, 0)</f>
        <v>#N/A</v>
      </c>
      <c r="AO201" t="e">
        <f>IF(EXACT($S201, AO$2), 1, 0)</f>
        <v>#N/A</v>
      </c>
      <c r="AP201" t="e">
        <f>IF(EXACT($S201, AP$2), 1, 0)</f>
        <v>#N/A</v>
      </c>
      <c r="AQ201" t="e">
        <f>IF(EXACT($S201, AQ$2), 1, 0)</f>
        <v>#N/A</v>
      </c>
      <c r="AR201" t="e">
        <f>IF(EXACT($S201, AR$2), 1, 0)</f>
        <v>#N/A</v>
      </c>
    </row>
    <row r="202" spans="17:44" x14ac:dyDescent="0.3">
      <c r="Q202" t="e">
        <f>VLOOKUP($A202, 'auction in'!$A$2:$B$218, 2, FALSE)</f>
        <v>#N/A</v>
      </c>
      <c r="S202" t="e">
        <f>VLOOKUP($A202, 'auction in'!$A$2:$C$218, 3, FALSE)</f>
        <v>#N/A</v>
      </c>
      <c r="AF202" t="e">
        <f>IF(EXACT($S202, AF$2), 1, 0)</f>
        <v>#N/A</v>
      </c>
      <c r="AG202" t="e">
        <f>IF(EXACT($S202, AG$2), 1, 0)</f>
        <v>#N/A</v>
      </c>
      <c r="AH202" t="e">
        <f>IF(EXACT($S202, AH$2), 1, 0)</f>
        <v>#N/A</v>
      </c>
      <c r="AI202" t="e">
        <f>IF(EXACT($S202, AI$2), 1, 0)</f>
        <v>#N/A</v>
      </c>
      <c r="AJ202" t="e">
        <f>IF(EXACT($S202, AJ$2), 1, 0)</f>
        <v>#N/A</v>
      </c>
      <c r="AK202" t="e">
        <f>IF(EXACT($S202, AK$2), 1, 0)</f>
        <v>#N/A</v>
      </c>
      <c r="AL202" t="e">
        <f>IF(EXACT($S202, AL$2), 1, 0)</f>
        <v>#N/A</v>
      </c>
      <c r="AM202" t="e">
        <f>IF(EXACT($S202, AM$2), 1, 0)</f>
        <v>#N/A</v>
      </c>
      <c r="AN202" t="e">
        <f>IF(EXACT($S202, AN$2), 1, 0)</f>
        <v>#N/A</v>
      </c>
      <c r="AO202" t="e">
        <f>IF(EXACT($S202, AO$2), 1, 0)</f>
        <v>#N/A</v>
      </c>
      <c r="AP202" t="e">
        <f>IF(EXACT($S202, AP$2), 1, 0)</f>
        <v>#N/A</v>
      </c>
      <c r="AQ202" t="e">
        <f>IF(EXACT($S202, AQ$2), 1, 0)</f>
        <v>#N/A</v>
      </c>
      <c r="AR202" t="e">
        <f>IF(EXACT($S202, AR$2), 1, 0)</f>
        <v>#N/A</v>
      </c>
    </row>
    <row r="203" spans="17:44" x14ac:dyDescent="0.3">
      <c r="Q203" t="e">
        <f>VLOOKUP($A203, 'auction in'!$A$2:$B$218, 2, FALSE)</f>
        <v>#N/A</v>
      </c>
      <c r="S203" t="e">
        <f>VLOOKUP($A203, 'auction in'!$A$2:$C$218, 3, FALSE)</f>
        <v>#N/A</v>
      </c>
      <c r="AF203" t="e">
        <f>IF(EXACT($S203, AF$2), 1, 0)</f>
        <v>#N/A</v>
      </c>
      <c r="AG203" t="e">
        <f>IF(EXACT($S203, AG$2), 1, 0)</f>
        <v>#N/A</v>
      </c>
      <c r="AH203" t="e">
        <f>IF(EXACT($S203, AH$2), 1, 0)</f>
        <v>#N/A</v>
      </c>
      <c r="AI203" t="e">
        <f>IF(EXACT($S203, AI$2), 1, 0)</f>
        <v>#N/A</v>
      </c>
      <c r="AJ203" t="e">
        <f>IF(EXACT($S203, AJ$2), 1, 0)</f>
        <v>#N/A</v>
      </c>
      <c r="AK203" t="e">
        <f>IF(EXACT($S203, AK$2), 1, 0)</f>
        <v>#N/A</v>
      </c>
      <c r="AL203" t="e">
        <f>IF(EXACT($S203, AL$2), 1, 0)</f>
        <v>#N/A</v>
      </c>
      <c r="AM203" t="e">
        <f>IF(EXACT($S203, AM$2), 1, 0)</f>
        <v>#N/A</v>
      </c>
      <c r="AN203" t="e">
        <f>IF(EXACT($S203, AN$2), 1, 0)</f>
        <v>#N/A</v>
      </c>
      <c r="AO203" t="e">
        <f>IF(EXACT($S203, AO$2), 1, 0)</f>
        <v>#N/A</v>
      </c>
      <c r="AP203" t="e">
        <f>IF(EXACT($S203, AP$2), 1, 0)</f>
        <v>#N/A</v>
      </c>
      <c r="AQ203" t="e">
        <f>IF(EXACT($S203, AQ$2), 1, 0)</f>
        <v>#N/A</v>
      </c>
      <c r="AR203" t="e">
        <f>IF(EXACT($S203, AR$2), 1, 0)</f>
        <v>#N/A</v>
      </c>
    </row>
    <row r="204" spans="17:44" x14ac:dyDescent="0.3">
      <c r="Q204" t="e">
        <f>VLOOKUP($A204, 'auction in'!$A$2:$B$218, 2, FALSE)</f>
        <v>#N/A</v>
      </c>
      <c r="S204" t="e">
        <f>VLOOKUP($A204, 'auction in'!$A$2:$C$218, 3, FALSE)</f>
        <v>#N/A</v>
      </c>
      <c r="AF204" t="e">
        <f>IF(EXACT($S204, AF$2), 1, 0)</f>
        <v>#N/A</v>
      </c>
      <c r="AG204" t="e">
        <f>IF(EXACT($S204, AG$2), 1, 0)</f>
        <v>#N/A</v>
      </c>
      <c r="AH204" t="e">
        <f>IF(EXACT($S204, AH$2), 1, 0)</f>
        <v>#N/A</v>
      </c>
      <c r="AI204" t="e">
        <f>IF(EXACT($S204, AI$2), 1, 0)</f>
        <v>#N/A</v>
      </c>
      <c r="AJ204" t="e">
        <f>IF(EXACT($S204, AJ$2), 1, 0)</f>
        <v>#N/A</v>
      </c>
      <c r="AK204" t="e">
        <f>IF(EXACT($S204, AK$2), 1, 0)</f>
        <v>#N/A</v>
      </c>
      <c r="AL204" t="e">
        <f>IF(EXACT($S204, AL$2), 1, 0)</f>
        <v>#N/A</v>
      </c>
      <c r="AM204" t="e">
        <f>IF(EXACT($S204, AM$2), 1, 0)</f>
        <v>#N/A</v>
      </c>
      <c r="AN204" t="e">
        <f>IF(EXACT($S204, AN$2), 1, 0)</f>
        <v>#N/A</v>
      </c>
      <c r="AO204" t="e">
        <f>IF(EXACT($S204, AO$2), 1, 0)</f>
        <v>#N/A</v>
      </c>
      <c r="AP204" t="e">
        <f>IF(EXACT($S204, AP$2), 1, 0)</f>
        <v>#N/A</v>
      </c>
      <c r="AQ204" t="e">
        <f>IF(EXACT($S204, AQ$2), 1, 0)</f>
        <v>#N/A</v>
      </c>
      <c r="AR204" t="e">
        <f>IF(EXACT($S204, AR$2), 1, 0)</f>
        <v>#N/A</v>
      </c>
    </row>
    <row r="205" spans="17:44" x14ac:dyDescent="0.3">
      <c r="Q205" t="e">
        <f>VLOOKUP($A205, 'auction in'!$A$2:$B$218, 2, FALSE)</f>
        <v>#N/A</v>
      </c>
      <c r="S205" t="e">
        <f>VLOOKUP($A205, 'auction in'!$A$2:$C$218, 3, FALSE)</f>
        <v>#N/A</v>
      </c>
      <c r="AF205" t="e">
        <f>IF(EXACT($S205, AF$2), 1, 0)</f>
        <v>#N/A</v>
      </c>
      <c r="AG205" t="e">
        <f>IF(EXACT($S205, AG$2), 1, 0)</f>
        <v>#N/A</v>
      </c>
      <c r="AH205" t="e">
        <f>IF(EXACT($S205, AH$2), 1, 0)</f>
        <v>#N/A</v>
      </c>
      <c r="AI205" t="e">
        <f>IF(EXACT($S205, AI$2), 1, 0)</f>
        <v>#N/A</v>
      </c>
      <c r="AJ205" t="e">
        <f>IF(EXACT($S205, AJ$2), 1, 0)</f>
        <v>#N/A</v>
      </c>
      <c r="AK205" t="e">
        <f>IF(EXACT($S205, AK$2), 1, 0)</f>
        <v>#N/A</v>
      </c>
      <c r="AL205" t="e">
        <f>IF(EXACT($S205, AL$2), 1, 0)</f>
        <v>#N/A</v>
      </c>
      <c r="AM205" t="e">
        <f>IF(EXACT($S205, AM$2), 1, 0)</f>
        <v>#N/A</v>
      </c>
      <c r="AN205" t="e">
        <f>IF(EXACT($S205, AN$2), 1, 0)</f>
        <v>#N/A</v>
      </c>
      <c r="AO205" t="e">
        <f>IF(EXACT($S205, AO$2), 1, 0)</f>
        <v>#N/A</v>
      </c>
      <c r="AP205" t="e">
        <f>IF(EXACT($S205, AP$2), 1, 0)</f>
        <v>#N/A</v>
      </c>
      <c r="AQ205" t="e">
        <f>IF(EXACT($S205, AQ$2), 1, 0)</f>
        <v>#N/A</v>
      </c>
      <c r="AR205" t="e">
        <f>IF(EXACT($S205, AR$2), 1, 0)</f>
        <v>#N/A</v>
      </c>
    </row>
    <row r="206" spans="17:44" x14ac:dyDescent="0.3">
      <c r="Q206" t="e">
        <f>VLOOKUP($A206, 'auction in'!$A$2:$B$218, 2, FALSE)</f>
        <v>#N/A</v>
      </c>
      <c r="S206" t="e">
        <f>VLOOKUP($A206, 'auction in'!$A$2:$C$218, 3, FALSE)</f>
        <v>#N/A</v>
      </c>
      <c r="AF206" t="e">
        <f>IF(EXACT($S206, AF$2), 1, 0)</f>
        <v>#N/A</v>
      </c>
      <c r="AG206" t="e">
        <f>IF(EXACT($S206, AG$2), 1, 0)</f>
        <v>#N/A</v>
      </c>
      <c r="AH206" t="e">
        <f>IF(EXACT($S206, AH$2), 1, 0)</f>
        <v>#N/A</v>
      </c>
      <c r="AI206" t="e">
        <f>IF(EXACT($S206, AI$2), 1, 0)</f>
        <v>#N/A</v>
      </c>
      <c r="AJ206" t="e">
        <f>IF(EXACT($S206, AJ$2), 1, 0)</f>
        <v>#N/A</v>
      </c>
      <c r="AK206" t="e">
        <f>IF(EXACT($S206, AK$2), 1, 0)</f>
        <v>#N/A</v>
      </c>
      <c r="AL206" t="e">
        <f>IF(EXACT($S206, AL$2), 1, 0)</f>
        <v>#N/A</v>
      </c>
      <c r="AM206" t="e">
        <f>IF(EXACT($S206, AM$2), 1, 0)</f>
        <v>#N/A</v>
      </c>
      <c r="AN206" t="e">
        <f>IF(EXACT($S206, AN$2), 1, 0)</f>
        <v>#N/A</v>
      </c>
      <c r="AO206" t="e">
        <f>IF(EXACT($S206, AO$2), 1, 0)</f>
        <v>#N/A</v>
      </c>
      <c r="AP206" t="e">
        <f>IF(EXACT($S206, AP$2), 1, 0)</f>
        <v>#N/A</v>
      </c>
      <c r="AQ206" t="e">
        <f>IF(EXACT($S206, AQ$2), 1, 0)</f>
        <v>#N/A</v>
      </c>
      <c r="AR206" t="e">
        <f>IF(EXACT($S206, AR$2), 1, 0)</f>
        <v>#N/A</v>
      </c>
    </row>
    <row r="207" spans="17:44" x14ac:dyDescent="0.3">
      <c r="Q207" t="e">
        <f>VLOOKUP($A207, 'auction in'!$A$2:$B$218, 2, FALSE)</f>
        <v>#N/A</v>
      </c>
      <c r="S207" t="e">
        <f>VLOOKUP($A207, 'auction in'!$A$2:$C$218, 3, FALSE)</f>
        <v>#N/A</v>
      </c>
      <c r="AF207" t="e">
        <f>IF(EXACT($S207, AF$2), 1, 0)</f>
        <v>#N/A</v>
      </c>
      <c r="AG207" t="e">
        <f>IF(EXACT($S207, AG$2), 1, 0)</f>
        <v>#N/A</v>
      </c>
      <c r="AH207" t="e">
        <f>IF(EXACT($S207, AH$2), 1, 0)</f>
        <v>#N/A</v>
      </c>
      <c r="AI207" t="e">
        <f>IF(EXACT($S207, AI$2), 1, 0)</f>
        <v>#N/A</v>
      </c>
      <c r="AJ207" t="e">
        <f>IF(EXACT($S207, AJ$2), 1, 0)</f>
        <v>#N/A</v>
      </c>
      <c r="AK207" t="e">
        <f>IF(EXACT($S207, AK$2), 1, 0)</f>
        <v>#N/A</v>
      </c>
      <c r="AL207" t="e">
        <f>IF(EXACT($S207, AL$2), 1, 0)</f>
        <v>#N/A</v>
      </c>
      <c r="AM207" t="e">
        <f>IF(EXACT($S207, AM$2), 1, 0)</f>
        <v>#N/A</v>
      </c>
      <c r="AN207" t="e">
        <f>IF(EXACT($S207, AN$2), 1, 0)</f>
        <v>#N/A</v>
      </c>
      <c r="AO207" t="e">
        <f>IF(EXACT($S207, AO$2), 1, 0)</f>
        <v>#N/A</v>
      </c>
      <c r="AP207" t="e">
        <f>IF(EXACT($S207, AP$2), 1, 0)</f>
        <v>#N/A</v>
      </c>
      <c r="AQ207" t="e">
        <f>IF(EXACT($S207, AQ$2), 1, 0)</f>
        <v>#N/A</v>
      </c>
      <c r="AR207" t="e">
        <f>IF(EXACT($S207, AR$2), 1, 0)</f>
        <v>#N/A</v>
      </c>
    </row>
    <row r="208" spans="17:44" x14ac:dyDescent="0.3">
      <c r="Q208" t="e">
        <f>VLOOKUP($A208, 'auction in'!$A$2:$B$218, 2, FALSE)</f>
        <v>#N/A</v>
      </c>
      <c r="S208" t="e">
        <f>VLOOKUP($A208, 'auction in'!$A$2:$C$218, 3, FALSE)</f>
        <v>#N/A</v>
      </c>
      <c r="AF208" t="e">
        <f>IF(EXACT($S208, AF$2), 1, 0)</f>
        <v>#N/A</v>
      </c>
      <c r="AG208" t="e">
        <f>IF(EXACT($S208, AG$2), 1, 0)</f>
        <v>#N/A</v>
      </c>
      <c r="AH208" t="e">
        <f>IF(EXACT($S208, AH$2), 1, 0)</f>
        <v>#N/A</v>
      </c>
      <c r="AI208" t="e">
        <f>IF(EXACT($S208, AI$2), 1, 0)</f>
        <v>#N/A</v>
      </c>
      <c r="AJ208" t="e">
        <f>IF(EXACT($S208, AJ$2), 1, 0)</f>
        <v>#N/A</v>
      </c>
      <c r="AK208" t="e">
        <f>IF(EXACT($S208, AK$2), 1, 0)</f>
        <v>#N/A</v>
      </c>
      <c r="AL208" t="e">
        <f>IF(EXACT($S208, AL$2), 1, 0)</f>
        <v>#N/A</v>
      </c>
      <c r="AM208" t="e">
        <f>IF(EXACT($S208, AM$2), 1, 0)</f>
        <v>#N/A</v>
      </c>
      <c r="AN208" t="e">
        <f>IF(EXACT($S208, AN$2), 1, 0)</f>
        <v>#N/A</v>
      </c>
      <c r="AO208" t="e">
        <f>IF(EXACT($S208, AO$2), 1, 0)</f>
        <v>#N/A</v>
      </c>
      <c r="AP208" t="e">
        <f>IF(EXACT($S208, AP$2), 1, 0)</f>
        <v>#N/A</v>
      </c>
      <c r="AQ208" t="e">
        <f>IF(EXACT($S208, AQ$2), 1, 0)</f>
        <v>#N/A</v>
      </c>
      <c r="AR208" t="e">
        <f>IF(EXACT($S208, AR$2), 1, 0)</f>
        <v>#N/A</v>
      </c>
    </row>
    <row r="209" spans="17:44" x14ac:dyDescent="0.3">
      <c r="Q209" t="e">
        <f>VLOOKUP($A209, 'auction in'!$A$2:$B$218, 2, FALSE)</f>
        <v>#N/A</v>
      </c>
      <c r="S209" t="e">
        <f>VLOOKUP($A209, 'auction in'!$A$2:$C$218, 3, FALSE)</f>
        <v>#N/A</v>
      </c>
      <c r="AF209" t="e">
        <f>IF(EXACT($S209, AF$2), 1, 0)</f>
        <v>#N/A</v>
      </c>
      <c r="AG209" t="e">
        <f>IF(EXACT($S209, AG$2), 1, 0)</f>
        <v>#N/A</v>
      </c>
      <c r="AH209" t="e">
        <f>IF(EXACT($S209, AH$2), 1, 0)</f>
        <v>#N/A</v>
      </c>
      <c r="AI209" t="e">
        <f>IF(EXACT($S209, AI$2), 1, 0)</f>
        <v>#N/A</v>
      </c>
      <c r="AJ209" t="e">
        <f>IF(EXACT($S209, AJ$2), 1, 0)</f>
        <v>#N/A</v>
      </c>
      <c r="AK209" t="e">
        <f>IF(EXACT($S209, AK$2), 1, 0)</f>
        <v>#N/A</v>
      </c>
      <c r="AL209" t="e">
        <f>IF(EXACT($S209, AL$2), 1, 0)</f>
        <v>#N/A</v>
      </c>
      <c r="AM209" t="e">
        <f>IF(EXACT($S209, AM$2), 1, 0)</f>
        <v>#N/A</v>
      </c>
      <c r="AN209" t="e">
        <f>IF(EXACT($S209, AN$2), 1, 0)</f>
        <v>#N/A</v>
      </c>
      <c r="AO209" t="e">
        <f>IF(EXACT($S209, AO$2), 1, 0)</f>
        <v>#N/A</v>
      </c>
      <c r="AP209" t="e">
        <f>IF(EXACT($S209, AP$2), 1, 0)</f>
        <v>#N/A</v>
      </c>
      <c r="AQ209" t="e">
        <f>IF(EXACT($S209, AQ$2), 1, 0)</f>
        <v>#N/A</v>
      </c>
      <c r="AR209" t="e">
        <f>IF(EXACT($S209, AR$2), 1, 0)</f>
        <v>#N/A</v>
      </c>
    </row>
    <row r="210" spans="17:44" x14ac:dyDescent="0.3">
      <c r="Q210" t="e">
        <f>VLOOKUP($A210, 'auction in'!$A$2:$B$218, 2, FALSE)</f>
        <v>#N/A</v>
      </c>
      <c r="S210" t="e">
        <f>VLOOKUP($A210, 'auction in'!$A$2:$C$218, 3, FALSE)</f>
        <v>#N/A</v>
      </c>
      <c r="AF210" t="e">
        <f>IF(EXACT($S210, AF$2), 1, 0)</f>
        <v>#N/A</v>
      </c>
      <c r="AG210" t="e">
        <f>IF(EXACT($S210, AG$2), 1, 0)</f>
        <v>#N/A</v>
      </c>
      <c r="AH210" t="e">
        <f>IF(EXACT($S210, AH$2), 1, 0)</f>
        <v>#N/A</v>
      </c>
      <c r="AI210" t="e">
        <f>IF(EXACT($S210, AI$2), 1, 0)</f>
        <v>#N/A</v>
      </c>
      <c r="AJ210" t="e">
        <f>IF(EXACT($S210, AJ$2), 1, 0)</f>
        <v>#N/A</v>
      </c>
      <c r="AK210" t="e">
        <f>IF(EXACT($S210, AK$2), 1, 0)</f>
        <v>#N/A</v>
      </c>
      <c r="AL210" t="e">
        <f>IF(EXACT($S210, AL$2), 1, 0)</f>
        <v>#N/A</v>
      </c>
      <c r="AM210" t="e">
        <f>IF(EXACT($S210, AM$2), 1, 0)</f>
        <v>#N/A</v>
      </c>
      <c r="AN210" t="e">
        <f>IF(EXACT($S210, AN$2), 1, 0)</f>
        <v>#N/A</v>
      </c>
      <c r="AO210" t="e">
        <f>IF(EXACT($S210, AO$2), 1, 0)</f>
        <v>#N/A</v>
      </c>
      <c r="AP210" t="e">
        <f>IF(EXACT($S210, AP$2), 1, 0)</f>
        <v>#N/A</v>
      </c>
      <c r="AQ210" t="e">
        <f>IF(EXACT($S210, AQ$2), 1, 0)</f>
        <v>#N/A</v>
      </c>
      <c r="AR210" t="e">
        <f>IF(EXACT($S210, AR$2), 1, 0)</f>
        <v>#N/A</v>
      </c>
    </row>
    <row r="211" spans="17:44" x14ac:dyDescent="0.3">
      <c r="Q211" t="e">
        <f>VLOOKUP($A211, 'auction in'!$A$2:$B$218, 2, FALSE)</f>
        <v>#N/A</v>
      </c>
      <c r="S211" t="e">
        <f>VLOOKUP($A211, 'auction in'!$A$2:$C$218, 3, FALSE)</f>
        <v>#N/A</v>
      </c>
      <c r="AF211" t="e">
        <f>IF(EXACT($S211, AF$2), 1, 0)</f>
        <v>#N/A</v>
      </c>
      <c r="AG211" t="e">
        <f>IF(EXACT($S211, AG$2), 1, 0)</f>
        <v>#N/A</v>
      </c>
      <c r="AH211" t="e">
        <f>IF(EXACT($S211, AH$2), 1, 0)</f>
        <v>#N/A</v>
      </c>
      <c r="AI211" t="e">
        <f>IF(EXACT($S211, AI$2), 1, 0)</f>
        <v>#N/A</v>
      </c>
      <c r="AJ211" t="e">
        <f>IF(EXACT($S211, AJ$2), 1, 0)</f>
        <v>#N/A</v>
      </c>
      <c r="AK211" t="e">
        <f>IF(EXACT($S211, AK$2), 1, 0)</f>
        <v>#N/A</v>
      </c>
      <c r="AL211" t="e">
        <f>IF(EXACT($S211, AL$2), 1, 0)</f>
        <v>#N/A</v>
      </c>
      <c r="AM211" t="e">
        <f>IF(EXACT($S211, AM$2), 1, 0)</f>
        <v>#N/A</v>
      </c>
      <c r="AN211" t="e">
        <f>IF(EXACT($S211, AN$2), 1, 0)</f>
        <v>#N/A</v>
      </c>
      <c r="AO211" t="e">
        <f>IF(EXACT($S211, AO$2), 1, 0)</f>
        <v>#N/A</v>
      </c>
      <c r="AP211" t="e">
        <f>IF(EXACT($S211, AP$2), 1, 0)</f>
        <v>#N/A</v>
      </c>
      <c r="AQ211" t="e">
        <f>IF(EXACT($S211, AQ$2), 1, 0)</f>
        <v>#N/A</v>
      </c>
      <c r="AR211" t="e">
        <f>IF(EXACT($S211, AR$2), 1, 0)</f>
        <v>#N/A</v>
      </c>
    </row>
    <row r="212" spans="17:44" x14ac:dyDescent="0.3">
      <c r="Q212" t="e">
        <f>VLOOKUP($A212, 'auction in'!$A$2:$B$218, 2, FALSE)</f>
        <v>#N/A</v>
      </c>
      <c r="S212" t="e">
        <f>VLOOKUP($A212, 'auction in'!$A$2:$C$218, 3, FALSE)</f>
        <v>#N/A</v>
      </c>
      <c r="AF212" t="e">
        <f>IF(EXACT($S212, AF$2), 1, 0)</f>
        <v>#N/A</v>
      </c>
      <c r="AG212" t="e">
        <f>IF(EXACT($S212, AG$2), 1, 0)</f>
        <v>#N/A</v>
      </c>
      <c r="AH212" t="e">
        <f>IF(EXACT($S212, AH$2), 1, 0)</f>
        <v>#N/A</v>
      </c>
      <c r="AI212" t="e">
        <f>IF(EXACT($S212, AI$2), 1, 0)</f>
        <v>#N/A</v>
      </c>
      <c r="AJ212" t="e">
        <f>IF(EXACT($S212, AJ$2), 1, 0)</f>
        <v>#N/A</v>
      </c>
      <c r="AK212" t="e">
        <f>IF(EXACT($S212, AK$2), 1, 0)</f>
        <v>#N/A</v>
      </c>
      <c r="AL212" t="e">
        <f>IF(EXACT($S212, AL$2), 1, 0)</f>
        <v>#N/A</v>
      </c>
      <c r="AM212" t="e">
        <f>IF(EXACT($S212, AM$2), 1, 0)</f>
        <v>#N/A</v>
      </c>
      <c r="AN212" t="e">
        <f>IF(EXACT($S212, AN$2), 1, 0)</f>
        <v>#N/A</v>
      </c>
      <c r="AO212" t="e">
        <f>IF(EXACT($S212, AO$2), 1, 0)</f>
        <v>#N/A</v>
      </c>
      <c r="AP212" t="e">
        <f>IF(EXACT($S212, AP$2), 1, 0)</f>
        <v>#N/A</v>
      </c>
      <c r="AQ212" t="e">
        <f>IF(EXACT($S212, AQ$2), 1, 0)</f>
        <v>#N/A</v>
      </c>
      <c r="AR212" t="e">
        <f>IF(EXACT($S212, AR$2), 1, 0)</f>
        <v>#N/A</v>
      </c>
    </row>
    <row r="213" spans="17:44" x14ac:dyDescent="0.3">
      <c r="Q213" t="e">
        <f>VLOOKUP($A213, 'auction in'!$A$2:$B$218, 2, FALSE)</f>
        <v>#N/A</v>
      </c>
      <c r="S213" t="e">
        <f>VLOOKUP($A213, 'auction in'!$A$2:$C$218, 3, FALSE)</f>
        <v>#N/A</v>
      </c>
      <c r="AF213" t="e">
        <f>IF(EXACT($S213, AF$2), 1, 0)</f>
        <v>#N/A</v>
      </c>
      <c r="AG213" t="e">
        <f>IF(EXACT($S213, AG$2), 1, 0)</f>
        <v>#N/A</v>
      </c>
      <c r="AH213" t="e">
        <f>IF(EXACT($S213, AH$2), 1, 0)</f>
        <v>#N/A</v>
      </c>
      <c r="AI213" t="e">
        <f>IF(EXACT($S213, AI$2), 1, 0)</f>
        <v>#N/A</v>
      </c>
      <c r="AJ213" t="e">
        <f>IF(EXACT($S213, AJ$2), 1, 0)</f>
        <v>#N/A</v>
      </c>
      <c r="AK213" t="e">
        <f>IF(EXACT($S213, AK$2), 1, 0)</f>
        <v>#N/A</v>
      </c>
      <c r="AL213" t="e">
        <f>IF(EXACT($S213, AL$2), 1, 0)</f>
        <v>#N/A</v>
      </c>
      <c r="AM213" t="e">
        <f>IF(EXACT($S213, AM$2), 1, 0)</f>
        <v>#N/A</v>
      </c>
      <c r="AN213" t="e">
        <f>IF(EXACT($S213, AN$2), 1, 0)</f>
        <v>#N/A</v>
      </c>
      <c r="AO213" t="e">
        <f>IF(EXACT($S213, AO$2), 1, 0)</f>
        <v>#N/A</v>
      </c>
      <c r="AP213" t="e">
        <f>IF(EXACT($S213, AP$2), 1, 0)</f>
        <v>#N/A</v>
      </c>
      <c r="AQ213" t="e">
        <f>IF(EXACT($S213, AQ$2), 1, 0)</f>
        <v>#N/A</v>
      </c>
      <c r="AR213" t="e">
        <f>IF(EXACT($S213, AR$2), 1, 0)</f>
        <v>#N/A</v>
      </c>
    </row>
    <row r="214" spans="17:44" x14ac:dyDescent="0.3">
      <c r="Q214" t="e">
        <f>VLOOKUP($A214, 'auction in'!$A$2:$B$218, 2, FALSE)</f>
        <v>#N/A</v>
      </c>
      <c r="S214" t="e">
        <f>VLOOKUP($A214, 'auction in'!$A$2:$C$218, 3, FALSE)</f>
        <v>#N/A</v>
      </c>
      <c r="AF214" t="e">
        <f>IF(EXACT($S214, AF$2), 1, 0)</f>
        <v>#N/A</v>
      </c>
      <c r="AG214" t="e">
        <f>IF(EXACT($S214, AG$2), 1, 0)</f>
        <v>#N/A</v>
      </c>
      <c r="AH214" t="e">
        <f>IF(EXACT($S214, AH$2), 1, 0)</f>
        <v>#N/A</v>
      </c>
      <c r="AI214" t="e">
        <f>IF(EXACT($S214, AI$2), 1, 0)</f>
        <v>#N/A</v>
      </c>
      <c r="AJ214" t="e">
        <f>IF(EXACT($S214, AJ$2), 1, 0)</f>
        <v>#N/A</v>
      </c>
      <c r="AK214" t="e">
        <f>IF(EXACT($S214, AK$2), 1, 0)</f>
        <v>#N/A</v>
      </c>
      <c r="AL214" t="e">
        <f>IF(EXACT($S214, AL$2), 1, 0)</f>
        <v>#N/A</v>
      </c>
      <c r="AM214" t="e">
        <f>IF(EXACT($S214, AM$2), 1, 0)</f>
        <v>#N/A</v>
      </c>
      <c r="AN214" t="e">
        <f>IF(EXACT($S214, AN$2), 1, 0)</f>
        <v>#N/A</v>
      </c>
      <c r="AO214" t="e">
        <f>IF(EXACT($S214, AO$2), 1, 0)</f>
        <v>#N/A</v>
      </c>
      <c r="AP214" t="e">
        <f>IF(EXACT($S214, AP$2), 1, 0)</f>
        <v>#N/A</v>
      </c>
      <c r="AQ214" t="e">
        <f>IF(EXACT($S214, AQ$2), 1, 0)</f>
        <v>#N/A</v>
      </c>
      <c r="AR214" t="e">
        <f>IF(EXACT($S214, AR$2), 1, 0)</f>
        <v>#N/A</v>
      </c>
    </row>
    <row r="215" spans="17:44" x14ac:dyDescent="0.3">
      <c r="Q215" t="e">
        <f>VLOOKUP($A215, 'auction in'!$A$2:$B$218, 2, FALSE)</f>
        <v>#N/A</v>
      </c>
      <c r="S215" t="e">
        <f>VLOOKUP($A215, 'auction in'!$A$2:$C$218, 3, FALSE)</f>
        <v>#N/A</v>
      </c>
      <c r="AF215" t="e">
        <f>IF(EXACT($S215, AF$2), 1, 0)</f>
        <v>#N/A</v>
      </c>
      <c r="AG215" t="e">
        <f>IF(EXACT($S215, AG$2), 1, 0)</f>
        <v>#N/A</v>
      </c>
      <c r="AH215" t="e">
        <f>IF(EXACT($S215, AH$2), 1, 0)</f>
        <v>#N/A</v>
      </c>
      <c r="AI215" t="e">
        <f>IF(EXACT($S215, AI$2), 1, 0)</f>
        <v>#N/A</v>
      </c>
      <c r="AJ215" t="e">
        <f>IF(EXACT($S215, AJ$2), 1, 0)</f>
        <v>#N/A</v>
      </c>
      <c r="AK215" t="e">
        <f>IF(EXACT($S215, AK$2), 1, 0)</f>
        <v>#N/A</v>
      </c>
      <c r="AL215" t="e">
        <f>IF(EXACT($S215, AL$2), 1, 0)</f>
        <v>#N/A</v>
      </c>
      <c r="AM215" t="e">
        <f>IF(EXACT($S215, AM$2), 1, 0)</f>
        <v>#N/A</v>
      </c>
      <c r="AN215" t="e">
        <f>IF(EXACT($S215, AN$2), 1, 0)</f>
        <v>#N/A</v>
      </c>
      <c r="AO215" t="e">
        <f>IF(EXACT($S215, AO$2), 1, 0)</f>
        <v>#N/A</v>
      </c>
      <c r="AP215" t="e">
        <f>IF(EXACT($S215, AP$2), 1, 0)</f>
        <v>#N/A</v>
      </c>
      <c r="AQ215" t="e">
        <f>IF(EXACT($S215, AQ$2), 1, 0)</f>
        <v>#N/A</v>
      </c>
      <c r="AR215" t="e">
        <f>IF(EXACT($S215, AR$2), 1, 0)</f>
        <v>#N/A</v>
      </c>
    </row>
    <row r="216" spans="17:44" x14ac:dyDescent="0.3">
      <c r="Q216" t="e">
        <f>VLOOKUP($A216, 'auction in'!$A$2:$B$218, 2, FALSE)</f>
        <v>#N/A</v>
      </c>
      <c r="S216" t="e">
        <f>VLOOKUP($A216, 'auction in'!$A$2:$C$218, 3, FALSE)</f>
        <v>#N/A</v>
      </c>
      <c r="AF216" t="e">
        <f>IF(EXACT($S216, AF$2), 1, 0)</f>
        <v>#N/A</v>
      </c>
      <c r="AG216" t="e">
        <f>IF(EXACT($S216, AG$2), 1, 0)</f>
        <v>#N/A</v>
      </c>
      <c r="AH216" t="e">
        <f>IF(EXACT($S216, AH$2), 1, 0)</f>
        <v>#N/A</v>
      </c>
      <c r="AI216" t="e">
        <f>IF(EXACT($S216, AI$2), 1, 0)</f>
        <v>#N/A</v>
      </c>
      <c r="AJ216" t="e">
        <f>IF(EXACT($S216, AJ$2), 1, 0)</f>
        <v>#N/A</v>
      </c>
      <c r="AK216" t="e">
        <f>IF(EXACT($S216, AK$2), 1, 0)</f>
        <v>#N/A</v>
      </c>
      <c r="AL216" t="e">
        <f>IF(EXACT($S216, AL$2), 1, 0)</f>
        <v>#N/A</v>
      </c>
      <c r="AM216" t="e">
        <f>IF(EXACT($S216, AM$2), 1, 0)</f>
        <v>#N/A</v>
      </c>
      <c r="AN216" t="e">
        <f>IF(EXACT($S216, AN$2), 1, 0)</f>
        <v>#N/A</v>
      </c>
      <c r="AO216" t="e">
        <f>IF(EXACT($S216, AO$2), 1, 0)</f>
        <v>#N/A</v>
      </c>
      <c r="AP216" t="e">
        <f>IF(EXACT($S216, AP$2), 1, 0)</f>
        <v>#N/A</v>
      </c>
      <c r="AQ216" t="e">
        <f>IF(EXACT($S216, AQ$2), 1, 0)</f>
        <v>#N/A</v>
      </c>
      <c r="AR216" t="e">
        <f>IF(EXACT($S216, AR$2), 1, 0)</f>
        <v>#N/A</v>
      </c>
    </row>
    <row r="217" spans="17:44" x14ac:dyDescent="0.3">
      <c r="Q217" t="e">
        <f>VLOOKUP($A217, 'auction in'!$A$2:$B$218, 2, FALSE)</f>
        <v>#N/A</v>
      </c>
      <c r="S217" t="e">
        <f>VLOOKUP($A217, 'auction in'!$A$2:$C$218, 3, FALSE)</f>
        <v>#N/A</v>
      </c>
      <c r="AF217" t="e">
        <f>IF(EXACT($S217, AF$2), 1, 0)</f>
        <v>#N/A</v>
      </c>
      <c r="AG217" t="e">
        <f>IF(EXACT($S217, AG$2), 1, 0)</f>
        <v>#N/A</v>
      </c>
      <c r="AH217" t="e">
        <f>IF(EXACT($S217, AH$2), 1, 0)</f>
        <v>#N/A</v>
      </c>
      <c r="AI217" t="e">
        <f>IF(EXACT($S217, AI$2), 1, 0)</f>
        <v>#N/A</v>
      </c>
      <c r="AJ217" t="e">
        <f>IF(EXACT($S217, AJ$2), 1, 0)</f>
        <v>#N/A</v>
      </c>
      <c r="AK217" t="e">
        <f>IF(EXACT($S217, AK$2), 1, 0)</f>
        <v>#N/A</v>
      </c>
      <c r="AL217" t="e">
        <f>IF(EXACT($S217, AL$2), 1, 0)</f>
        <v>#N/A</v>
      </c>
      <c r="AM217" t="e">
        <f>IF(EXACT($S217, AM$2), 1, 0)</f>
        <v>#N/A</v>
      </c>
      <c r="AN217" t="e">
        <f>IF(EXACT($S217, AN$2), 1, 0)</f>
        <v>#N/A</v>
      </c>
      <c r="AO217" t="e">
        <f>IF(EXACT($S217, AO$2), 1, 0)</f>
        <v>#N/A</v>
      </c>
      <c r="AP217" t="e">
        <f>IF(EXACT($S217, AP$2), 1, 0)</f>
        <v>#N/A</v>
      </c>
      <c r="AQ217" t="e">
        <f>IF(EXACT($S217, AQ$2), 1, 0)</f>
        <v>#N/A</v>
      </c>
      <c r="AR217" t="e">
        <f>IF(EXACT($S217, AR$2), 1, 0)</f>
        <v>#N/A</v>
      </c>
    </row>
    <row r="218" spans="17:44" x14ac:dyDescent="0.3">
      <c r="Q218" t="e">
        <f>VLOOKUP($A218, 'auction in'!$A$2:$B$218, 2, FALSE)</f>
        <v>#N/A</v>
      </c>
      <c r="S218" t="e">
        <f>VLOOKUP($A218, 'auction in'!$A$2:$C$218, 3, FALSE)</f>
        <v>#N/A</v>
      </c>
      <c r="AF218" t="e">
        <f>IF(EXACT($S218, AF$2), 1, 0)</f>
        <v>#N/A</v>
      </c>
      <c r="AG218" t="e">
        <f>IF(EXACT($S218, AG$2), 1, 0)</f>
        <v>#N/A</v>
      </c>
      <c r="AH218" t="e">
        <f>IF(EXACT($S218, AH$2), 1, 0)</f>
        <v>#N/A</v>
      </c>
      <c r="AI218" t="e">
        <f>IF(EXACT($S218, AI$2), 1, 0)</f>
        <v>#N/A</v>
      </c>
      <c r="AJ218" t="e">
        <f>IF(EXACT($S218, AJ$2), 1, 0)</f>
        <v>#N/A</v>
      </c>
      <c r="AK218" t="e">
        <f>IF(EXACT($S218, AK$2), 1, 0)</f>
        <v>#N/A</v>
      </c>
      <c r="AL218" t="e">
        <f>IF(EXACT($S218, AL$2), 1, 0)</f>
        <v>#N/A</v>
      </c>
      <c r="AM218" t="e">
        <f>IF(EXACT($S218, AM$2), 1, 0)</f>
        <v>#N/A</v>
      </c>
      <c r="AN218" t="e">
        <f>IF(EXACT($S218, AN$2), 1, 0)</f>
        <v>#N/A</v>
      </c>
      <c r="AO218" t="e">
        <f>IF(EXACT($S218, AO$2), 1, 0)</f>
        <v>#N/A</v>
      </c>
      <c r="AP218" t="e">
        <f>IF(EXACT($S218, AP$2), 1, 0)</f>
        <v>#N/A</v>
      </c>
      <c r="AQ218" t="e">
        <f>IF(EXACT($S218, AQ$2), 1, 0)</f>
        <v>#N/A</v>
      </c>
      <c r="AR218" t="e">
        <f>IF(EXACT($S218, AR$2), 1, 0)</f>
        <v>#N/A</v>
      </c>
    </row>
    <row r="219" spans="17:44" x14ac:dyDescent="0.3">
      <c r="Q219" t="e">
        <f>VLOOKUP($A219, 'auction in'!$A$2:$B$218, 2, FALSE)</f>
        <v>#N/A</v>
      </c>
      <c r="S219" t="e">
        <f>VLOOKUP($A219, 'auction in'!$A$2:$C$218, 3, FALSE)</f>
        <v>#N/A</v>
      </c>
      <c r="AF219" t="e">
        <f>IF(EXACT($S219, AF$2), 1, 0)</f>
        <v>#N/A</v>
      </c>
      <c r="AG219" t="e">
        <f>IF(EXACT($S219, AG$2), 1, 0)</f>
        <v>#N/A</v>
      </c>
      <c r="AH219" t="e">
        <f>IF(EXACT($S219, AH$2), 1, 0)</f>
        <v>#N/A</v>
      </c>
      <c r="AI219" t="e">
        <f>IF(EXACT($S219, AI$2), 1, 0)</f>
        <v>#N/A</v>
      </c>
      <c r="AJ219" t="e">
        <f>IF(EXACT($S219, AJ$2), 1, 0)</f>
        <v>#N/A</v>
      </c>
      <c r="AK219" t="e">
        <f>IF(EXACT($S219, AK$2), 1, 0)</f>
        <v>#N/A</v>
      </c>
      <c r="AL219" t="e">
        <f>IF(EXACT($S219, AL$2), 1, 0)</f>
        <v>#N/A</v>
      </c>
      <c r="AM219" t="e">
        <f>IF(EXACT($S219, AM$2), 1, 0)</f>
        <v>#N/A</v>
      </c>
      <c r="AN219" t="e">
        <f>IF(EXACT($S219, AN$2), 1, 0)</f>
        <v>#N/A</v>
      </c>
      <c r="AO219" t="e">
        <f>IF(EXACT($S219, AO$2), 1, 0)</f>
        <v>#N/A</v>
      </c>
      <c r="AP219" t="e">
        <f>IF(EXACT($S219, AP$2), 1, 0)</f>
        <v>#N/A</v>
      </c>
      <c r="AQ219" t="e">
        <f>IF(EXACT($S219, AQ$2), 1, 0)</f>
        <v>#N/A</v>
      </c>
      <c r="AR219" t="e">
        <f>IF(EXACT($S219, AR$2), 1, 0)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B2" sqref="B2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11.397032520325201</v>
      </c>
      <c r="C1">
        <f>raw!O4</f>
        <v>8.2597073170731719</v>
      </c>
      <c r="D1">
        <f>raw!O5</f>
        <v>8.3005528455284576</v>
      </c>
      <c r="E1">
        <f>raw!O6</f>
        <v>7.8598048780487799</v>
      </c>
      <c r="F1">
        <f>raw!O7</f>
        <v>6.5393821138211399</v>
      </c>
      <c r="G1">
        <f>raw!O8</f>
        <v>6.1898861788617889</v>
      </c>
      <c r="H1">
        <f>raw!O9</f>
        <v>6.3620487804878065</v>
      </c>
      <c r="I1">
        <f>raw!O10</f>
        <v>6.294048780487806</v>
      </c>
      <c r="J1">
        <f>raw!O11</f>
        <v>4.3676910569105685</v>
      </c>
      <c r="K1">
        <f>raw!O12</f>
        <v>5.0228617886178855</v>
      </c>
      <c r="L1">
        <f>raw!O13</f>
        <v>4.858731707317073</v>
      </c>
      <c r="M1">
        <f>raw!O14</f>
        <v>4.6179674796747969</v>
      </c>
      <c r="N1">
        <f>raw!O15</f>
        <v>4.0690731707317074</v>
      </c>
      <c r="O1">
        <f>raw!O16</f>
        <v>4.7811219512195118</v>
      </c>
      <c r="P1">
        <f>raw!O17</f>
        <v>3.7187317073170734</v>
      </c>
      <c r="Q1">
        <f>raw!O18</f>
        <v>4.216065040650407</v>
      </c>
      <c r="R1">
        <f>raw!O19</f>
        <v>4.1025447154471539</v>
      </c>
      <c r="S1">
        <f>raw!O20</f>
        <v>3.6014308943089426</v>
      </c>
      <c r="T1">
        <f>raw!O21</f>
        <v>3.9651869918699183</v>
      </c>
      <c r="U1">
        <f>raw!O22</f>
        <v>3.6359186991869921</v>
      </c>
      <c r="V1">
        <f>raw!O23</f>
        <v>3.4721951219512199</v>
      </c>
      <c r="W1">
        <f>raw!O24</f>
        <v>4.2098211382113835</v>
      </c>
      <c r="X1">
        <f>raw!O25</f>
        <v>3.9157723577235775</v>
      </c>
      <c r="Y1">
        <f>raw!O26</f>
        <v>3.7542113821138212</v>
      </c>
      <c r="Z1">
        <f>raw!O27</f>
        <v>3.7365284552845526</v>
      </c>
      <c r="AA1">
        <f>raw!O28</f>
        <v>3.4451382113821136</v>
      </c>
      <c r="AB1">
        <f>raw!O29</f>
        <v>3.5518536585365852</v>
      </c>
      <c r="AC1">
        <f>raw!O30</f>
        <v>3.3037317073170733</v>
      </c>
      <c r="AD1">
        <f>raw!O31</f>
        <v>3.3907154471544718</v>
      </c>
      <c r="AE1">
        <f>raw!O32</f>
        <v>3.2281626016260163</v>
      </c>
      <c r="AF1">
        <f>raw!O33</f>
        <v>2.8767723577235778</v>
      </c>
      <c r="AG1">
        <f>raw!O34</f>
        <v>2.9604552845528467</v>
      </c>
      <c r="AH1">
        <f>raw!O35</f>
        <v>2.9560000000000004</v>
      </c>
      <c r="AI1">
        <f>raw!O36</f>
        <v>2.2211382113821143</v>
      </c>
      <c r="AJ1">
        <f>raw!O37</f>
        <v>3.1710731707317077</v>
      </c>
      <c r="AK1">
        <f>raw!O38</f>
        <v>3.0713658536585364</v>
      </c>
      <c r="AL1">
        <f>raw!O39</f>
        <v>3.0763577235772357</v>
      </c>
      <c r="AM1">
        <f>raw!O40</f>
        <v>2.6927642276422765</v>
      </c>
      <c r="AN1">
        <f>raw!O41</f>
        <v>2.9462845528455293</v>
      </c>
      <c r="AO1">
        <f>raw!O42</f>
        <v>2.5645691056910573</v>
      </c>
      <c r="AP1">
        <f>raw!O43</f>
        <v>2.7620162601626026</v>
      </c>
      <c r="AQ1">
        <f>raw!O44</f>
        <v>2.8849430894308945</v>
      </c>
      <c r="AR1">
        <f>raw!O45</f>
        <v>2.896983739837399</v>
      </c>
      <c r="AS1">
        <f>raw!O46</f>
        <v>2.7356747967479675</v>
      </c>
      <c r="AT1">
        <f>raw!O47</f>
        <v>3.0201626016260166</v>
      </c>
      <c r="AU1">
        <f>raw!O48</f>
        <v>2.2458861788617881</v>
      </c>
      <c r="AV1">
        <f>raw!O49</f>
        <v>2.7162276422764227</v>
      </c>
      <c r="AW1">
        <f>raw!O50</f>
        <v>2.5411219512195125</v>
      </c>
      <c r="AX1">
        <f>raw!O51</f>
        <v>2.2969756097560969</v>
      </c>
      <c r="AY1">
        <f>raw!O52</f>
        <v>2.5345040650406503</v>
      </c>
      <c r="AZ1">
        <f>raw!O53</f>
        <v>2.4068943089430896</v>
      </c>
      <c r="BA1">
        <f>raw!O54</f>
        <v>2.3956747967479672</v>
      </c>
      <c r="BB1">
        <f>raw!O55</f>
        <v>2.2080000000000002</v>
      </c>
      <c r="BC1">
        <f>raw!O56</f>
        <v>1.5989024390243904</v>
      </c>
      <c r="BD1">
        <f>raw!O57</f>
        <v>1.7682357723577233</v>
      </c>
      <c r="BE1">
        <f>raw!O58</f>
        <v>2.1535609756097562</v>
      </c>
      <c r="BF1">
        <f>raw!O59</f>
        <v>1.8577886178861784</v>
      </c>
      <c r="BG1">
        <f>raw!O60</f>
        <v>1.7566178861788617</v>
      </c>
      <c r="BH1">
        <f>raw!O61</f>
        <v>1.5816097560975608</v>
      </c>
      <c r="BI1">
        <f>raw!O62</f>
        <v>1.8568861788617879</v>
      </c>
      <c r="BJ1">
        <f>raw!O63</f>
        <v>1.4976260162601627</v>
      </c>
      <c r="BK1">
        <f>raw!O64</f>
        <v>1.6675934959349594</v>
      </c>
      <c r="BL1">
        <f>raw!O65</f>
        <v>1.6587642276422758</v>
      </c>
      <c r="BM1">
        <f>raw!O66</f>
        <v>1.4956341463414633</v>
      </c>
      <c r="BN1">
        <f>raw!O67</f>
        <v>1.5432845528455288</v>
      </c>
      <c r="BO1">
        <f>raw!O68</f>
        <v>1.4499430894308944</v>
      </c>
      <c r="BP1">
        <f>raw!O69</f>
        <v>1.3036016260162602</v>
      </c>
      <c r="BQ1">
        <f>raw!O70</f>
        <v>1.6030081300813008</v>
      </c>
      <c r="BR1">
        <f>raw!O71</f>
        <v>1.0066178861788617</v>
      </c>
      <c r="BS1">
        <f>raw!O72</f>
        <v>1.1866341463414636</v>
      </c>
      <c r="BT1">
        <f>raw!O73</f>
        <v>1.4519674796747968</v>
      </c>
      <c r="BU1">
        <f>raw!O74</f>
        <v>0.85720325203252079</v>
      </c>
      <c r="BV1">
        <f>raw!O75</f>
        <v>1.3569105691056911</v>
      </c>
      <c r="BW1">
        <f>raw!O76</f>
        <v>1.0611544715447156</v>
      </c>
      <c r="BX1">
        <f>raw!O77</f>
        <v>0.95238211382113813</v>
      </c>
      <c r="BY1">
        <f>raw!O78</f>
        <v>1.1699512195121953</v>
      </c>
      <c r="BZ1">
        <f>raw!O79</f>
        <v>1.1328780487804875</v>
      </c>
      <c r="CA1">
        <f>raw!O80</f>
        <v>0.69601626016260154</v>
      </c>
      <c r="CB1">
        <f>raw!O81</f>
        <v>0.58419512195121936</v>
      </c>
      <c r="CC1">
        <f>raw!O82</f>
        <v>1.0371707317073173</v>
      </c>
      <c r="CD1">
        <f>raw!O83</f>
        <v>0.55380487804878076</v>
      </c>
      <c r="CE1">
        <f>raw!O84</f>
        <v>0.63769105691056893</v>
      </c>
      <c r="CF1">
        <f>raw!O85</f>
        <v>0.56640650406504034</v>
      </c>
      <c r="CG1">
        <f>raw!O86</f>
        <v>0.683731707317073</v>
      </c>
      <c r="CH1">
        <f>raw!O87</f>
        <v>0.42478048780487854</v>
      </c>
      <c r="CI1">
        <f>raw!O88</f>
        <v>0.76503252032520308</v>
      </c>
      <c r="CJ1">
        <f>raw!O89</f>
        <v>0.58621138211382151</v>
      </c>
      <c r="CK1">
        <f>raw!O90</f>
        <v>0.55553658536585393</v>
      </c>
      <c r="CL1">
        <f>raw!O91</f>
        <v>0.36429268292682937</v>
      </c>
      <c r="CM1">
        <f>raw!O92</f>
        <v>0.62494308943089449</v>
      </c>
      <c r="CN1">
        <f>raw!O93</f>
        <v>0.51795121951219525</v>
      </c>
      <c r="CO1">
        <f>raw!O94</f>
        <v>0.50600000000000067</v>
      </c>
      <c r="CP1">
        <f>raw!O95</f>
        <v>0.608439024390244</v>
      </c>
      <c r="CQ1">
        <f>raw!O96</f>
        <v>0.37169105691056936</v>
      </c>
      <c r="CR1">
        <f>raw!O97</f>
        <v>0.40241463414634149</v>
      </c>
      <c r="CS1">
        <f>raw!O98</f>
        <v>0.52000813008130076</v>
      </c>
      <c r="CT1">
        <f>raw!O99</f>
        <v>-0.16163414634146334</v>
      </c>
      <c r="CU1">
        <f>raw!O100</f>
        <v>0.12078048780487816</v>
      </c>
      <c r="CV1">
        <f>raw!O101</f>
        <v>7.2341463414634377E-2</v>
      </c>
      <c r="CW1">
        <f>raw!O102</f>
        <v>0.11359349593495982</v>
      </c>
      <c r="CX1">
        <f>raw!O103</f>
        <v>0.18037398373983737</v>
      </c>
      <c r="CY1">
        <f>raw!O104</f>
        <v>-0.10165853658536578</v>
      </c>
      <c r="CZ1">
        <f>raw!O105</f>
        <v>-5.4260162601625681E-2</v>
      </c>
      <c r="DA1">
        <f>raw!O106</f>
        <v>0.23632520325203304</v>
      </c>
      <c r="DB1">
        <f>raw!O107</f>
        <v>-9.9382113821138263E-2</v>
      </c>
      <c r="DC1">
        <f>raw!O108</f>
        <v>-3.5544715447154318E-2</v>
      </c>
      <c r="DD1">
        <f>raw!O109</f>
        <v>-1.8016260162601716E-2</v>
      </c>
      <c r="DE1">
        <f>raw!O110</f>
        <v>-3.2601626016259933E-2</v>
      </c>
      <c r="DF1">
        <f>raw!O111</f>
        <v>-0.63613008130081328</v>
      </c>
      <c r="DG1">
        <f>raw!O112</f>
        <v>-0.35073170731707298</v>
      </c>
      <c r="DH1">
        <f>raw!O113</f>
        <v>-0.13936585365853649</v>
      </c>
      <c r="DI1">
        <f>raw!O114</f>
        <v>-0.2373333333333334</v>
      </c>
      <c r="DJ1">
        <f>raw!O115</f>
        <v>-0.38960162601626047</v>
      </c>
      <c r="DK1">
        <f>raw!O116</f>
        <v>-0.87216260162601622</v>
      </c>
      <c r="DL1">
        <f>raw!O117</f>
        <v>-0.55040650406504077</v>
      </c>
      <c r="DM1">
        <f>raw!O118</f>
        <v>-0.47570731707317049</v>
      </c>
      <c r="DN1">
        <f>raw!O119</f>
        <v>-0.88045528455284461</v>
      </c>
      <c r="DO1">
        <f>raw!O120</f>
        <v>-0.61508943089430901</v>
      </c>
      <c r="DP1">
        <f>raw!O121</f>
        <v>-0.69668292682926825</v>
      </c>
      <c r="DQ1">
        <f>raw!O122</f>
        <v>-0.44772357723577239</v>
      </c>
      <c r="DR1">
        <f>raw!O123</f>
        <v>-0.72688617886178875</v>
      </c>
      <c r="DS1">
        <f>raw!O124</f>
        <v>-0.88375609756097551</v>
      </c>
      <c r="DT1">
        <f>raw!O125</f>
        <v>-0.7177398373983741</v>
      </c>
      <c r="DU1">
        <f>raw!O126</f>
        <v>-0.65839024390243872</v>
      </c>
      <c r="DV1">
        <f>raw!O127</f>
        <v>-0.7584634146341459</v>
      </c>
      <c r="DW1">
        <f>raw!O128</f>
        <v>-0.52009756097560955</v>
      </c>
      <c r="DX1">
        <f>raw!O129</f>
        <v>-0.84036585365853622</v>
      </c>
      <c r="DY1">
        <f>raw!O130</f>
        <v>-1.4111869918699185</v>
      </c>
      <c r="DZ1">
        <f>raw!O131</f>
        <v>-1.0463089430894303</v>
      </c>
      <c r="EA1">
        <f>raw!O132</f>
        <v>-0.8982276422764226</v>
      </c>
      <c r="EB1">
        <f>raw!O133</f>
        <v>-1.1869024390243903</v>
      </c>
      <c r="EC1">
        <f>raw!O134</f>
        <v>-0.89193495934959333</v>
      </c>
      <c r="ED1">
        <f>raw!O135</f>
        <v>-0.97200813008130083</v>
      </c>
      <c r="EE1">
        <f>raw!O136</f>
        <v>-0.90435772357723576</v>
      </c>
      <c r="EF1">
        <f>raw!O137</f>
        <v>-1.226081300813008</v>
      </c>
      <c r="EG1">
        <f>raw!O138</f>
        <v>-1.0926991869918696</v>
      </c>
      <c r="EH1">
        <f>raw!O139</f>
        <v>-1.2186260162601625</v>
      </c>
      <c r="EI1">
        <f>raw!O140</f>
        <v>-1.2446016260162605</v>
      </c>
      <c r="EJ1">
        <f>raw!O141</f>
        <v>-1.0954634146341462</v>
      </c>
      <c r="EK1">
        <f>raw!O142</f>
        <v>-1.3050406504065042</v>
      </c>
      <c r="EL1">
        <f>raw!O143</f>
        <v>-1.3839999999999999</v>
      </c>
      <c r="EM1">
        <f>raw!O144</f>
        <v>-1.6554634146341463</v>
      </c>
      <c r="EN1">
        <f>raw!O145</f>
        <v>-1.261723577235772</v>
      </c>
      <c r="EO1">
        <f>raw!O146</f>
        <v>-1.2506666666666666</v>
      </c>
      <c r="EP1">
        <f>raw!O147</f>
        <v>-1.1972357723577238</v>
      </c>
      <c r="EQ1">
        <f>raw!O148</f>
        <v>-1.6452195121951216</v>
      </c>
      <c r="ER1">
        <f>raw!O149</f>
        <v>-1.3034471544715447</v>
      </c>
      <c r="ES1">
        <f>raw!O150</f>
        <v>-1.5919999999999994</v>
      </c>
      <c r="ET1">
        <f>raw!O151</f>
        <v>-1.5461138211382113</v>
      </c>
      <c r="EU1">
        <f>raw!O152</f>
        <v>-1.507821138211382</v>
      </c>
      <c r="EV1">
        <f>raw!O153</f>
        <v>-1.5667479674796747</v>
      </c>
      <c r="EW1">
        <f>raw!O154</f>
        <v>-1.9269268292682928</v>
      </c>
      <c r="EX1">
        <f>raw!O155</f>
        <v>-1.6006341463414633</v>
      </c>
      <c r="EY1">
        <f>raw!O156</f>
        <v>-1.6042439024390243</v>
      </c>
      <c r="EZ1">
        <f>raw!O157</f>
        <v>-1.7506829268292681</v>
      </c>
      <c r="FA1">
        <f>raw!O158</f>
        <v>-1.7237560975609751</v>
      </c>
      <c r="FB1">
        <f>raw!O159</f>
        <v>-1.8791219512195123</v>
      </c>
      <c r="FC1">
        <f>raw!O160</f>
        <v>-1.8961951219512194</v>
      </c>
      <c r="FD1">
        <f>raw!O161</f>
        <v>-1.8443252032520325</v>
      </c>
      <c r="FE1">
        <f>raw!O162</f>
        <v>-1.8569268292682928</v>
      </c>
      <c r="FF1">
        <f>raw!O163</f>
        <v>-1.879349593495935</v>
      </c>
      <c r="FG1">
        <f>raw!O164</f>
        <v>-2.140341463414634</v>
      </c>
      <c r="FH1">
        <f>raw!O165</f>
        <v>-2.0053008130081302</v>
      </c>
      <c r="FI1">
        <f>raw!O166</f>
        <v>-2.1794146341463416</v>
      </c>
      <c r="FJ1">
        <f>raw!O167</f>
        <v>-2.4533658536585361</v>
      </c>
      <c r="FK1">
        <f>raw!O168</f>
        <v>-2.1846910569105686</v>
      </c>
      <c r="FL1">
        <f>raw!O169</f>
        <v>-2.1492357723577236</v>
      </c>
      <c r="FM1">
        <f>raw!O170</f>
        <v>-2.3681626016260164</v>
      </c>
      <c r="FN1">
        <f>raw!O171</f>
        <v>-2.2950569105691057</v>
      </c>
      <c r="FO1">
        <f>raw!O172</f>
        <v>-2.3705853658536586</v>
      </c>
      <c r="FP1">
        <f>raw!O173</f>
        <v>-2.6809918699186994</v>
      </c>
      <c r="FQ1">
        <f>raw!O174</f>
        <v>-2.9155447154471537</v>
      </c>
      <c r="FR1">
        <f>raw!O175</f>
        <v>-3.3996260162601635</v>
      </c>
      <c r="FS1">
        <f>raw!O176</f>
        <v>-3.462048780487804</v>
      </c>
      <c r="FT1">
        <f>raw!O177</f>
        <v>-3.7984308943089435</v>
      </c>
      <c r="FU1">
        <f>raw!O178</f>
        <v>-4.2756341463414635</v>
      </c>
      <c r="FV1">
        <f>raw!O179</f>
        <v>-5.0405853658536577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917</v>
      </c>
      <c r="B22" t="s">
        <v>918</v>
      </c>
      <c r="C22" t="s">
        <v>919</v>
      </c>
      <c r="D22" t="s">
        <v>920</v>
      </c>
      <c r="E22" t="s">
        <v>921</v>
      </c>
      <c r="G22" t="s">
        <v>715</v>
      </c>
      <c r="H22" t="s">
        <v>206</v>
      </c>
      <c r="I22" t="s">
        <v>207</v>
      </c>
      <c r="J22" t="s">
        <v>1933</v>
      </c>
      <c r="K22" t="s">
        <v>1934</v>
      </c>
    </row>
    <row r="23" spans="1:11" x14ac:dyDescent="0.3">
      <c r="A23" t="s">
        <v>922</v>
      </c>
      <c r="B23" t="s">
        <v>923</v>
      </c>
      <c r="C23" t="s">
        <v>924</v>
      </c>
      <c r="D23" t="s">
        <v>925</v>
      </c>
      <c r="E23" t="s">
        <v>926</v>
      </c>
      <c r="G23" t="s">
        <v>716</v>
      </c>
      <c r="H23" t="s">
        <v>208</v>
      </c>
      <c r="I23" t="s">
        <v>209</v>
      </c>
      <c r="J23" t="s">
        <v>1935</v>
      </c>
      <c r="K23" t="s">
        <v>1936</v>
      </c>
    </row>
    <row r="24" spans="1:11" x14ac:dyDescent="0.3">
      <c r="A24" t="s">
        <v>927</v>
      </c>
      <c r="B24" t="s">
        <v>928</v>
      </c>
      <c r="C24" t="s">
        <v>929</v>
      </c>
      <c r="D24" t="s">
        <v>930</v>
      </c>
      <c r="E24" t="s">
        <v>931</v>
      </c>
      <c r="G24" t="s">
        <v>717</v>
      </c>
      <c r="H24" t="s">
        <v>210</v>
      </c>
      <c r="I24" t="s">
        <v>211</v>
      </c>
      <c r="J24" t="s">
        <v>1937</v>
      </c>
      <c r="K24" t="s">
        <v>1938</v>
      </c>
    </row>
    <row r="25" spans="1:11" x14ac:dyDescent="0.3">
      <c r="A25" t="s">
        <v>932</v>
      </c>
      <c r="B25" t="s">
        <v>933</v>
      </c>
      <c r="C25" t="s">
        <v>934</v>
      </c>
      <c r="D25" t="s">
        <v>935</v>
      </c>
      <c r="E25" t="s">
        <v>936</v>
      </c>
      <c r="G25" t="s">
        <v>718</v>
      </c>
      <c r="H25" t="s">
        <v>212</v>
      </c>
      <c r="I25" t="s">
        <v>213</v>
      </c>
      <c r="J25" t="s">
        <v>1939</v>
      </c>
      <c r="K25" t="s">
        <v>1940</v>
      </c>
    </row>
    <row r="26" spans="1:11" x14ac:dyDescent="0.3">
      <c r="A26" t="s">
        <v>937</v>
      </c>
      <c r="B26" t="s">
        <v>938</v>
      </c>
      <c r="C26" t="s">
        <v>939</v>
      </c>
      <c r="D26" t="s">
        <v>940</v>
      </c>
      <c r="E26" t="s">
        <v>941</v>
      </c>
      <c r="G26" t="s">
        <v>719</v>
      </c>
      <c r="H26" t="s">
        <v>214</v>
      </c>
      <c r="I26" t="s">
        <v>215</v>
      </c>
      <c r="J26" t="s">
        <v>1941</v>
      </c>
      <c r="K26" t="s">
        <v>1942</v>
      </c>
    </row>
    <row r="27" spans="1:11" x14ac:dyDescent="0.3">
      <c r="A27" t="s">
        <v>942</v>
      </c>
      <c r="B27" t="s">
        <v>943</v>
      </c>
      <c r="C27" t="s">
        <v>944</v>
      </c>
      <c r="D27" t="s">
        <v>945</v>
      </c>
      <c r="E27" t="s">
        <v>946</v>
      </c>
      <c r="G27" t="s">
        <v>720</v>
      </c>
      <c r="H27" t="s">
        <v>216</v>
      </c>
      <c r="I27" t="s">
        <v>217</v>
      </c>
      <c r="J27" t="s">
        <v>1943</v>
      </c>
      <c r="K27" t="s">
        <v>1944</v>
      </c>
    </row>
    <row r="28" spans="1:11" x14ac:dyDescent="0.3">
      <c r="A28" t="s">
        <v>947</v>
      </c>
      <c r="B28" t="s">
        <v>948</v>
      </c>
      <c r="C28" t="s">
        <v>949</v>
      </c>
      <c r="D28" t="s">
        <v>950</v>
      </c>
      <c r="E28" t="s">
        <v>951</v>
      </c>
      <c r="G28" t="s">
        <v>721</v>
      </c>
      <c r="H28" t="s">
        <v>218</v>
      </c>
      <c r="I28" t="s">
        <v>219</v>
      </c>
      <c r="J28" t="s">
        <v>1945</v>
      </c>
      <c r="K28" t="s">
        <v>1946</v>
      </c>
    </row>
    <row r="29" spans="1:11" x14ac:dyDescent="0.3">
      <c r="A29" t="s">
        <v>952</v>
      </c>
      <c r="B29" t="s">
        <v>953</v>
      </c>
      <c r="C29" t="s">
        <v>954</v>
      </c>
      <c r="D29" t="s">
        <v>955</v>
      </c>
      <c r="E29" t="s">
        <v>956</v>
      </c>
      <c r="G29" t="s">
        <v>722</v>
      </c>
      <c r="H29" t="s">
        <v>220</v>
      </c>
      <c r="I29" t="s">
        <v>221</v>
      </c>
      <c r="J29" t="s">
        <v>1947</v>
      </c>
      <c r="K29" t="s">
        <v>1948</v>
      </c>
    </row>
    <row r="30" spans="1:11" x14ac:dyDescent="0.3">
      <c r="A30" t="s">
        <v>957</v>
      </c>
      <c r="B30" t="s">
        <v>958</v>
      </c>
      <c r="C30" t="s">
        <v>959</v>
      </c>
      <c r="D30" t="s">
        <v>960</v>
      </c>
      <c r="E30" t="s">
        <v>961</v>
      </c>
      <c r="G30" t="s">
        <v>723</v>
      </c>
      <c r="H30" t="s">
        <v>222</v>
      </c>
      <c r="I30" t="s">
        <v>223</v>
      </c>
      <c r="J30" t="s">
        <v>1949</v>
      </c>
      <c r="K30" t="s">
        <v>1950</v>
      </c>
    </row>
    <row r="31" spans="1:11" x14ac:dyDescent="0.3">
      <c r="A31" t="s">
        <v>962</v>
      </c>
      <c r="B31" t="s">
        <v>963</v>
      </c>
      <c r="C31" t="s">
        <v>964</v>
      </c>
      <c r="D31" t="s">
        <v>965</v>
      </c>
      <c r="E31" t="s">
        <v>966</v>
      </c>
      <c r="G31" t="s">
        <v>724</v>
      </c>
      <c r="H31" t="s">
        <v>224</v>
      </c>
      <c r="I31" t="s">
        <v>225</v>
      </c>
      <c r="J31" t="s">
        <v>1951</v>
      </c>
      <c r="K31" t="s">
        <v>1952</v>
      </c>
    </row>
    <row r="32" spans="1:11" x14ac:dyDescent="0.3">
      <c r="A32" t="s">
        <v>967</v>
      </c>
      <c r="B32" t="s">
        <v>968</v>
      </c>
      <c r="C32" t="s">
        <v>969</v>
      </c>
      <c r="D32" t="s">
        <v>970</v>
      </c>
      <c r="E32" t="s">
        <v>971</v>
      </c>
      <c r="G32" t="s">
        <v>725</v>
      </c>
      <c r="H32" t="s">
        <v>226</v>
      </c>
      <c r="I32" t="s">
        <v>227</v>
      </c>
      <c r="J32" t="s">
        <v>1953</v>
      </c>
      <c r="K32" t="s">
        <v>1954</v>
      </c>
    </row>
    <row r="33" spans="1:11" x14ac:dyDescent="0.3">
      <c r="A33" t="s">
        <v>972</v>
      </c>
      <c r="B33" t="s">
        <v>973</v>
      </c>
      <c r="C33" t="s">
        <v>974</v>
      </c>
      <c r="D33" t="s">
        <v>975</v>
      </c>
      <c r="E33" t="s">
        <v>976</v>
      </c>
      <c r="G33" t="s">
        <v>726</v>
      </c>
      <c r="H33" t="s">
        <v>228</v>
      </c>
      <c r="I33" t="s">
        <v>229</v>
      </c>
      <c r="J33" t="s">
        <v>1955</v>
      </c>
      <c r="K33" t="s">
        <v>1956</v>
      </c>
    </row>
    <row r="34" spans="1:11" x14ac:dyDescent="0.3">
      <c r="A34" t="s">
        <v>977</v>
      </c>
      <c r="B34" t="s">
        <v>978</v>
      </c>
      <c r="C34" t="s">
        <v>979</v>
      </c>
      <c r="D34" t="s">
        <v>980</v>
      </c>
      <c r="E34" t="s">
        <v>981</v>
      </c>
      <c r="G34" t="s">
        <v>727</v>
      </c>
      <c r="H34" t="s">
        <v>230</v>
      </c>
      <c r="I34" t="s">
        <v>231</v>
      </c>
      <c r="J34" t="s">
        <v>1957</v>
      </c>
      <c r="K34" t="s">
        <v>1958</v>
      </c>
    </row>
    <row r="35" spans="1:11" x14ac:dyDescent="0.3">
      <c r="A35" t="s">
        <v>982</v>
      </c>
      <c r="B35" t="s">
        <v>983</v>
      </c>
      <c r="C35" t="s">
        <v>984</v>
      </c>
      <c r="D35" t="s">
        <v>985</v>
      </c>
      <c r="E35" t="s">
        <v>986</v>
      </c>
      <c r="G35" t="s">
        <v>728</v>
      </c>
      <c r="H35" t="s">
        <v>232</v>
      </c>
      <c r="I35" t="s">
        <v>233</v>
      </c>
      <c r="J35" t="s">
        <v>1959</v>
      </c>
      <c r="K35" t="s">
        <v>1960</v>
      </c>
    </row>
    <row r="36" spans="1:11" x14ac:dyDescent="0.3">
      <c r="A36" t="s">
        <v>987</v>
      </c>
      <c r="B36" t="s">
        <v>988</v>
      </c>
      <c r="C36" t="s">
        <v>989</v>
      </c>
      <c r="D36" t="s">
        <v>990</v>
      </c>
      <c r="E36" t="s">
        <v>991</v>
      </c>
      <c r="G36" t="s">
        <v>729</v>
      </c>
      <c r="H36" t="s">
        <v>234</v>
      </c>
      <c r="I36" t="s">
        <v>235</v>
      </c>
      <c r="J36" t="s">
        <v>1961</v>
      </c>
      <c r="K36" t="s">
        <v>1962</v>
      </c>
    </row>
    <row r="37" spans="1:11" x14ac:dyDescent="0.3">
      <c r="A37" t="s">
        <v>992</v>
      </c>
      <c r="B37" t="s">
        <v>993</v>
      </c>
      <c r="C37" t="s">
        <v>994</v>
      </c>
      <c r="D37" t="s">
        <v>995</v>
      </c>
      <c r="E37" t="s">
        <v>996</v>
      </c>
      <c r="G37" t="s">
        <v>730</v>
      </c>
      <c r="H37" t="s">
        <v>236</v>
      </c>
      <c r="I37" t="s">
        <v>237</v>
      </c>
      <c r="J37" t="s">
        <v>1963</v>
      </c>
      <c r="K37" t="s">
        <v>1964</v>
      </c>
    </row>
    <row r="38" spans="1:11" x14ac:dyDescent="0.3">
      <c r="A38" t="s">
        <v>997</v>
      </c>
      <c r="B38" t="s">
        <v>998</v>
      </c>
      <c r="C38" t="s">
        <v>999</v>
      </c>
      <c r="D38" t="s">
        <v>1000</v>
      </c>
      <c r="E38" t="s">
        <v>1001</v>
      </c>
      <c r="G38" t="s">
        <v>731</v>
      </c>
      <c r="H38" t="s">
        <v>238</v>
      </c>
      <c r="I38" t="s">
        <v>239</v>
      </c>
      <c r="J38" t="s">
        <v>1965</v>
      </c>
      <c r="K38" t="s">
        <v>1966</v>
      </c>
    </row>
    <row r="39" spans="1:11" x14ac:dyDescent="0.3">
      <c r="A39" t="s">
        <v>1002</v>
      </c>
      <c r="B39" t="s">
        <v>1003</v>
      </c>
      <c r="C39" t="s">
        <v>1004</v>
      </c>
      <c r="D39" t="s">
        <v>1005</v>
      </c>
      <c r="E39" t="s">
        <v>1006</v>
      </c>
      <c r="G39" t="s">
        <v>732</v>
      </c>
      <c r="H39" t="s">
        <v>240</v>
      </c>
      <c r="I39" t="s">
        <v>241</v>
      </c>
      <c r="J39" t="s">
        <v>1967</v>
      </c>
      <c r="K39" t="s">
        <v>1968</v>
      </c>
    </row>
    <row r="40" spans="1:11" x14ac:dyDescent="0.3">
      <c r="A40" t="s">
        <v>1007</v>
      </c>
      <c r="B40" t="s">
        <v>1008</v>
      </c>
      <c r="C40" t="s">
        <v>1009</v>
      </c>
      <c r="D40" t="s">
        <v>1010</v>
      </c>
      <c r="E40" t="s">
        <v>1011</v>
      </c>
      <c r="G40" t="s">
        <v>733</v>
      </c>
      <c r="H40" t="s">
        <v>242</v>
      </c>
      <c r="I40" t="s">
        <v>243</v>
      </c>
      <c r="J40" t="s">
        <v>1969</v>
      </c>
      <c r="K40" t="s">
        <v>1970</v>
      </c>
    </row>
    <row r="41" spans="1:11" x14ac:dyDescent="0.3">
      <c r="A41" t="s">
        <v>1012</v>
      </c>
      <c r="B41" t="s">
        <v>1013</v>
      </c>
      <c r="C41" t="s">
        <v>1014</v>
      </c>
      <c r="D41" t="s">
        <v>1015</v>
      </c>
      <c r="E41" t="s">
        <v>1016</v>
      </c>
      <c r="G41" t="s">
        <v>734</v>
      </c>
      <c r="H41" t="s">
        <v>244</v>
      </c>
      <c r="I41" t="s">
        <v>245</v>
      </c>
      <c r="J41" t="s">
        <v>1971</v>
      </c>
      <c r="K41" t="s">
        <v>1972</v>
      </c>
    </row>
    <row r="42" spans="1:11" x14ac:dyDescent="0.3">
      <c r="A42" t="s">
        <v>1017</v>
      </c>
      <c r="B42" t="s">
        <v>1018</v>
      </c>
      <c r="C42" t="s">
        <v>1019</v>
      </c>
      <c r="D42" t="s">
        <v>1020</v>
      </c>
      <c r="E42" t="s">
        <v>1021</v>
      </c>
      <c r="G42" t="s">
        <v>735</v>
      </c>
      <c r="H42" t="s">
        <v>246</v>
      </c>
      <c r="I42" t="s">
        <v>247</v>
      </c>
      <c r="J42" t="s">
        <v>1973</v>
      </c>
      <c r="K42" t="s">
        <v>1974</v>
      </c>
    </row>
    <row r="43" spans="1:11" x14ac:dyDescent="0.3">
      <c r="A43" t="s">
        <v>1022</v>
      </c>
      <c r="B43" t="s">
        <v>1023</v>
      </c>
      <c r="C43" t="s">
        <v>1024</v>
      </c>
      <c r="D43" t="s">
        <v>1025</v>
      </c>
      <c r="E43" t="s">
        <v>1026</v>
      </c>
      <c r="G43" t="s">
        <v>736</v>
      </c>
      <c r="H43" t="s">
        <v>248</v>
      </c>
      <c r="I43" t="s">
        <v>249</v>
      </c>
      <c r="J43" t="s">
        <v>1975</v>
      </c>
      <c r="K43" t="s">
        <v>1976</v>
      </c>
    </row>
    <row r="44" spans="1:11" x14ac:dyDescent="0.3">
      <c r="A44" t="s">
        <v>1027</v>
      </c>
      <c r="B44" t="s">
        <v>1028</v>
      </c>
      <c r="C44" t="s">
        <v>1029</v>
      </c>
      <c r="D44" t="s">
        <v>1030</v>
      </c>
      <c r="E44" t="s">
        <v>1031</v>
      </c>
      <c r="G44" t="s">
        <v>737</v>
      </c>
      <c r="H44" t="s">
        <v>250</v>
      </c>
      <c r="I44" t="s">
        <v>251</v>
      </c>
      <c r="J44" t="s">
        <v>1977</v>
      </c>
      <c r="K44" t="s">
        <v>1978</v>
      </c>
    </row>
    <row r="45" spans="1:11" x14ac:dyDescent="0.3">
      <c r="A45" t="s">
        <v>1032</v>
      </c>
      <c r="B45" t="s">
        <v>1033</v>
      </c>
      <c r="C45" t="s">
        <v>1034</v>
      </c>
      <c r="D45" t="s">
        <v>1035</v>
      </c>
      <c r="E45" t="s">
        <v>1036</v>
      </c>
      <c r="G45" t="s">
        <v>738</v>
      </c>
      <c r="H45" t="s">
        <v>252</v>
      </c>
      <c r="I45" t="s">
        <v>253</v>
      </c>
      <c r="J45" t="s">
        <v>1979</v>
      </c>
      <c r="K45" t="s">
        <v>1980</v>
      </c>
    </row>
    <row r="46" spans="1:11" x14ac:dyDescent="0.3">
      <c r="A46" t="s">
        <v>1037</v>
      </c>
      <c r="B46" t="s">
        <v>1038</v>
      </c>
      <c r="C46" t="s">
        <v>1039</v>
      </c>
      <c r="D46" t="s">
        <v>1040</v>
      </c>
      <c r="E46" t="s">
        <v>1041</v>
      </c>
      <c r="G46" t="s">
        <v>739</v>
      </c>
      <c r="H46" t="s">
        <v>254</v>
      </c>
      <c r="I46" t="s">
        <v>255</v>
      </c>
      <c r="J46" t="s">
        <v>1981</v>
      </c>
      <c r="K46" t="s">
        <v>1982</v>
      </c>
    </row>
    <row r="47" spans="1:11" x14ac:dyDescent="0.3">
      <c r="A47" t="s">
        <v>1042</v>
      </c>
      <c r="B47" t="s">
        <v>1043</v>
      </c>
      <c r="C47" t="s">
        <v>1044</v>
      </c>
      <c r="D47" t="s">
        <v>1045</v>
      </c>
      <c r="E47" t="s">
        <v>1046</v>
      </c>
      <c r="G47" t="s">
        <v>740</v>
      </c>
      <c r="H47" t="s">
        <v>256</v>
      </c>
      <c r="I47" t="s">
        <v>257</v>
      </c>
      <c r="J47" t="s">
        <v>1983</v>
      </c>
      <c r="K47" t="s">
        <v>1984</v>
      </c>
    </row>
    <row r="48" spans="1:11" x14ac:dyDescent="0.3">
      <c r="A48" t="s">
        <v>1047</v>
      </c>
      <c r="B48" t="s">
        <v>1048</v>
      </c>
      <c r="C48" t="s">
        <v>1049</v>
      </c>
      <c r="D48" t="s">
        <v>1050</v>
      </c>
      <c r="E48" t="s">
        <v>1051</v>
      </c>
      <c r="G48" t="s">
        <v>741</v>
      </c>
      <c r="H48" t="s">
        <v>258</v>
      </c>
      <c r="I48" t="s">
        <v>259</v>
      </c>
      <c r="J48" t="s">
        <v>1985</v>
      </c>
      <c r="K48" t="s">
        <v>1986</v>
      </c>
    </row>
    <row r="49" spans="1:11" x14ac:dyDescent="0.3">
      <c r="A49" t="s">
        <v>1052</v>
      </c>
      <c r="B49" t="s">
        <v>1053</v>
      </c>
      <c r="C49" t="s">
        <v>1054</v>
      </c>
      <c r="D49" t="s">
        <v>1055</v>
      </c>
      <c r="E49" t="s">
        <v>1056</v>
      </c>
      <c r="G49" t="s">
        <v>742</v>
      </c>
      <c r="H49" t="s">
        <v>260</v>
      </c>
      <c r="I49" t="s">
        <v>261</v>
      </c>
      <c r="J49" t="s">
        <v>1987</v>
      </c>
      <c r="K49" t="s">
        <v>1988</v>
      </c>
    </row>
    <row r="50" spans="1:11" x14ac:dyDescent="0.3">
      <c r="A50" t="s">
        <v>1057</v>
      </c>
      <c r="B50" t="s">
        <v>1058</v>
      </c>
      <c r="C50" t="s">
        <v>1059</v>
      </c>
      <c r="D50" t="s">
        <v>1060</v>
      </c>
      <c r="E50" t="s">
        <v>1061</v>
      </c>
      <c r="G50" t="s">
        <v>743</v>
      </c>
      <c r="H50" t="s">
        <v>262</v>
      </c>
      <c r="I50" t="s">
        <v>263</v>
      </c>
      <c r="J50" t="s">
        <v>1989</v>
      </c>
      <c r="K50" t="s">
        <v>1990</v>
      </c>
    </row>
    <row r="51" spans="1:11" x14ac:dyDescent="0.3">
      <c r="A51" t="s">
        <v>1062</v>
      </c>
      <c r="B51" t="s">
        <v>1063</v>
      </c>
      <c r="C51" t="s">
        <v>1064</v>
      </c>
      <c r="D51" t="s">
        <v>1065</v>
      </c>
      <c r="E51" t="s">
        <v>1066</v>
      </c>
      <c r="G51" t="s">
        <v>744</v>
      </c>
      <c r="H51" t="s">
        <v>264</v>
      </c>
      <c r="I51" t="s">
        <v>265</v>
      </c>
      <c r="J51" t="s">
        <v>1991</v>
      </c>
      <c r="K51" t="s">
        <v>1992</v>
      </c>
    </row>
    <row r="52" spans="1:11" x14ac:dyDescent="0.3">
      <c r="A52" t="s">
        <v>1067</v>
      </c>
      <c r="B52" t="s">
        <v>1068</v>
      </c>
      <c r="C52" t="s">
        <v>1069</v>
      </c>
      <c r="D52" t="s">
        <v>1070</v>
      </c>
      <c r="E52" t="s">
        <v>1071</v>
      </c>
      <c r="G52" t="s">
        <v>745</v>
      </c>
      <c r="H52" t="s">
        <v>266</v>
      </c>
      <c r="I52" t="s">
        <v>267</v>
      </c>
      <c r="J52" t="s">
        <v>1993</v>
      </c>
      <c r="K52" t="s">
        <v>1994</v>
      </c>
    </row>
    <row r="53" spans="1:11" x14ac:dyDescent="0.3">
      <c r="A53" t="s">
        <v>1072</v>
      </c>
      <c r="B53" t="s">
        <v>1073</v>
      </c>
      <c r="C53" t="s">
        <v>1074</v>
      </c>
      <c r="D53" t="s">
        <v>1075</v>
      </c>
      <c r="E53" t="s">
        <v>1076</v>
      </c>
      <c r="G53" t="s">
        <v>746</v>
      </c>
      <c r="H53" t="s">
        <v>268</v>
      </c>
      <c r="I53" t="s">
        <v>269</v>
      </c>
      <c r="J53" t="s">
        <v>1995</v>
      </c>
      <c r="K53" t="s">
        <v>1996</v>
      </c>
    </row>
    <row r="54" spans="1:11" x14ac:dyDescent="0.3">
      <c r="A54" t="s">
        <v>1077</v>
      </c>
      <c r="B54" t="s">
        <v>1078</v>
      </c>
      <c r="C54" t="s">
        <v>1079</v>
      </c>
      <c r="D54" t="s">
        <v>1080</v>
      </c>
      <c r="E54" t="s">
        <v>1081</v>
      </c>
      <c r="G54" t="s">
        <v>747</v>
      </c>
      <c r="H54" t="s">
        <v>270</v>
      </c>
      <c r="I54" t="s">
        <v>271</v>
      </c>
      <c r="J54" t="s">
        <v>1997</v>
      </c>
      <c r="K54" t="s">
        <v>1998</v>
      </c>
    </row>
    <row r="55" spans="1:11" x14ac:dyDescent="0.3">
      <c r="A55" t="s">
        <v>1082</v>
      </c>
      <c r="B55" t="s">
        <v>1083</v>
      </c>
      <c r="C55" t="s">
        <v>1084</v>
      </c>
      <c r="D55" t="s">
        <v>1085</v>
      </c>
      <c r="E55" t="s">
        <v>1086</v>
      </c>
      <c r="G55" t="s">
        <v>748</v>
      </c>
      <c r="H55" t="s">
        <v>272</v>
      </c>
      <c r="I55" t="s">
        <v>273</v>
      </c>
      <c r="J55" t="s">
        <v>1999</v>
      </c>
      <c r="K55" t="s">
        <v>2000</v>
      </c>
    </row>
    <row r="56" spans="1:11" x14ac:dyDescent="0.3">
      <c r="A56" t="s">
        <v>1087</v>
      </c>
      <c r="B56" t="s">
        <v>1088</v>
      </c>
      <c r="C56" t="s">
        <v>1089</v>
      </c>
      <c r="D56" t="s">
        <v>1090</v>
      </c>
      <c r="E56" t="s">
        <v>1091</v>
      </c>
      <c r="G56" t="s">
        <v>749</v>
      </c>
      <c r="H56" t="s">
        <v>274</v>
      </c>
      <c r="I56" t="s">
        <v>275</v>
      </c>
      <c r="J56" t="s">
        <v>2001</v>
      </c>
      <c r="K56" t="s">
        <v>2002</v>
      </c>
    </row>
    <row r="57" spans="1:11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G57" t="s">
        <v>750</v>
      </c>
      <c r="H57" t="s">
        <v>276</v>
      </c>
      <c r="I57" t="s">
        <v>277</v>
      </c>
      <c r="J57" t="s">
        <v>2003</v>
      </c>
      <c r="K57" t="s">
        <v>2004</v>
      </c>
    </row>
    <row r="58" spans="1:11" x14ac:dyDescent="0.3">
      <c r="A58" t="s">
        <v>1097</v>
      </c>
      <c r="B58" t="s">
        <v>1098</v>
      </c>
      <c r="C58" t="s">
        <v>1099</v>
      </c>
      <c r="D58" t="s">
        <v>1100</v>
      </c>
      <c r="E58" t="s">
        <v>1101</v>
      </c>
      <c r="G58" t="s">
        <v>751</v>
      </c>
      <c r="H58" t="s">
        <v>278</v>
      </c>
      <c r="I58" t="s">
        <v>279</v>
      </c>
      <c r="J58" t="s">
        <v>2005</v>
      </c>
      <c r="K58" t="s">
        <v>2006</v>
      </c>
    </row>
    <row r="59" spans="1:11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G59" t="s">
        <v>752</v>
      </c>
      <c r="H59" t="s">
        <v>280</v>
      </c>
      <c r="I59" t="s">
        <v>281</v>
      </c>
      <c r="J59" t="s">
        <v>2007</v>
      </c>
      <c r="K59" t="s">
        <v>2008</v>
      </c>
    </row>
    <row r="60" spans="1:11" x14ac:dyDescent="0.3">
      <c r="A60" t="s">
        <v>1107</v>
      </c>
      <c r="B60" t="s">
        <v>1108</v>
      </c>
      <c r="C60" t="s">
        <v>1109</v>
      </c>
      <c r="D60" t="s">
        <v>1110</v>
      </c>
      <c r="E60" t="s">
        <v>1111</v>
      </c>
      <c r="G60" t="s">
        <v>753</v>
      </c>
      <c r="H60" t="s">
        <v>282</v>
      </c>
      <c r="I60" t="s">
        <v>283</v>
      </c>
      <c r="J60" t="s">
        <v>2009</v>
      </c>
      <c r="K60" t="s">
        <v>2010</v>
      </c>
    </row>
    <row r="61" spans="1:11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G61" t="s">
        <v>754</v>
      </c>
      <c r="H61" t="s">
        <v>284</v>
      </c>
      <c r="I61" t="s">
        <v>285</v>
      </c>
      <c r="J61" t="s">
        <v>2011</v>
      </c>
      <c r="K61" t="s">
        <v>2012</v>
      </c>
    </row>
    <row r="62" spans="1:11" x14ac:dyDescent="0.3">
      <c r="A62" t="s">
        <v>1117</v>
      </c>
      <c r="B62" t="s">
        <v>1118</v>
      </c>
      <c r="C62" t="s">
        <v>1119</v>
      </c>
      <c r="D62" t="s">
        <v>1120</v>
      </c>
      <c r="E62" t="s">
        <v>1121</v>
      </c>
      <c r="G62" t="s">
        <v>755</v>
      </c>
      <c r="H62" t="s">
        <v>286</v>
      </c>
      <c r="I62" t="s">
        <v>287</v>
      </c>
      <c r="J62" t="s">
        <v>2013</v>
      </c>
      <c r="K62" t="s">
        <v>2014</v>
      </c>
    </row>
    <row r="63" spans="1:11" x14ac:dyDescent="0.3">
      <c r="A63" t="s">
        <v>1122</v>
      </c>
      <c r="B63" t="s">
        <v>1123</v>
      </c>
      <c r="C63" t="s">
        <v>1124</v>
      </c>
      <c r="D63" t="s">
        <v>1125</v>
      </c>
      <c r="E63" t="s">
        <v>1126</v>
      </c>
      <c r="G63" t="s">
        <v>756</v>
      </c>
      <c r="H63" t="s">
        <v>288</v>
      </c>
      <c r="I63" t="s">
        <v>289</v>
      </c>
      <c r="J63" t="s">
        <v>2015</v>
      </c>
      <c r="K63" t="s">
        <v>2016</v>
      </c>
    </row>
    <row r="64" spans="1:11" x14ac:dyDescent="0.3">
      <c r="A64" t="s">
        <v>1127</v>
      </c>
      <c r="B64" t="s">
        <v>1128</v>
      </c>
      <c r="C64" t="s">
        <v>1129</v>
      </c>
      <c r="D64" t="s">
        <v>1130</v>
      </c>
      <c r="E64" t="s">
        <v>1131</v>
      </c>
      <c r="G64" t="s">
        <v>757</v>
      </c>
      <c r="H64" t="s">
        <v>290</v>
      </c>
      <c r="I64" t="s">
        <v>291</v>
      </c>
      <c r="J64" t="s">
        <v>2017</v>
      </c>
      <c r="K64" t="s">
        <v>2018</v>
      </c>
    </row>
    <row r="65" spans="1:11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G65" t="s">
        <v>758</v>
      </c>
      <c r="H65" t="s">
        <v>292</v>
      </c>
      <c r="I65" t="s">
        <v>293</v>
      </c>
      <c r="J65" t="s">
        <v>2019</v>
      </c>
      <c r="K65" t="s">
        <v>2020</v>
      </c>
    </row>
    <row r="66" spans="1:11" x14ac:dyDescent="0.3">
      <c r="A66" t="s">
        <v>1137</v>
      </c>
      <c r="B66" t="s">
        <v>1138</v>
      </c>
      <c r="C66" t="s">
        <v>1139</v>
      </c>
      <c r="D66" t="s">
        <v>1140</v>
      </c>
      <c r="E66" t="s">
        <v>1141</v>
      </c>
      <c r="G66" t="s">
        <v>759</v>
      </c>
      <c r="H66" t="s">
        <v>294</v>
      </c>
      <c r="I66" t="s">
        <v>295</v>
      </c>
      <c r="J66" t="s">
        <v>2021</v>
      </c>
      <c r="K66" t="s">
        <v>2022</v>
      </c>
    </row>
    <row r="67" spans="1:11" x14ac:dyDescent="0.3">
      <c r="A67" t="s">
        <v>1142</v>
      </c>
      <c r="B67" t="s">
        <v>1143</v>
      </c>
      <c r="C67" t="s">
        <v>1144</v>
      </c>
      <c r="D67" t="s">
        <v>1145</v>
      </c>
      <c r="E67" t="s">
        <v>1146</v>
      </c>
      <c r="G67" t="s">
        <v>760</v>
      </c>
      <c r="H67" t="s">
        <v>296</v>
      </c>
      <c r="I67" t="s">
        <v>297</v>
      </c>
      <c r="J67" t="s">
        <v>2023</v>
      </c>
      <c r="K67" t="s">
        <v>2024</v>
      </c>
    </row>
    <row r="68" spans="1:11" x14ac:dyDescent="0.3">
      <c r="A68" t="s">
        <v>1147</v>
      </c>
      <c r="B68" t="s">
        <v>1148</v>
      </c>
      <c r="C68" t="s">
        <v>1149</v>
      </c>
      <c r="D68" t="s">
        <v>1150</v>
      </c>
      <c r="E68" t="s">
        <v>1151</v>
      </c>
      <c r="G68" t="s">
        <v>761</v>
      </c>
      <c r="H68" t="s">
        <v>298</v>
      </c>
      <c r="I68" t="s">
        <v>299</v>
      </c>
      <c r="J68" t="s">
        <v>2025</v>
      </c>
      <c r="K68" t="s">
        <v>2026</v>
      </c>
    </row>
    <row r="69" spans="1:11" x14ac:dyDescent="0.3">
      <c r="A69" t="s">
        <v>1152</v>
      </c>
      <c r="B69" t="s">
        <v>1153</v>
      </c>
      <c r="C69" t="s">
        <v>1154</v>
      </c>
      <c r="D69" t="s">
        <v>1155</v>
      </c>
      <c r="E69" t="s">
        <v>1156</v>
      </c>
      <c r="G69" t="s">
        <v>762</v>
      </c>
      <c r="H69" t="s">
        <v>300</v>
      </c>
      <c r="I69" t="s">
        <v>301</v>
      </c>
      <c r="J69" t="s">
        <v>2027</v>
      </c>
      <c r="K69" t="s">
        <v>2028</v>
      </c>
    </row>
    <row r="70" spans="1:11" x14ac:dyDescent="0.3">
      <c r="A70" t="s">
        <v>1157</v>
      </c>
      <c r="B70" t="s">
        <v>1158</v>
      </c>
      <c r="C70" t="s">
        <v>1159</v>
      </c>
      <c r="D70" t="s">
        <v>1160</v>
      </c>
      <c r="E70" t="s">
        <v>1161</v>
      </c>
      <c r="G70" t="s">
        <v>763</v>
      </c>
      <c r="H70" t="s">
        <v>302</v>
      </c>
      <c r="I70" t="s">
        <v>303</v>
      </c>
      <c r="J70" t="s">
        <v>2029</v>
      </c>
      <c r="K70" t="s">
        <v>2030</v>
      </c>
    </row>
    <row r="71" spans="1:11" x14ac:dyDescent="0.3">
      <c r="A71" t="s">
        <v>1162</v>
      </c>
      <c r="B71" t="s">
        <v>1163</v>
      </c>
      <c r="C71" t="s">
        <v>1164</v>
      </c>
      <c r="D71" t="s">
        <v>1165</v>
      </c>
      <c r="E71" t="s">
        <v>1166</v>
      </c>
      <c r="G71" t="s">
        <v>764</v>
      </c>
      <c r="H71" t="s">
        <v>304</v>
      </c>
      <c r="I71" t="s">
        <v>305</v>
      </c>
      <c r="J71" t="s">
        <v>2031</v>
      </c>
      <c r="K71" t="s">
        <v>2032</v>
      </c>
    </row>
    <row r="72" spans="1:11" x14ac:dyDescent="0.3">
      <c r="A72" t="s">
        <v>1167</v>
      </c>
      <c r="B72" t="s">
        <v>1168</v>
      </c>
      <c r="C72" t="s">
        <v>1169</v>
      </c>
      <c r="D72" t="s">
        <v>1170</v>
      </c>
      <c r="E72" t="s">
        <v>1171</v>
      </c>
      <c r="G72" t="s">
        <v>765</v>
      </c>
      <c r="H72" t="s">
        <v>306</v>
      </c>
      <c r="I72" t="s">
        <v>307</v>
      </c>
      <c r="J72" t="s">
        <v>2033</v>
      </c>
      <c r="K72" t="s">
        <v>2034</v>
      </c>
    </row>
    <row r="73" spans="1:11" x14ac:dyDescent="0.3">
      <c r="A73" t="s">
        <v>1172</v>
      </c>
      <c r="B73" t="s">
        <v>1173</v>
      </c>
      <c r="C73" t="s">
        <v>1174</v>
      </c>
      <c r="D73" t="s">
        <v>1175</v>
      </c>
      <c r="E73" t="s">
        <v>1176</v>
      </c>
      <c r="G73" t="s">
        <v>766</v>
      </c>
      <c r="H73" t="s">
        <v>308</v>
      </c>
      <c r="I73" t="s">
        <v>309</v>
      </c>
      <c r="J73" t="s">
        <v>2035</v>
      </c>
      <c r="K73" t="s">
        <v>2036</v>
      </c>
    </row>
    <row r="74" spans="1:11" x14ac:dyDescent="0.3">
      <c r="A74" t="s">
        <v>1177</v>
      </c>
      <c r="B74" t="s">
        <v>1178</v>
      </c>
      <c r="C74" t="s">
        <v>1179</v>
      </c>
      <c r="D74" t="s">
        <v>1180</v>
      </c>
      <c r="E74" t="s">
        <v>1181</v>
      </c>
      <c r="G74" t="s">
        <v>767</v>
      </c>
      <c r="H74" t="s">
        <v>310</v>
      </c>
      <c r="I74" t="s">
        <v>311</v>
      </c>
      <c r="J74" t="s">
        <v>2037</v>
      </c>
      <c r="K74" t="s">
        <v>2038</v>
      </c>
    </row>
    <row r="75" spans="1:11" x14ac:dyDescent="0.3">
      <c r="A75" t="s">
        <v>1182</v>
      </c>
      <c r="B75" t="s">
        <v>1183</v>
      </c>
      <c r="C75" t="s">
        <v>1184</v>
      </c>
      <c r="D75" t="s">
        <v>1185</v>
      </c>
      <c r="E75" t="s">
        <v>1186</v>
      </c>
      <c r="G75" t="s">
        <v>768</v>
      </c>
      <c r="H75" t="s">
        <v>312</v>
      </c>
      <c r="I75" t="s">
        <v>313</v>
      </c>
      <c r="J75" t="s">
        <v>2039</v>
      </c>
      <c r="K75" t="s">
        <v>2040</v>
      </c>
    </row>
    <row r="76" spans="1:11" x14ac:dyDescent="0.3">
      <c r="A76" t="s">
        <v>1187</v>
      </c>
      <c r="B76" t="s">
        <v>1188</v>
      </c>
      <c r="C76" t="s">
        <v>1189</v>
      </c>
      <c r="D76" t="s">
        <v>1190</v>
      </c>
      <c r="E76" t="s">
        <v>1191</v>
      </c>
      <c r="G76" t="s">
        <v>769</v>
      </c>
      <c r="H76" t="s">
        <v>314</v>
      </c>
      <c r="I76" t="s">
        <v>315</v>
      </c>
      <c r="J76" t="s">
        <v>2041</v>
      </c>
      <c r="K76" t="s">
        <v>2042</v>
      </c>
    </row>
    <row r="77" spans="1:11" x14ac:dyDescent="0.3">
      <c r="A77" t="s">
        <v>1192</v>
      </c>
      <c r="B77" t="s">
        <v>1193</v>
      </c>
      <c r="C77" t="s">
        <v>1194</v>
      </c>
      <c r="D77" t="s">
        <v>1195</v>
      </c>
      <c r="E77" t="s">
        <v>1196</v>
      </c>
      <c r="G77" t="s">
        <v>770</v>
      </c>
      <c r="H77" t="s">
        <v>316</v>
      </c>
      <c r="I77" t="s">
        <v>317</v>
      </c>
      <c r="J77" t="s">
        <v>2043</v>
      </c>
      <c r="K77" t="s">
        <v>2044</v>
      </c>
    </row>
    <row r="78" spans="1:11" x14ac:dyDescent="0.3">
      <c r="A78" t="s">
        <v>1197</v>
      </c>
      <c r="B78" t="s">
        <v>1198</v>
      </c>
      <c r="C78" t="s">
        <v>1199</v>
      </c>
      <c r="D78" t="s">
        <v>1200</v>
      </c>
      <c r="E78" t="s">
        <v>1201</v>
      </c>
      <c r="G78" t="s">
        <v>771</v>
      </c>
      <c r="H78" t="s">
        <v>318</v>
      </c>
      <c r="I78" t="s">
        <v>319</v>
      </c>
      <c r="J78" t="s">
        <v>2045</v>
      </c>
      <c r="K78" t="s">
        <v>2046</v>
      </c>
    </row>
    <row r="79" spans="1:11" x14ac:dyDescent="0.3">
      <c r="A79" t="s">
        <v>1202</v>
      </c>
      <c r="B79" t="s">
        <v>1203</v>
      </c>
      <c r="C79" t="s">
        <v>1204</v>
      </c>
      <c r="D79" t="s">
        <v>1205</v>
      </c>
      <c r="E79" t="s">
        <v>1206</v>
      </c>
      <c r="G79" t="s">
        <v>772</v>
      </c>
      <c r="H79" t="s">
        <v>320</v>
      </c>
      <c r="I79" t="s">
        <v>321</v>
      </c>
      <c r="J79" t="s">
        <v>2047</v>
      </c>
      <c r="K79" t="s">
        <v>2048</v>
      </c>
    </row>
    <row r="80" spans="1:11" x14ac:dyDescent="0.3">
      <c r="A80" t="s">
        <v>1207</v>
      </c>
      <c r="B80" t="s">
        <v>1208</v>
      </c>
      <c r="C80" t="s">
        <v>1209</v>
      </c>
      <c r="D80" t="s">
        <v>1210</v>
      </c>
      <c r="E80" t="s">
        <v>1211</v>
      </c>
      <c r="G80" t="s">
        <v>773</v>
      </c>
      <c r="H80" t="s">
        <v>322</v>
      </c>
      <c r="I80" t="s">
        <v>323</v>
      </c>
      <c r="J80" t="s">
        <v>2049</v>
      </c>
      <c r="K80" t="s">
        <v>2050</v>
      </c>
    </row>
    <row r="81" spans="1:11" x14ac:dyDescent="0.3">
      <c r="A81" t="s">
        <v>1212</v>
      </c>
      <c r="B81" t="s">
        <v>1213</v>
      </c>
      <c r="C81" t="s">
        <v>1214</v>
      </c>
      <c r="D81" t="s">
        <v>1215</v>
      </c>
      <c r="E81" t="s">
        <v>1216</v>
      </c>
      <c r="G81" t="s">
        <v>774</v>
      </c>
      <c r="H81" t="s">
        <v>324</v>
      </c>
      <c r="I81" t="s">
        <v>325</v>
      </c>
      <c r="J81" t="s">
        <v>2051</v>
      </c>
      <c r="K81" t="s">
        <v>2052</v>
      </c>
    </row>
    <row r="82" spans="1:11" x14ac:dyDescent="0.3">
      <c r="A82" t="s">
        <v>1217</v>
      </c>
      <c r="B82" t="s">
        <v>1218</v>
      </c>
      <c r="C82" t="s">
        <v>1219</v>
      </c>
      <c r="D82" t="s">
        <v>1220</v>
      </c>
      <c r="E82" t="s">
        <v>1221</v>
      </c>
      <c r="G82" t="s">
        <v>775</v>
      </c>
      <c r="H82" t="s">
        <v>326</v>
      </c>
      <c r="I82" t="s">
        <v>327</v>
      </c>
      <c r="J82" t="s">
        <v>2053</v>
      </c>
      <c r="K82" t="s">
        <v>2054</v>
      </c>
    </row>
    <row r="83" spans="1:11" x14ac:dyDescent="0.3">
      <c r="A83" t="s">
        <v>1222</v>
      </c>
      <c r="B83" t="s">
        <v>1223</v>
      </c>
      <c r="C83" t="s">
        <v>1224</v>
      </c>
      <c r="D83" t="s">
        <v>1225</v>
      </c>
      <c r="E83" t="s">
        <v>1226</v>
      </c>
      <c r="G83" t="s">
        <v>776</v>
      </c>
      <c r="H83" t="s">
        <v>328</v>
      </c>
      <c r="I83" t="s">
        <v>329</v>
      </c>
      <c r="J83" t="s">
        <v>2055</v>
      </c>
      <c r="K83" t="s">
        <v>2056</v>
      </c>
    </row>
    <row r="84" spans="1:11" x14ac:dyDescent="0.3">
      <c r="A84" t="s">
        <v>1227</v>
      </c>
      <c r="B84" t="s">
        <v>1228</v>
      </c>
      <c r="C84" t="s">
        <v>1229</v>
      </c>
      <c r="D84" t="s">
        <v>1230</v>
      </c>
      <c r="E84" t="s">
        <v>1231</v>
      </c>
      <c r="G84" t="s">
        <v>777</v>
      </c>
      <c r="H84" t="s">
        <v>330</v>
      </c>
      <c r="I84" t="s">
        <v>331</v>
      </c>
      <c r="J84" t="s">
        <v>2057</v>
      </c>
      <c r="K84" t="s">
        <v>2058</v>
      </c>
    </row>
    <row r="85" spans="1:11" x14ac:dyDescent="0.3">
      <c r="A85" t="s">
        <v>1232</v>
      </c>
      <c r="B85" t="s">
        <v>1233</v>
      </c>
      <c r="C85" t="s">
        <v>1234</v>
      </c>
      <c r="D85" t="s">
        <v>1235</v>
      </c>
      <c r="E85" t="s">
        <v>1236</v>
      </c>
      <c r="G85" t="s">
        <v>778</v>
      </c>
      <c r="H85" t="s">
        <v>332</v>
      </c>
      <c r="I85" t="s">
        <v>333</v>
      </c>
      <c r="J85" t="s">
        <v>2059</v>
      </c>
      <c r="K85" t="s">
        <v>2060</v>
      </c>
    </row>
    <row r="86" spans="1:11" x14ac:dyDescent="0.3">
      <c r="A86" t="s">
        <v>1237</v>
      </c>
      <c r="B86" t="s">
        <v>1238</v>
      </c>
      <c r="C86" t="s">
        <v>1239</v>
      </c>
      <c r="D86" t="s">
        <v>1240</v>
      </c>
      <c r="E86" t="s">
        <v>1241</v>
      </c>
      <c r="G86" t="s">
        <v>779</v>
      </c>
      <c r="H86" t="s">
        <v>334</v>
      </c>
      <c r="I86" t="s">
        <v>335</v>
      </c>
      <c r="J86" t="s">
        <v>2061</v>
      </c>
      <c r="K86" t="s">
        <v>2062</v>
      </c>
    </row>
    <row r="87" spans="1:11" x14ac:dyDescent="0.3">
      <c r="A87" t="s">
        <v>1242</v>
      </c>
      <c r="B87" t="s">
        <v>1243</v>
      </c>
      <c r="C87" t="s">
        <v>1244</v>
      </c>
      <c r="D87" t="s">
        <v>1245</v>
      </c>
      <c r="E87" t="s">
        <v>1246</v>
      </c>
      <c r="G87" t="s">
        <v>780</v>
      </c>
      <c r="H87" t="s">
        <v>336</v>
      </c>
      <c r="I87" t="s">
        <v>337</v>
      </c>
      <c r="J87" t="s">
        <v>2063</v>
      </c>
      <c r="K87" t="s">
        <v>2064</v>
      </c>
    </row>
    <row r="88" spans="1:11" x14ac:dyDescent="0.3">
      <c r="A88" t="s">
        <v>1247</v>
      </c>
      <c r="B88" t="s">
        <v>1248</v>
      </c>
      <c r="C88" t="s">
        <v>1249</v>
      </c>
      <c r="D88" t="s">
        <v>1250</v>
      </c>
      <c r="E88" t="s">
        <v>1251</v>
      </c>
      <c r="G88" t="s">
        <v>781</v>
      </c>
      <c r="H88" t="s">
        <v>338</v>
      </c>
      <c r="I88" t="s">
        <v>339</v>
      </c>
      <c r="J88" t="s">
        <v>2065</v>
      </c>
      <c r="K88" t="s">
        <v>2066</v>
      </c>
    </row>
    <row r="89" spans="1:11" x14ac:dyDescent="0.3">
      <c r="A89" t="s">
        <v>1252</v>
      </c>
      <c r="B89" t="s">
        <v>1253</v>
      </c>
      <c r="C89" t="s">
        <v>1254</v>
      </c>
      <c r="D89" t="s">
        <v>1255</v>
      </c>
      <c r="E89" t="s">
        <v>1256</v>
      </c>
      <c r="G89" t="s">
        <v>782</v>
      </c>
      <c r="H89" t="s">
        <v>340</v>
      </c>
      <c r="I89" t="s">
        <v>341</v>
      </c>
      <c r="J89" t="s">
        <v>2067</v>
      </c>
      <c r="K89" t="s">
        <v>2068</v>
      </c>
    </row>
    <row r="90" spans="1:11" x14ac:dyDescent="0.3">
      <c r="A90" t="s">
        <v>1257</v>
      </c>
      <c r="B90" t="s">
        <v>1258</v>
      </c>
      <c r="C90" t="s">
        <v>1259</v>
      </c>
      <c r="D90" t="s">
        <v>1260</v>
      </c>
      <c r="E90" t="s">
        <v>1261</v>
      </c>
      <c r="G90" t="s">
        <v>783</v>
      </c>
      <c r="H90" t="s">
        <v>342</v>
      </c>
      <c r="I90" t="s">
        <v>343</v>
      </c>
      <c r="J90" t="s">
        <v>2069</v>
      </c>
      <c r="K90" t="s">
        <v>2070</v>
      </c>
    </row>
    <row r="91" spans="1:11" x14ac:dyDescent="0.3">
      <c r="A91" t="s">
        <v>1262</v>
      </c>
      <c r="B91" t="s">
        <v>1263</v>
      </c>
      <c r="C91" t="s">
        <v>1264</v>
      </c>
      <c r="D91" t="s">
        <v>1265</v>
      </c>
      <c r="E91" t="s">
        <v>1266</v>
      </c>
      <c r="G91" t="s">
        <v>784</v>
      </c>
      <c r="H91" t="s">
        <v>344</v>
      </c>
      <c r="I91" t="s">
        <v>345</v>
      </c>
      <c r="J91" t="s">
        <v>2071</v>
      </c>
      <c r="K91" t="s">
        <v>2072</v>
      </c>
    </row>
    <row r="92" spans="1:11" x14ac:dyDescent="0.3">
      <c r="A92" t="s">
        <v>1267</v>
      </c>
      <c r="B92" t="s">
        <v>1268</v>
      </c>
      <c r="C92" t="s">
        <v>1269</v>
      </c>
      <c r="D92" t="s">
        <v>1270</v>
      </c>
      <c r="E92" t="s">
        <v>1271</v>
      </c>
      <c r="G92" t="s">
        <v>785</v>
      </c>
      <c r="H92" t="s">
        <v>346</v>
      </c>
      <c r="I92" t="s">
        <v>347</v>
      </c>
      <c r="J92" t="s">
        <v>2073</v>
      </c>
      <c r="K92" t="s">
        <v>2074</v>
      </c>
    </row>
    <row r="93" spans="1:11" x14ac:dyDescent="0.3">
      <c r="A93" t="s">
        <v>1272</v>
      </c>
      <c r="B93" t="s">
        <v>1273</v>
      </c>
      <c r="C93" t="s">
        <v>1274</v>
      </c>
      <c r="D93" t="s">
        <v>1275</v>
      </c>
      <c r="E93" t="s">
        <v>1276</v>
      </c>
      <c r="G93" t="s">
        <v>786</v>
      </c>
      <c r="H93" t="s">
        <v>348</v>
      </c>
      <c r="I93" t="s">
        <v>349</v>
      </c>
      <c r="J93" t="s">
        <v>2075</v>
      </c>
      <c r="K93" t="s">
        <v>2076</v>
      </c>
    </row>
    <row r="94" spans="1:11" x14ac:dyDescent="0.3">
      <c r="A94" t="s">
        <v>1277</v>
      </c>
      <c r="B94" t="s">
        <v>1278</v>
      </c>
      <c r="C94" t="s">
        <v>1279</v>
      </c>
      <c r="D94" t="s">
        <v>1280</v>
      </c>
      <c r="E94" t="s">
        <v>1281</v>
      </c>
      <c r="G94" t="s">
        <v>787</v>
      </c>
      <c r="H94" t="s">
        <v>350</v>
      </c>
      <c r="I94" t="s">
        <v>351</v>
      </c>
      <c r="J94" t="s">
        <v>2077</v>
      </c>
      <c r="K94" t="s">
        <v>2078</v>
      </c>
    </row>
    <row r="95" spans="1:11" x14ac:dyDescent="0.3">
      <c r="A95" t="s">
        <v>1282</v>
      </c>
      <c r="B95" t="s">
        <v>1283</v>
      </c>
      <c r="C95" t="s">
        <v>1284</v>
      </c>
      <c r="D95" t="s">
        <v>1285</v>
      </c>
      <c r="E95" t="s">
        <v>1286</v>
      </c>
      <c r="G95" t="s">
        <v>788</v>
      </c>
      <c r="H95" t="s">
        <v>352</v>
      </c>
      <c r="I95" t="s">
        <v>353</v>
      </c>
      <c r="J95" t="s">
        <v>2079</v>
      </c>
      <c r="K95" t="s">
        <v>2080</v>
      </c>
    </row>
    <row r="96" spans="1:11" x14ac:dyDescent="0.3">
      <c r="A96" t="s">
        <v>1287</v>
      </c>
      <c r="B96" t="s">
        <v>1288</v>
      </c>
      <c r="C96" t="s">
        <v>1289</v>
      </c>
      <c r="D96" t="s">
        <v>1290</v>
      </c>
      <c r="E96" t="s">
        <v>1291</v>
      </c>
      <c r="G96" t="s">
        <v>789</v>
      </c>
      <c r="H96" t="s">
        <v>354</v>
      </c>
      <c r="I96" t="s">
        <v>355</v>
      </c>
      <c r="J96" t="s">
        <v>2081</v>
      </c>
      <c r="K96" t="s">
        <v>2082</v>
      </c>
    </row>
    <row r="97" spans="1:11" x14ac:dyDescent="0.3">
      <c r="A97" t="s">
        <v>1292</v>
      </c>
      <c r="B97" t="s">
        <v>1293</v>
      </c>
      <c r="C97" t="s">
        <v>1294</v>
      </c>
      <c r="D97" t="s">
        <v>1295</v>
      </c>
      <c r="E97" t="s">
        <v>1296</v>
      </c>
      <c r="G97" t="s">
        <v>790</v>
      </c>
      <c r="H97" t="s">
        <v>356</v>
      </c>
      <c r="I97" t="s">
        <v>357</v>
      </c>
      <c r="J97" t="s">
        <v>2083</v>
      </c>
      <c r="K97" t="s">
        <v>2084</v>
      </c>
    </row>
    <row r="98" spans="1:11" x14ac:dyDescent="0.3">
      <c r="A98" t="s">
        <v>1297</v>
      </c>
      <c r="B98" t="s">
        <v>1298</v>
      </c>
      <c r="C98" t="s">
        <v>1299</v>
      </c>
      <c r="D98" t="s">
        <v>1300</v>
      </c>
      <c r="E98" t="s">
        <v>1301</v>
      </c>
      <c r="G98" t="s">
        <v>791</v>
      </c>
      <c r="H98" t="s">
        <v>358</v>
      </c>
      <c r="I98" t="s">
        <v>359</v>
      </c>
      <c r="J98" t="s">
        <v>2085</v>
      </c>
      <c r="K98" t="s">
        <v>2086</v>
      </c>
    </row>
    <row r="99" spans="1:11" x14ac:dyDescent="0.3">
      <c r="A99" t="s">
        <v>1302</v>
      </c>
      <c r="B99" t="s">
        <v>1303</v>
      </c>
      <c r="C99" t="s">
        <v>1304</v>
      </c>
      <c r="D99" t="s">
        <v>1305</v>
      </c>
      <c r="E99" t="s">
        <v>1306</v>
      </c>
      <c r="G99" t="s">
        <v>792</v>
      </c>
      <c r="H99" t="s">
        <v>360</v>
      </c>
      <c r="I99" t="s">
        <v>361</v>
      </c>
      <c r="J99" t="s">
        <v>2087</v>
      </c>
      <c r="K99" t="s">
        <v>2088</v>
      </c>
    </row>
    <row r="100" spans="1:11" x14ac:dyDescent="0.3">
      <c r="A100" t="s">
        <v>1307</v>
      </c>
      <c r="B100" t="s">
        <v>1308</v>
      </c>
      <c r="C100" t="s">
        <v>1309</v>
      </c>
      <c r="D100" t="s">
        <v>1310</v>
      </c>
      <c r="E100" t="s">
        <v>1311</v>
      </c>
      <c r="G100" t="s">
        <v>793</v>
      </c>
      <c r="H100" t="s">
        <v>362</v>
      </c>
      <c r="I100" t="s">
        <v>363</v>
      </c>
      <c r="J100" t="s">
        <v>2089</v>
      </c>
      <c r="K100" t="s">
        <v>2090</v>
      </c>
    </row>
    <row r="101" spans="1:11" x14ac:dyDescent="0.3">
      <c r="A101" t="s">
        <v>1312</v>
      </c>
      <c r="B101" t="s">
        <v>1313</v>
      </c>
      <c r="C101" t="s">
        <v>1314</v>
      </c>
      <c r="D101" t="s">
        <v>1315</v>
      </c>
      <c r="E101" t="s">
        <v>1316</v>
      </c>
      <c r="G101" t="s">
        <v>794</v>
      </c>
      <c r="H101" t="s">
        <v>364</v>
      </c>
      <c r="I101" t="s">
        <v>365</v>
      </c>
      <c r="J101" t="s">
        <v>2091</v>
      </c>
      <c r="K101" t="s">
        <v>2092</v>
      </c>
    </row>
    <row r="102" spans="1:11" x14ac:dyDescent="0.3">
      <c r="A102" t="s">
        <v>1317</v>
      </c>
      <c r="B102" t="s">
        <v>1318</v>
      </c>
      <c r="C102" t="s">
        <v>1319</v>
      </c>
      <c r="D102" t="s">
        <v>1320</v>
      </c>
      <c r="E102" t="s">
        <v>1321</v>
      </c>
      <c r="G102" t="s">
        <v>795</v>
      </c>
      <c r="H102" t="s">
        <v>366</v>
      </c>
      <c r="I102" t="s">
        <v>367</v>
      </c>
      <c r="J102" t="s">
        <v>2093</v>
      </c>
      <c r="K102" t="s">
        <v>2094</v>
      </c>
    </row>
    <row r="103" spans="1:11" x14ac:dyDescent="0.3">
      <c r="A103" t="s">
        <v>1322</v>
      </c>
      <c r="B103" t="s">
        <v>1323</v>
      </c>
      <c r="C103" t="s">
        <v>1324</v>
      </c>
      <c r="D103" t="s">
        <v>1325</v>
      </c>
      <c r="E103" t="s">
        <v>1326</v>
      </c>
      <c r="G103" t="s">
        <v>796</v>
      </c>
      <c r="H103" t="s">
        <v>368</v>
      </c>
      <c r="I103" t="s">
        <v>369</v>
      </c>
      <c r="J103" t="s">
        <v>2095</v>
      </c>
      <c r="K103" t="s">
        <v>2096</v>
      </c>
    </row>
    <row r="104" spans="1:11" x14ac:dyDescent="0.3">
      <c r="A104" t="s">
        <v>1327</v>
      </c>
      <c r="B104" t="s">
        <v>1328</v>
      </c>
      <c r="C104" t="s">
        <v>1329</v>
      </c>
      <c r="D104" t="s">
        <v>1330</v>
      </c>
      <c r="E104" t="s">
        <v>1331</v>
      </c>
      <c r="G104" t="s">
        <v>797</v>
      </c>
      <c r="H104" t="s">
        <v>370</v>
      </c>
      <c r="I104" t="s">
        <v>371</v>
      </c>
      <c r="J104" t="s">
        <v>2097</v>
      </c>
      <c r="K104" t="s">
        <v>2098</v>
      </c>
    </row>
    <row r="105" spans="1:11" x14ac:dyDescent="0.3">
      <c r="A105" t="s">
        <v>1332</v>
      </c>
      <c r="B105" t="s">
        <v>1333</v>
      </c>
      <c r="C105" t="s">
        <v>1334</v>
      </c>
      <c r="D105" t="s">
        <v>1335</v>
      </c>
      <c r="E105" t="s">
        <v>1336</v>
      </c>
      <c r="G105" t="s">
        <v>798</v>
      </c>
      <c r="H105" t="s">
        <v>372</v>
      </c>
      <c r="I105" t="s">
        <v>373</v>
      </c>
      <c r="J105" t="s">
        <v>2099</v>
      </c>
      <c r="K105" t="s">
        <v>2100</v>
      </c>
    </row>
    <row r="106" spans="1:11" x14ac:dyDescent="0.3">
      <c r="A106" t="s">
        <v>1337</v>
      </c>
      <c r="B106" t="s">
        <v>1338</v>
      </c>
      <c r="C106" t="s">
        <v>1339</v>
      </c>
      <c r="D106" t="s">
        <v>1340</v>
      </c>
      <c r="E106" t="s">
        <v>1341</v>
      </c>
      <c r="G106" t="s">
        <v>799</v>
      </c>
      <c r="H106" t="s">
        <v>374</v>
      </c>
      <c r="I106" t="s">
        <v>375</v>
      </c>
      <c r="J106" t="s">
        <v>2101</v>
      </c>
      <c r="K106" t="s">
        <v>2102</v>
      </c>
    </row>
    <row r="107" spans="1:11" x14ac:dyDescent="0.3">
      <c r="A107" t="s">
        <v>1342</v>
      </c>
      <c r="B107" t="s">
        <v>1343</v>
      </c>
      <c r="C107" t="s">
        <v>1344</v>
      </c>
      <c r="D107" t="s">
        <v>1345</v>
      </c>
      <c r="E107" t="s">
        <v>1346</v>
      </c>
      <c r="G107" t="s">
        <v>800</v>
      </c>
      <c r="H107" t="s">
        <v>376</v>
      </c>
      <c r="I107" t="s">
        <v>377</v>
      </c>
      <c r="J107" t="s">
        <v>2103</v>
      </c>
      <c r="K107" t="s">
        <v>2104</v>
      </c>
    </row>
    <row r="108" spans="1:11" x14ac:dyDescent="0.3">
      <c r="A108" t="s">
        <v>1347</v>
      </c>
      <c r="B108" t="s">
        <v>1348</v>
      </c>
      <c r="C108" t="s">
        <v>1349</v>
      </c>
      <c r="D108" t="s">
        <v>1350</v>
      </c>
      <c r="E108" t="s">
        <v>1351</v>
      </c>
      <c r="G108" t="s">
        <v>801</v>
      </c>
      <c r="H108" t="s">
        <v>378</v>
      </c>
      <c r="I108" t="s">
        <v>379</v>
      </c>
      <c r="J108" t="s">
        <v>2105</v>
      </c>
      <c r="K108" t="s">
        <v>2106</v>
      </c>
    </row>
    <row r="109" spans="1:11" x14ac:dyDescent="0.3">
      <c r="A109" t="s">
        <v>1352</v>
      </c>
      <c r="B109" t="s">
        <v>1353</v>
      </c>
      <c r="C109" t="s">
        <v>1354</v>
      </c>
      <c r="D109" t="s">
        <v>1355</v>
      </c>
      <c r="E109" t="s">
        <v>1356</v>
      </c>
      <c r="G109" t="s">
        <v>802</v>
      </c>
      <c r="H109" t="s">
        <v>380</v>
      </c>
      <c r="I109" t="s">
        <v>381</v>
      </c>
      <c r="J109" t="s">
        <v>2107</v>
      </c>
      <c r="K109" t="s">
        <v>2108</v>
      </c>
    </row>
    <row r="110" spans="1:11" x14ac:dyDescent="0.3">
      <c r="A110" t="s">
        <v>1357</v>
      </c>
      <c r="B110" t="s">
        <v>1358</v>
      </c>
      <c r="C110" t="s">
        <v>1359</v>
      </c>
      <c r="D110" t="s">
        <v>1360</v>
      </c>
      <c r="E110" t="s">
        <v>1361</v>
      </c>
      <c r="G110" t="s">
        <v>803</v>
      </c>
      <c r="H110" t="s">
        <v>382</v>
      </c>
      <c r="I110" t="s">
        <v>383</v>
      </c>
      <c r="J110" t="s">
        <v>2109</v>
      </c>
      <c r="K110" t="s">
        <v>2110</v>
      </c>
    </row>
    <row r="111" spans="1:11" x14ac:dyDescent="0.3">
      <c r="A111" t="s">
        <v>1362</v>
      </c>
      <c r="B111" t="s">
        <v>1363</v>
      </c>
      <c r="C111" t="s">
        <v>1364</v>
      </c>
      <c r="D111" t="s">
        <v>1365</v>
      </c>
      <c r="E111" t="s">
        <v>1366</v>
      </c>
      <c r="G111" t="s">
        <v>804</v>
      </c>
      <c r="H111" t="s">
        <v>384</v>
      </c>
      <c r="I111" t="s">
        <v>385</v>
      </c>
      <c r="J111" t="s">
        <v>2111</v>
      </c>
      <c r="K111" t="s">
        <v>2112</v>
      </c>
    </row>
    <row r="112" spans="1:11" x14ac:dyDescent="0.3">
      <c r="A112" t="s">
        <v>1367</v>
      </c>
      <c r="B112" t="s">
        <v>1368</v>
      </c>
      <c r="C112" t="s">
        <v>1369</v>
      </c>
      <c r="D112" t="s">
        <v>1370</v>
      </c>
      <c r="E112" t="s">
        <v>1371</v>
      </c>
      <c r="G112" t="s">
        <v>805</v>
      </c>
      <c r="H112" t="s">
        <v>386</v>
      </c>
      <c r="I112" t="s">
        <v>387</v>
      </c>
      <c r="J112" t="s">
        <v>2113</v>
      </c>
      <c r="K112" t="s">
        <v>2114</v>
      </c>
    </row>
    <row r="113" spans="1:11" x14ac:dyDescent="0.3">
      <c r="A113" t="s">
        <v>1372</v>
      </c>
      <c r="B113" t="s">
        <v>1373</v>
      </c>
      <c r="C113" t="s">
        <v>1374</v>
      </c>
      <c r="D113" t="s">
        <v>1375</v>
      </c>
      <c r="E113" t="s">
        <v>1376</v>
      </c>
      <c r="G113" t="s">
        <v>806</v>
      </c>
      <c r="H113" t="s">
        <v>388</v>
      </c>
      <c r="I113" t="s">
        <v>389</v>
      </c>
      <c r="J113" t="s">
        <v>2115</v>
      </c>
      <c r="K113" t="s">
        <v>2116</v>
      </c>
    </row>
    <row r="114" spans="1:11" x14ac:dyDescent="0.3">
      <c r="A114" t="s">
        <v>1377</v>
      </c>
      <c r="B114" t="s">
        <v>1378</v>
      </c>
      <c r="C114" t="s">
        <v>1379</v>
      </c>
      <c r="D114" t="s">
        <v>1380</v>
      </c>
      <c r="E114" t="s">
        <v>1381</v>
      </c>
      <c r="G114" t="s">
        <v>807</v>
      </c>
      <c r="H114" t="s">
        <v>390</v>
      </c>
      <c r="I114" t="s">
        <v>391</v>
      </c>
      <c r="J114" t="s">
        <v>2117</v>
      </c>
      <c r="K114" t="s">
        <v>2118</v>
      </c>
    </row>
    <row r="115" spans="1:11" x14ac:dyDescent="0.3">
      <c r="A115" t="s">
        <v>1382</v>
      </c>
      <c r="B115" t="s">
        <v>1383</v>
      </c>
      <c r="C115" t="s">
        <v>1384</v>
      </c>
      <c r="D115" t="s">
        <v>1385</v>
      </c>
      <c r="E115" t="s">
        <v>1386</v>
      </c>
      <c r="G115" t="s">
        <v>808</v>
      </c>
      <c r="H115" t="s">
        <v>392</v>
      </c>
      <c r="I115" t="s">
        <v>393</v>
      </c>
      <c r="J115" t="s">
        <v>2119</v>
      </c>
      <c r="K115" t="s">
        <v>2120</v>
      </c>
    </row>
    <row r="116" spans="1:11" x14ac:dyDescent="0.3">
      <c r="A116" t="s">
        <v>1387</v>
      </c>
      <c r="B116" t="s">
        <v>1388</v>
      </c>
      <c r="C116" t="s">
        <v>1389</v>
      </c>
      <c r="D116" t="s">
        <v>1390</v>
      </c>
      <c r="E116" t="s">
        <v>1391</v>
      </c>
      <c r="G116" t="s">
        <v>809</v>
      </c>
      <c r="H116" t="s">
        <v>394</v>
      </c>
      <c r="I116" t="s">
        <v>395</v>
      </c>
      <c r="J116" t="s">
        <v>2121</v>
      </c>
      <c r="K116" t="s">
        <v>2122</v>
      </c>
    </row>
    <row r="117" spans="1:11" x14ac:dyDescent="0.3">
      <c r="A117" t="s">
        <v>1392</v>
      </c>
      <c r="B117" t="s">
        <v>1393</v>
      </c>
      <c r="C117" t="s">
        <v>1394</v>
      </c>
      <c r="D117" t="s">
        <v>1395</v>
      </c>
      <c r="E117" t="s">
        <v>1396</v>
      </c>
      <c r="G117" t="s">
        <v>810</v>
      </c>
      <c r="H117" t="s">
        <v>396</v>
      </c>
      <c r="I117" t="s">
        <v>397</v>
      </c>
      <c r="J117" t="s">
        <v>2123</v>
      </c>
      <c r="K117" t="s">
        <v>2124</v>
      </c>
    </row>
    <row r="118" spans="1:11" x14ac:dyDescent="0.3">
      <c r="A118" t="s">
        <v>1397</v>
      </c>
      <c r="B118" t="s">
        <v>1398</v>
      </c>
      <c r="C118" t="s">
        <v>1399</v>
      </c>
      <c r="D118" t="s">
        <v>1400</v>
      </c>
      <c r="E118" t="s">
        <v>1401</v>
      </c>
      <c r="G118" t="s">
        <v>811</v>
      </c>
      <c r="H118" t="s">
        <v>398</v>
      </c>
      <c r="I118" t="s">
        <v>399</v>
      </c>
      <c r="J118" t="s">
        <v>2125</v>
      </c>
      <c r="K118" t="s">
        <v>2126</v>
      </c>
    </row>
    <row r="119" spans="1:11" x14ac:dyDescent="0.3">
      <c r="A119" t="s">
        <v>1402</v>
      </c>
      <c r="B119" t="s">
        <v>1403</v>
      </c>
      <c r="C119" t="s">
        <v>1404</v>
      </c>
      <c r="D119" t="s">
        <v>1405</v>
      </c>
      <c r="E119" t="s">
        <v>1406</v>
      </c>
      <c r="G119" t="s">
        <v>812</v>
      </c>
      <c r="H119" t="s">
        <v>400</v>
      </c>
      <c r="I119" t="s">
        <v>401</v>
      </c>
      <c r="J119" t="s">
        <v>2127</v>
      </c>
      <c r="K119" t="s">
        <v>2128</v>
      </c>
    </row>
    <row r="120" spans="1:11" x14ac:dyDescent="0.3">
      <c r="A120" t="s">
        <v>1407</v>
      </c>
      <c r="B120" t="s">
        <v>1408</v>
      </c>
      <c r="C120" t="s">
        <v>1409</v>
      </c>
      <c r="D120" t="s">
        <v>1410</v>
      </c>
      <c r="E120" t="s">
        <v>1411</v>
      </c>
      <c r="G120" t="s">
        <v>813</v>
      </c>
      <c r="H120" t="s">
        <v>402</v>
      </c>
      <c r="I120" t="s">
        <v>403</v>
      </c>
      <c r="J120" t="s">
        <v>2129</v>
      </c>
      <c r="K120" t="s">
        <v>2130</v>
      </c>
    </row>
    <row r="121" spans="1:11" x14ac:dyDescent="0.3">
      <c r="A121" t="s">
        <v>1412</v>
      </c>
      <c r="B121" t="s">
        <v>1413</v>
      </c>
      <c r="C121" t="s">
        <v>1414</v>
      </c>
      <c r="D121" t="s">
        <v>1415</v>
      </c>
      <c r="E121" t="s">
        <v>1416</v>
      </c>
      <c r="G121" t="s">
        <v>814</v>
      </c>
      <c r="H121" t="s">
        <v>404</v>
      </c>
      <c r="I121" t="s">
        <v>405</v>
      </c>
      <c r="J121" t="s">
        <v>2131</v>
      </c>
      <c r="K121" t="s">
        <v>2132</v>
      </c>
    </row>
    <row r="122" spans="1:11" x14ac:dyDescent="0.3">
      <c r="A122" t="s">
        <v>1417</v>
      </c>
      <c r="B122" t="s">
        <v>1418</v>
      </c>
      <c r="C122" t="s">
        <v>1419</v>
      </c>
      <c r="D122" t="s">
        <v>1420</v>
      </c>
      <c r="E122" t="s">
        <v>1421</v>
      </c>
      <c r="G122" t="s">
        <v>815</v>
      </c>
      <c r="H122" t="s">
        <v>406</v>
      </c>
      <c r="I122" t="s">
        <v>407</v>
      </c>
      <c r="J122" t="s">
        <v>2133</v>
      </c>
      <c r="K122" t="s">
        <v>2134</v>
      </c>
    </row>
    <row r="123" spans="1:11" x14ac:dyDescent="0.3">
      <c r="A123" t="s">
        <v>1422</v>
      </c>
      <c r="B123" t="s">
        <v>1423</v>
      </c>
      <c r="C123" t="s">
        <v>1424</v>
      </c>
      <c r="D123" t="s">
        <v>1425</v>
      </c>
      <c r="E123" t="s">
        <v>1426</v>
      </c>
      <c r="G123" t="s">
        <v>816</v>
      </c>
      <c r="H123" t="s">
        <v>408</v>
      </c>
      <c r="I123" t="s">
        <v>409</v>
      </c>
      <c r="J123" t="s">
        <v>2135</v>
      </c>
      <c r="K123" t="s">
        <v>2136</v>
      </c>
    </row>
    <row r="124" spans="1:11" x14ac:dyDescent="0.3">
      <c r="A124" t="s">
        <v>1427</v>
      </c>
      <c r="B124" t="s">
        <v>1428</v>
      </c>
      <c r="C124" t="s">
        <v>1429</v>
      </c>
      <c r="D124" t="s">
        <v>1430</v>
      </c>
      <c r="E124" t="s">
        <v>1431</v>
      </c>
      <c r="G124" t="s">
        <v>817</v>
      </c>
      <c r="H124" t="s">
        <v>410</v>
      </c>
      <c r="I124" t="s">
        <v>411</v>
      </c>
      <c r="J124" t="s">
        <v>2137</v>
      </c>
      <c r="K124" t="s">
        <v>2138</v>
      </c>
    </row>
    <row r="125" spans="1:11" x14ac:dyDescent="0.3">
      <c r="A125" t="s">
        <v>1432</v>
      </c>
      <c r="B125" t="s">
        <v>1433</v>
      </c>
      <c r="C125" t="s">
        <v>1434</v>
      </c>
      <c r="D125" t="s">
        <v>1435</v>
      </c>
      <c r="E125" t="s">
        <v>1436</v>
      </c>
      <c r="G125" t="s">
        <v>818</v>
      </c>
      <c r="H125" t="s">
        <v>412</v>
      </c>
      <c r="I125" t="s">
        <v>413</v>
      </c>
      <c r="J125" t="s">
        <v>2139</v>
      </c>
      <c r="K125" t="s">
        <v>2140</v>
      </c>
    </row>
    <row r="126" spans="1:11" x14ac:dyDescent="0.3">
      <c r="A126" t="s">
        <v>1437</v>
      </c>
      <c r="B126" t="s">
        <v>1438</v>
      </c>
      <c r="C126" t="s">
        <v>1439</v>
      </c>
      <c r="D126" t="s">
        <v>1440</v>
      </c>
      <c r="E126" t="s">
        <v>1441</v>
      </c>
      <c r="G126" t="s">
        <v>819</v>
      </c>
      <c r="H126" t="s">
        <v>414</v>
      </c>
      <c r="I126" t="s">
        <v>415</v>
      </c>
      <c r="J126" t="s">
        <v>2141</v>
      </c>
      <c r="K126" t="s">
        <v>2142</v>
      </c>
    </row>
    <row r="127" spans="1:11" x14ac:dyDescent="0.3">
      <c r="A127" t="s">
        <v>1442</v>
      </c>
      <c r="B127" t="s">
        <v>1443</v>
      </c>
      <c r="C127" t="s">
        <v>1444</v>
      </c>
      <c r="D127" t="s">
        <v>1445</v>
      </c>
      <c r="E127" t="s">
        <v>1446</v>
      </c>
      <c r="G127" t="s">
        <v>820</v>
      </c>
      <c r="H127" t="s">
        <v>416</v>
      </c>
      <c r="I127" t="s">
        <v>417</v>
      </c>
      <c r="J127" t="s">
        <v>2143</v>
      </c>
      <c r="K127" t="s">
        <v>2144</v>
      </c>
    </row>
    <row r="128" spans="1:11" x14ac:dyDescent="0.3">
      <c r="A128" t="s">
        <v>1447</v>
      </c>
      <c r="B128" t="s">
        <v>1448</v>
      </c>
      <c r="C128" t="s">
        <v>1449</v>
      </c>
      <c r="D128" t="s">
        <v>1450</v>
      </c>
      <c r="E128" t="s">
        <v>1451</v>
      </c>
      <c r="G128" t="s">
        <v>821</v>
      </c>
      <c r="H128" t="s">
        <v>418</v>
      </c>
      <c r="I128" t="s">
        <v>419</v>
      </c>
      <c r="J128" t="s">
        <v>2145</v>
      </c>
      <c r="K128" t="s">
        <v>2146</v>
      </c>
    </row>
    <row r="129" spans="1:11" x14ac:dyDescent="0.3">
      <c r="A129" t="s">
        <v>1452</v>
      </c>
      <c r="B129" t="s">
        <v>1453</v>
      </c>
      <c r="C129" t="s">
        <v>1454</v>
      </c>
      <c r="D129" t="s">
        <v>1455</v>
      </c>
      <c r="E129" t="s">
        <v>1456</v>
      </c>
      <c r="G129" t="s">
        <v>822</v>
      </c>
      <c r="H129" t="s">
        <v>420</v>
      </c>
      <c r="I129" t="s">
        <v>421</v>
      </c>
      <c r="J129" t="s">
        <v>2147</v>
      </c>
      <c r="K129" t="s">
        <v>2148</v>
      </c>
    </row>
    <row r="130" spans="1:11" x14ac:dyDescent="0.3">
      <c r="A130" t="s">
        <v>1457</v>
      </c>
      <c r="B130" t="s">
        <v>1458</v>
      </c>
      <c r="C130" t="s">
        <v>1459</v>
      </c>
      <c r="D130" t="s">
        <v>1460</v>
      </c>
      <c r="E130" t="s">
        <v>1461</v>
      </c>
      <c r="G130" t="s">
        <v>823</v>
      </c>
      <c r="H130" t="s">
        <v>422</v>
      </c>
      <c r="I130" t="s">
        <v>423</v>
      </c>
      <c r="J130" t="s">
        <v>2149</v>
      </c>
      <c r="K130" t="s">
        <v>2150</v>
      </c>
    </row>
    <row r="131" spans="1:11" x14ac:dyDescent="0.3">
      <c r="A131" t="s">
        <v>1462</v>
      </c>
      <c r="B131" t="s">
        <v>1463</v>
      </c>
      <c r="C131" t="s">
        <v>1464</v>
      </c>
      <c r="D131" t="s">
        <v>1465</v>
      </c>
      <c r="E131" t="s">
        <v>1466</v>
      </c>
      <c r="G131" t="s">
        <v>824</v>
      </c>
      <c r="H131" t="s">
        <v>424</v>
      </c>
      <c r="I131" t="s">
        <v>425</v>
      </c>
      <c r="J131" t="s">
        <v>2151</v>
      </c>
      <c r="K131" t="s">
        <v>2152</v>
      </c>
    </row>
    <row r="132" spans="1:11" x14ac:dyDescent="0.3">
      <c r="A132" t="s">
        <v>1467</v>
      </c>
      <c r="B132" t="s">
        <v>1468</v>
      </c>
      <c r="C132" t="s">
        <v>1469</v>
      </c>
      <c r="D132" t="s">
        <v>1470</v>
      </c>
      <c r="E132" t="s">
        <v>1471</v>
      </c>
      <c r="G132" t="s">
        <v>825</v>
      </c>
      <c r="H132" t="s">
        <v>426</v>
      </c>
      <c r="I132" t="s">
        <v>427</v>
      </c>
      <c r="J132" t="s">
        <v>2153</v>
      </c>
      <c r="K132" t="s">
        <v>2154</v>
      </c>
    </row>
    <row r="133" spans="1:11" x14ac:dyDescent="0.3">
      <c r="A133" t="s">
        <v>1472</v>
      </c>
      <c r="B133" t="s">
        <v>1473</v>
      </c>
      <c r="C133" t="s">
        <v>1474</v>
      </c>
      <c r="D133" t="s">
        <v>1475</v>
      </c>
      <c r="E133" t="s">
        <v>1476</v>
      </c>
      <c r="G133" t="s">
        <v>826</v>
      </c>
      <c r="H133" t="s">
        <v>428</v>
      </c>
      <c r="I133" t="s">
        <v>429</v>
      </c>
      <c r="J133" t="s">
        <v>2155</v>
      </c>
      <c r="K133" t="s">
        <v>2156</v>
      </c>
    </row>
    <row r="134" spans="1:11" x14ac:dyDescent="0.3">
      <c r="A134" t="s">
        <v>1477</v>
      </c>
      <c r="B134" t="s">
        <v>1478</v>
      </c>
      <c r="C134" t="s">
        <v>1479</v>
      </c>
      <c r="D134" t="s">
        <v>1480</v>
      </c>
      <c r="E134" t="s">
        <v>1481</v>
      </c>
      <c r="G134" t="s">
        <v>827</v>
      </c>
      <c r="H134" t="s">
        <v>430</v>
      </c>
      <c r="I134" t="s">
        <v>431</v>
      </c>
      <c r="J134" t="s">
        <v>2157</v>
      </c>
      <c r="K134" t="s">
        <v>2158</v>
      </c>
    </row>
    <row r="135" spans="1:11" x14ac:dyDescent="0.3">
      <c r="A135" t="s">
        <v>1482</v>
      </c>
      <c r="B135" t="s">
        <v>1483</v>
      </c>
      <c r="C135" t="s">
        <v>1484</v>
      </c>
      <c r="D135" t="s">
        <v>1485</v>
      </c>
      <c r="E135" t="s">
        <v>1486</v>
      </c>
      <c r="G135" t="s">
        <v>828</v>
      </c>
      <c r="H135" t="s">
        <v>432</v>
      </c>
      <c r="I135" t="s">
        <v>433</v>
      </c>
      <c r="J135" t="s">
        <v>2159</v>
      </c>
      <c r="K135" t="s">
        <v>2160</v>
      </c>
    </row>
    <row r="136" spans="1:11" x14ac:dyDescent="0.3">
      <c r="A136" t="s">
        <v>1487</v>
      </c>
      <c r="B136" t="s">
        <v>1488</v>
      </c>
      <c r="C136" t="s">
        <v>1489</v>
      </c>
      <c r="D136" t="s">
        <v>1490</v>
      </c>
      <c r="E136" t="s">
        <v>1491</v>
      </c>
      <c r="G136" t="s">
        <v>829</v>
      </c>
      <c r="H136" t="s">
        <v>434</v>
      </c>
      <c r="I136" t="s">
        <v>435</v>
      </c>
      <c r="J136" t="s">
        <v>2161</v>
      </c>
      <c r="K136" t="s">
        <v>2162</v>
      </c>
    </row>
    <row r="137" spans="1:11" x14ac:dyDescent="0.3">
      <c r="A137" t="s">
        <v>1492</v>
      </c>
      <c r="B137" t="s">
        <v>1493</v>
      </c>
      <c r="C137" t="s">
        <v>1494</v>
      </c>
      <c r="D137" t="s">
        <v>1495</v>
      </c>
      <c r="E137" t="s">
        <v>1496</v>
      </c>
      <c r="G137" t="s">
        <v>830</v>
      </c>
      <c r="H137" t="s">
        <v>436</v>
      </c>
      <c r="I137" t="s">
        <v>437</v>
      </c>
      <c r="J137" t="s">
        <v>2163</v>
      </c>
      <c r="K137" t="s">
        <v>2164</v>
      </c>
    </row>
    <row r="138" spans="1:11" x14ac:dyDescent="0.3">
      <c r="A138" t="s">
        <v>1497</v>
      </c>
      <c r="B138" t="s">
        <v>1498</v>
      </c>
      <c r="C138" t="s">
        <v>1499</v>
      </c>
      <c r="D138" t="s">
        <v>1500</v>
      </c>
      <c r="E138" t="s">
        <v>1501</v>
      </c>
      <c r="G138" t="s">
        <v>831</v>
      </c>
      <c r="H138" t="s">
        <v>438</v>
      </c>
      <c r="I138" t="s">
        <v>439</v>
      </c>
      <c r="J138" t="s">
        <v>2165</v>
      </c>
      <c r="K138" t="s">
        <v>2166</v>
      </c>
    </row>
    <row r="139" spans="1:11" x14ac:dyDescent="0.3">
      <c r="A139" t="s">
        <v>1502</v>
      </c>
      <c r="B139" t="s">
        <v>1503</v>
      </c>
      <c r="C139" t="s">
        <v>1504</v>
      </c>
      <c r="D139" t="s">
        <v>1505</v>
      </c>
      <c r="E139" t="s">
        <v>1506</v>
      </c>
      <c r="G139" t="s">
        <v>832</v>
      </c>
      <c r="H139" t="s">
        <v>440</v>
      </c>
      <c r="I139" t="s">
        <v>441</v>
      </c>
      <c r="J139" t="s">
        <v>2167</v>
      </c>
      <c r="K139" t="s">
        <v>2168</v>
      </c>
    </row>
    <row r="140" spans="1:11" x14ac:dyDescent="0.3">
      <c r="A140" t="s">
        <v>1507</v>
      </c>
      <c r="B140" t="s">
        <v>1508</v>
      </c>
      <c r="C140" t="s">
        <v>1509</v>
      </c>
      <c r="D140" t="s">
        <v>1510</v>
      </c>
      <c r="E140" t="s">
        <v>1511</v>
      </c>
      <c r="G140" t="s">
        <v>833</v>
      </c>
      <c r="H140" t="s">
        <v>442</v>
      </c>
      <c r="I140" t="s">
        <v>443</v>
      </c>
      <c r="J140" t="s">
        <v>2169</v>
      </c>
      <c r="K140" t="s">
        <v>2170</v>
      </c>
    </row>
    <row r="141" spans="1:11" x14ac:dyDescent="0.3">
      <c r="A141" t="s">
        <v>1512</v>
      </c>
      <c r="B141" t="s">
        <v>1513</v>
      </c>
      <c r="C141" t="s">
        <v>1514</v>
      </c>
      <c r="D141" t="s">
        <v>1515</v>
      </c>
      <c r="E141" t="s">
        <v>1516</v>
      </c>
      <c r="G141" t="s">
        <v>834</v>
      </c>
      <c r="H141" t="s">
        <v>444</v>
      </c>
      <c r="I141" t="s">
        <v>445</v>
      </c>
      <c r="J141" t="s">
        <v>2171</v>
      </c>
      <c r="K141" t="s">
        <v>2172</v>
      </c>
    </row>
    <row r="142" spans="1:11" x14ac:dyDescent="0.3">
      <c r="A142" t="s">
        <v>1517</v>
      </c>
      <c r="B142" t="s">
        <v>1518</v>
      </c>
      <c r="C142" t="s">
        <v>1519</v>
      </c>
      <c r="D142" t="s">
        <v>1520</v>
      </c>
      <c r="E142" t="s">
        <v>1521</v>
      </c>
      <c r="G142" t="s">
        <v>835</v>
      </c>
      <c r="H142" t="s">
        <v>446</v>
      </c>
      <c r="I142" t="s">
        <v>447</v>
      </c>
      <c r="J142" t="s">
        <v>2173</v>
      </c>
      <c r="K142" t="s">
        <v>2174</v>
      </c>
    </row>
    <row r="143" spans="1:11" x14ac:dyDescent="0.3">
      <c r="A143" t="s">
        <v>1522</v>
      </c>
      <c r="B143" t="s">
        <v>1523</v>
      </c>
      <c r="C143" t="s">
        <v>1524</v>
      </c>
      <c r="D143" t="s">
        <v>1525</v>
      </c>
      <c r="E143" t="s">
        <v>1526</v>
      </c>
      <c r="G143" t="s">
        <v>836</v>
      </c>
      <c r="H143" t="s">
        <v>448</v>
      </c>
      <c r="I143" t="s">
        <v>449</v>
      </c>
      <c r="J143" t="s">
        <v>2175</v>
      </c>
      <c r="K143" t="s">
        <v>2176</v>
      </c>
    </row>
    <row r="144" spans="1:11" x14ac:dyDescent="0.3">
      <c r="A144" t="s">
        <v>1527</v>
      </c>
      <c r="B144" t="s">
        <v>1528</v>
      </c>
      <c r="C144" t="s">
        <v>1529</v>
      </c>
      <c r="D144" t="s">
        <v>1530</v>
      </c>
      <c r="E144" t="s">
        <v>1531</v>
      </c>
      <c r="G144" t="s">
        <v>837</v>
      </c>
      <c r="H144" t="s">
        <v>450</v>
      </c>
      <c r="I144" t="s">
        <v>451</v>
      </c>
      <c r="J144" t="s">
        <v>2177</v>
      </c>
      <c r="K144" t="s">
        <v>2178</v>
      </c>
    </row>
    <row r="145" spans="1:11" x14ac:dyDescent="0.3">
      <c r="A145" t="s">
        <v>1532</v>
      </c>
      <c r="B145" t="s">
        <v>1533</v>
      </c>
      <c r="C145" t="s">
        <v>1534</v>
      </c>
      <c r="D145" t="s">
        <v>1535</v>
      </c>
      <c r="E145" t="s">
        <v>1536</v>
      </c>
      <c r="G145" t="s">
        <v>838</v>
      </c>
      <c r="H145" t="s">
        <v>452</v>
      </c>
      <c r="I145" t="s">
        <v>453</v>
      </c>
      <c r="J145" t="s">
        <v>2179</v>
      </c>
      <c r="K145" t="s">
        <v>2180</v>
      </c>
    </row>
    <row r="146" spans="1:11" x14ac:dyDescent="0.3">
      <c r="A146" t="s">
        <v>1537</v>
      </c>
      <c r="B146" t="s">
        <v>1538</v>
      </c>
      <c r="C146" t="s">
        <v>1539</v>
      </c>
      <c r="D146" t="s">
        <v>1540</v>
      </c>
      <c r="E146" t="s">
        <v>1541</v>
      </c>
      <c r="G146" t="s">
        <v>839</v>
      </c>
      <c r="H146" t="s">
        <v>454</v>
      </c>
      <c r="I146" t="s">
        <v>455</v>
      </c>
      <c r="J146" t="s">
        <v>2181</v>
      </c>
      <c r="K146" t="s">
        <v>2182</v>
      </c>
    </row>
    <row r="147" spans="1:11" x14ac:dyDescent="0.3">
      <c r="A147" t="s">
        <v>1542</v>
      </c>
      <c r="B147" t="s">
        <v>1543</v>
      </c>
      <c r="C147" t="s">
        <v>1544</v>
      </c>
      <c r="D147" t="s">
        <v>1545</v>
      </c>
      <c r="E147" t="s">
        <v>1546</v>
      </c>
      <c r="G147" t="s">
        <v>840</v>
      </c>
      <c r="H147" t="s">
        <v>456</v>
      </c>
      <c r="I147" t="s">
        <v>457</v>
      </c>
      <c r="J147" t="s">
        <v>2183</v>
      </c>
      <c r="K147" t="s">
        <v>2184</v>
      </c>
    </row>
    <row r="148" spans="1:11" x14ac:dyDescent="0.3">
      <c r="A148" t="s">
        <v>1547</v>
      </c>
      <c r="B148" t="s">
        <v>1548</v>
      </c>
      <c r="C148" t="s">
        <v>1549</v>
      </c>
      <c r="D148" t="s">
        <v>1550</v>
      </c>
      <c r="E148" t="s">
        <v>1551</v>
      </c>
      <c r="G148" t="s">
        <v>841</v>
      </c>
      <c r="H148" t="s">
        <v>458</v>
      </c>
      <c r="I148" t="s">
        <v>459</v>
      </c>
      <c r="J148" t="s">
        <v>2185</v>
      </c>
      <c r="K148" t="s">
        <v>2186</v>
      </c>
    </row>
    <row r="149" spans="1:11" x14ac:dyDescent="0.3">
      <c r="A149" t="s">
        <v>1552</v>
      </c>
      <c r="B149" t="s">
        <v>1553</v>
      </c>
      <c r="C149" t="s">
        <v>1554</v>
      </c>
      <c r="D149" t="s">
        <v>1555</v>
      </c>
      <c r="E149" t="s">
        <v>1556</v>
      </c>
      <c r="G149" t="s">
        <v>842</v>
      </c>
      <c r="H149" t="s">
        <v>460</v>
      </c>
      <c r="I149" t="s">
        <v>461</v>
      </c>
      <c r="J149" t="s">
        <v>2187</v>
      </c>
      <c r="K149" t="s">
        <v>2188</v>
      </c>
    </row>
    <row r="150" spans="1:11" x14ac:dyDescent="0.3">
      <c r="A150" t="s">
        <v>1557</v>
      </c>
      <c r="B150" t="s">
        <v>1558</v>
      </c>
      <c r="C150" t="s">
        <v>1559</v>
      </c>
      <c r="D150" t="s">
        <v>1560</v>
      </c>
      <c r="E150" t="s">
        <v>1561</v>
      </c>
      <c r="G150" t="s">
        <v>843</v>
      </c>
      <c r="H150" t="s">
        <v>462</v>
      </c>
      <c r="I150" t="s">
        <v>463</v>
      </c>
      <c r="J150" t="s">
        <v>2189</v>
      </c>
      <c r="K150" t="s">
        <v>2190</v>
      </c>
    </row>
    <row r="151" spans="1:11" x14ac:dyDescent="0.3">
      <c r="A151" t="s">
        <v>1562</v>
      </c>
      <c r="B151" t="s">
        <v>1563</v>
      </c>
      <c r="C151" t="s">
        <v>1564</v>
      </c>
      <c r="D151" t="s">
        <v>1565</v>
      </c>
      <c r="E151" t="s">
        <v>1566</v>
      </c>
      <c r="G151" t="s">
        <v>844</v>
      </c>
      <c r="H151" t="s">
        <v>464</v>
      </c>
      <c r="I151" t="s">
        <v>465</v>
      </c>
      <c r="J151" t="s">
        <v>2191</v>
      </c>
      <c r="K151" t="s">
        <v>2192</v>
      </c>
    </row>
    <row r="152" spans="1:11" x14ac:dyDescent="0.3">
      <c r="A152" t="s">
        <v>1567</v>
      </c>
      <c r="B152" t="s">
        <v>1568</v>
      </c>
      <c r="C152" t="s">
        <v>1569</v>
      </c>
      <c r="D152" t="s">
        <v>1570</v>
      </c>
      <c r="E152" t="s">
        <v>1571</v>
      </c>
      <c r="G152" t="s">
        <v>845</v>
      </c>
      <c r="H152" t="s">
        <v>466</v>
      </c>
      <c r="I152" t="s">
        <v>467</v>
      </c>
      <c r="J152" t="s">
        <v>2193</v>
      </c>
      <c r="K152" t="s">
        <v>2194</v>
      </c>
    </row>
    <row r="153" spans="1:11" x14ac:dyDescent="0.3">
      <c r="A153" t="s">
        <v>1572</v>
      </c>
      <c r="B153" t="s">
        <v>1573</v>
      </c>
      <c r="C153" t="s">
        <v>1574</v>
      </c>
      <c r="D153" t="s">
        <v>1575</v>
      </c>
      <c r="E153" t="s">
        <v>1576</v>
      </c>
      <c r="G153" t="s">
        <v>846</v>
      </c>
      <c r="H153" t="s">
        <v>468</v>
      </c>
      <c r="I153" t="s">
        <v>469</v>
      </c>
      <c r="J153" t="s">
        <v>2195</v>
      </c>
      <c r="K153" t="s">
        <v>2196</v>
      </c>
    </row>
    <row r="154" spans="1:11" x14ac:dyDescent="0.3">
      <c r="A154" t="s">
        <v>1577</v>
      </c>
      <c r="B154" t="s">
        <v>1578</v>
      </c>
      <c r="C154" t="s">
        <v>1579</v>
      </c>
      <c r="D154" t="s">
        <v>1580</v>
      </c>
      <c r="E154" t="s">
        <v>1581</v>
      </c>
      <c r="G154" t="s">
        <v>847</v>
      </c>
      <c r="H154" t="s">
        <v>470</v>
      </c>
      <c r="I154" t="s">
        <v>471</v>
      </c>
      <c r="J154" t="s">
        <v>2197</v>
      </c>
      <c r="K154" t="s">
        <v>2198</v>
      </c>
    </row>
    <row r="155" spans="1:11" x14ac:dyDescent="0.3">
      <c r="A155" t="s">
        <v>1582</v>
      </c>
      <c r="B155" t="s">
        <v>1583</v>
      </c>
      <c r="C155" t="s">
        <v>1584</v>
      </c>
      <c r="D155" t="s">
        <v>1585</v>
      </c>
      <c r="E155" t="s">
        <v>1586</v>
      </c>
      <c r="G155" t="s">
        <v>848</v>
      </c>
      <c r="H155" t="s">
        <v>472</v>
      </c>
      <c r="I155" t="s">
        <v>473</v>
      </c>
      <c r="J155" t="s">
        <v>2199</v>
      </c>
      <c r="K155" t="s">
        <v>2200</v>
      </c>
    </row>
    <row r="156" spans="1:11" x14ac:dyDescent="0.3">
      <c r="A156" t="s">
        <v>1587</v>
      </c>
      <c r="B156" t="s">
        <v>1588</v>
      </c>
      <c r="C156" t="s">
        <v>1589</v>
      </c>
      <c r="D156" t="s">
        <v>1590</v>
      </c>
      <c r="E156" t="s">
        <v>1591</v>
      </c>
      <c r="G156" t="s">
        <v>849</v>
      </c>
      <c r="H156" t="s">
        <v>474</v>
      </c>
      <c r="I156" t="s">
        <v>475</v>
      </c>
      <c r="J156" t="s">
        <v>2201</v>
      </c>
      <c r="K156" t="s">
        <v>2202</v>
      </c>
    </row>
    <row r="157" spans="1:11" x14ac:dyDescent="0.3">
      <c r="A157" t="s">
        <v>1592</v>
      </c>
      <c r="B157" t="s">
        <v>1593</v>
      </c>
      <c r="C157" t="s">
        <v>1594</v>
      </c>
      <c r="D157" t="s">
        <v>1595</v>
      </c>
      <c r="E157" t="s">
        <v>1596</v>
      </c>
      <c r="G157" t="s">
        <v>850</v>
      </c>
      <c r="H157" t="s">
        <v>476</v>
      </c>
      <c r="I157" t="s">
        <v>477</v>
      </c>
      <c r="J157" t="s">
        <v>2203</v>
      </c>
      <c r="K157" t="s">
        <v>2204</v>
      </c>
    </row>
    <row r="158" spans="1:11" x14ac:dyDescent="0.3">
      <c r="A158" t="s">
        <v>1597</v>
      </c>
      <c r="B158" t="s">
        <v>1598</v>
      </c>
      <c r="C158" t="s">
        <v>1599</v>
      </c>
      <c r="D158" t="s">
        <v>1600</v>
      </c>
      <c r="E158" t="s">
        <v>1601</v>
      </c>
      <c r="G158" t="s">
        <v>851</v>
      </c>
      <c r="H158" t="s">
        <v>478</v>
      </c>
      <c r="I158" t="s">
        <v>479</v>
      </c>
      <c r="J158" t="s">
        <v>2205</v>
      </c>
      <c r="K158" t="s">
        <v>2206</v>
      </c>
    </row>
    <row r="159" spans="1:11" x14ac:dyDescent="0.3">
      <c r="A159" t="s">
        <v>1602</v>
      </c>
      <c r="B159" t="s">
        <v>1603</v>
      </c>
      <c r="C159" t="s">
        <v>1604</v>
      </c>
      <c r="D159" t="s">
        <v>1605</v>
      </c>
      <c r="E159" t="s">
        <v>1606</v>
      </c>
      <c r="G159" t="s">
        <v>852</v>
      </c>
      <c r="H159" t="s">
        <v>480</v>
      </c>
      <c r="I159" t="s">
        <v>481</v>
      </c>
      <c r="J159" t="s">
        <v>2207</v>
      </c>
      <c r="K159" t="s">
        <v>2208</v>
      </c>
    </row>
    <row r="160" spans="1:11" x14ac:dyDescent="0.3">
      <c r="A160" t="s">
        <v>1607</v>
      </c>
      <c r="B160" t="s">
        <v>1608</v>
      </c>
      <c r="C160" t="s">
        <v>1609</v>
      </c>
      <c r="D160" t="s">
        <v>1610</v>
      </c>
      <c r="E160" t="s">
        <v>1611</v>
      </c>
      <c r="G160" t="s">
        <v>853</v>
      </c>
      <c r="H160" t="s">
        <v>482</v>
      </c>
      <c r="I160" t="s">
        <v>483</v>
      </c>
      <c r="J160" t="s">
        <v>2209</v>
      </c>
      <c r="K160" t="s">
        <v>2210</v>
      </c>
    </row>
    <row r="161" spans="1:11" x14ac:dyDescent="0.3">
      <c r="A161" t="s">
        <v>1612</v>
      </c>
      <c r="B161" t="s">
        <v>1613</v>
      </c>
      <c r="C161" t="s">
        <v>1614</v>
      </c>
      <c r="D161" t="s">
        <v>1615</v>
      </c>
      <c r="E161" t="s">
        <v>1616</v>
      </c>
      <c r="G161" t="s">
        <v>854</v>
      </c>
      <c r="H161" t="s">
        <v>484</v>
      </c>
      <c r="I161" t="s">
        <v>485</v>
      </c>
      <c r="J161" t="s">
        <v>2211</v>
      </c>
      <c r="K161" t="s">
        <v>2212</v>
      </c>
    </row>
    <row r="162" spans="1:11" x14ac:dyDescent="0.3">
      <c r="A162" t="s">
        <v>1617</v>
      </c>
      <c r="B162" t="s">
        <v>1618</v>
      </c>
      <c r="C162" t="s">
        <v>1619</v>
      </c>
      <c r="D162" t="s">
        <v>1620</v>
      </c>
      <c r="E162" t="s">
        <v>1621</v>
      </c>
      <c r="G162" t="s">
        <v>855</v>
      </c>
      <c r="H162" t="s">
        <v>486</v>
      </c>
      <c r="I162" t="s">
        <v>487</v>
      </c>
      <c r="J162" t="s">
        <v>2213</v>
      </c>
      <c r="K162" t="s">
        <v>2214</v>
      </c>
    </row>
    <row r="163" spans="1:11" x14ac:dyDescent="0.3">
      <c r="A163" t="s">
        <v>1622</v>
      </c>
      <c r="B163" t="s">
        <v>1623</v>
      </c>
      <c r="C163" t="s">
        <v>1624</v>
      </c>
      <c r="D163" t="s">
        <v>1625</v>
      </c>
      <c r="E163" t="s">
        <v>1626</v>
      </c>
      <c r="G163" t="s">
        <v>856</v>
      </c>
      <c r="H163" t="s">
        <v>488</v>
      </c>
      <c r="I163" t="s">
        <v>489</v>
      </c>
      <c r="J163" t="s">
        <v>2215</v>
      </c>
      <c r="K163" t="s">
        <v>2216</v>
      </c>
    </row>
    <row r="164" spans="1:11" x14ac:dyDescent="0.3">
      <c r="A164" t="s">
        <v>1627</v>
      </c>
      <c r="B164" t="s">
        <v>1628</v>
      </c>
      <c r="C164" t="s">
        <v>1629</v>
      </c>
      <c r="D164" t="s">
        <v>1630</v>
      </c>
      <c r="E164" t="s">
        <v>1631</v>
      </c>
      <c r="G164" t="s">
        <v>857</v>
      </c>
      <c r="H164" t="s">
        <v>490</v>
      </c>
      <c r="I164" t="s">
        <v>491</v>
      </c>
      <c r="J164" t="s">
        <v>2217</v>
      </c>
      <c r="K164" t="s">
        <v>2218</v>
      </c>
    </row>
    <row r="165" spans="1:11" x14ac:dyDescent="0.3">
      <c r="A165" t="s">
        <v>1632</v>
      </c>
      <c r="B165" t="s">
        <v>1633</v>
      </c>
      <c r="C165" t="s">
        <v>1634</v>
      </c>
      <c r="D165" t="s">
        <v>1635</v>
      </c>
      <c r="E165" t="s">
        <v>1636</v>
      </c>
      <c r="G165" t="s">
        <v>858</v>
      </c>
      <c r="H165" t="s">
        <v>492</v>
      </c>
      <c r="I165" t="s">
        <v>493</v>
      </c>
      <c r="J165" t="s">
        <v>2219</v>
      </c>
      <c r="K165" t="s">
        <v>2220</v>
      </c>
    </row>
    <row r="166" spans="1:11" x14ac:dyDescent="0.3">
      <c r="A166" t="s">
        <v>1637</v>
      </c>
      <c r="B166" t="s">
        <v>1638</v>
      </c>
      <c r="C166" t="s">
        <v>1639</v>
      </c>
      <c r="D166" t="s">
        <v>1640</v>
      </c>
      <c r="E166" t="s">
        <v>1641</v>
      </c>
      <c r="G166" t="s">
        <v>859</v>
      </c>
      <c r="H166" t="s">
        <v>494</v>
      </c>
      <c r="I166" t="s">
        <v>495</v>
      </c>
      <c r="J166" t="s">
        <v>2221</v>
      </c>
      <c r="K166" t="s">
        <v>2222</v>
      </c>
    </row>
    <row r="167" spans="1:11" x14ac:dyDescent="0.3">
      <c r="A167" t="s">
        <v>1642</v>
      </c>
      <c r="B167" t="s">
        <v>1643</v>
      </c>
      <c r="C167" t="s">
        <v>1644</v>
      </c>
      <c r="D167" t="s">
        <v>1645</v>
      </c>
      <c r="E167" t="s">
        <v>1646</v>
      </c>
      <c r="G167" t="s">
        <v>860</v>
      </c>
      <c r="H167" t="s">
        <v>496</v>
      </c>
      <c r="I167" t="s">
        <v>497</v>
      </c>
      <c r="J167" t="s">
        <v>2223</v>
      </c>
      <c r="K167" t="s">
        <v>2224</v>
      </c>
    </row>
    <row r="168" spans="1:11" x14ac:dyDescent="0.3">
      <c r="A168" t="s">
        <v>1647</v>
      </c>
      <c r="B168" t="s">
        <v>1648</v>
      </c>
      <c r="C168" t="s">
        <v>1649</v>
      </c>
      <c r="D168" t="s">
        <v>1650</v>
      </c>
      <c r="E168" t="s">
        <v>1651</v>
      </c>
      <c r="G168" t="s">
        <v>861</v>
      </c>
      <c r="H168" t="s">
        <v>498</v>
      </c>
      <c r="I168" t="s">
        <v>499</v>
      </c>
      <c r="J168" t="s">
        <v>2225</v>
      </c>
      <c r="K168" t="s">
        <v>2226</v>
      </c>
    </row>
    <row r="169" spans="1:11" x14ac:dyDescent="0.3">
      <c r="A169" t="s">
        <v>1652</v>
      </c>
      <c r="B169" t="s">
        <v>1653</v>
      </c>
      <c r="C169" t="s">
        <v>1654</v>
      </c>
      <c r="D169" t="s">
        <v>1655</v>
      </c>
      <c r="E169" t="s">
        <v>1656</v>
      </c>
      <c r="G169" t="s">
        <v>862</v>
      </c>
      <c r="H169" t="s">
        <v>500</v>
      </c>
      <c r="I169" t="s">
        <v>501</v>
      </c>
      <c r="J169" t="s">
        <v>2227</v>
      </c>
      <c r="K169" t="s">
        <v>2228</v>
      </c>
    </row>
    <row r="170" spans="1:11" x14ac:dyDescent="0.3">
      <c r="A170" t="s">
        <v>1657</v>
      </c>
      <c r="B170" t="s">
        <v>1658</v>
      </c>
      <c r="C170" t="s">
        <v>1659</v>
      </c>
      <c r="D170" t="s">
        <v>1660</v>
      </c>
      <c r="E170" t="s">
        <v>1661</v>
      </c>
      <c r="G170" t="s">
        <v>863</v>
      </c>
      <c r="H170" t="s">
        <v>502</v>
      </c>
      <c r="I170" t="s">
        <v>503</v>
      </c>
      <c r="J170" t="s">
        <v>2229</v>
      </c>
      <c r="K170" t="s">
        <v>2230</v>
      </c>
    </row>
    <row r="171" spans="1:11" x14ac:dyDescent="0.3">
      <c r="A171" t="s">
        <v>1662</v>
      </c>
      <c r="B171" t="s">
        <v>1663</v>
      </c>
      <c r="C171" t="s">
        <v>1664</v>
      </c>
      <c r="D171" t="s">
        <v>1665</v>
      </c>
      <c r="E171" t="s">
        <v>1666</v>
      </c>
      <c r="G171" t="s">
        <v>864</v>
      </c>
      <c r="H171" t="s">
        <v>504</v>
      </c>
      <c r="I171" t="s">
        <v>505</v>
      </c>
      <c r="J171" t="s">
        <v>2231</v>
      </c>
      <c r="K171" t="s">
        <v>2232</v>
      </c>
    </row>
    <row r="172" spans="1:11" x14ac:dyDescent="0.3">
      <c r="A172" t="s">
        <v>1667</v>
      </c>
      <c r="B172" t="s">
        <v>1668</v>
      </c>
      <c r="C172" t="s">
        <v>1669</v>
      </c>
      <c r="D172" t="s">
        <v>1670</v>
      </c>
      <c r="E172" t="s">
        <v>1671</v>
      </c>
      <c r="G172" t="s">
        <v>865</v>
      </c>
      <c r="H172" t="s">
        <v>506</v>
      </c>
      <c r="I172" t="s">
        <v>507</v>
      </c>
      <c r="J172" t="s">
        <v>2233</v>
      </c>
      <c r="K172" t="s">
        <v>2234</v>
      </c>
    </row>
    <row r="173" spans="1:11" x14ac:dyDescent="0.3">
      <c r="A173" t="s">
        <v>1672</v>
      </c>
      <c r="B173" t="s">
        <v>1673</v>
      </c>
      <c r="C173" t="s">
        <v>1674</v>
      </c>
      <c r="D173" t="s">
        <v>1675</v>
      </c>
      <c r="E173" t="s">
        <v>1676</v>
      </c>
      <c r="G173" t="s">
        <v>866</v>
      </c>
      <c r="H173" t="s">
        <v>508</v>
      </c>
      <c r="I173" t="s">
        <v>509</v>
      </c>
      <c r="J173" t="s">
        <v>2235</v>
      </c>
      <c r="K173" t="s">
        <v>2236</v>
      </c>
    </row>
    <row r="174" spans="1:11" x14ac:dyDescent="0.3">
      <c r="A174" t="s">
        <v>1677</v>
      </c>
      <c r="B174" t="s">
        <v>1678</v>
      </c>
      <c r="C174" t="s">
        <v>1679</v>
      </c>
      <c r="D174" t="s">
        <v>1680</v>
      </c>
      <c r="E174" t="s">
        <v>1681</v>
      </c>
      <c r="G174" t="s">
        <v>867</v>
      </c>
      <c r="H174" t="s">
        <v>510</v>
      </c>
      <c r="I174" t="s">
        <v>511</v>
      </c>
      <c r="J174" t="s">
        <v>2237</v>
      </c>
      <c r="K174" t="s">
        <v>2238</v>
      </c>
    </row>
    <row r="175" spans="1:11" x14ac:dyDescent="0.3">
      <c r="A175" t="s">
        <v>1682</v>
      </c>
      <c r="B175" t="s">
        <v>1683</v>
      </c>
      <c r="C175" t="s">
        <v>1684</v>
      </c>
      <c r="D175" t="s">
        <v>1685</v>
      </c>
      <c r="E175" t="s">
        <v>1686</v>
      </c>
      <c r="G175" t="s">
        <v>868</v>
      </c>
      <c r="H175" t="s">
        <v>512</v>
      </c>
      <c r="I175" t="s">
        <v>513</v>
      </c>
      <c r="J175" t="s">
        <v>2239</v>
      </c>
      <c r="K175" t="s">
        <v>2240</v>
      </c>
    </row>
    <row r="176" spans="1:11" x14ac:dyDescent="0.3">
      <c r="A176" t="s">
        <v>1687</v>
      </c>
      <c r="B176" t="s">
        <v>1688</v>
      </c>
      <c r="C176" t="s">
        <v>1689</v>
      </c>
      <c r="D176" t="s">
        <v>1690</v>
      </c>
      <c r="E176" t="s">
        <v>1691</v>
      </c>
      <c r="G176" t="s">
        <v>869</v>
      </c>
      <c r="H176" t="s">
        <v>514</v>
      </c>
      <c r="I176" t="s">
        <v>515</v>
      </c>
      <c r="J176" t="s">
        <v>2241</v>
      </c>
      <c r="K176" t="s">
        <v>2242</v>
      </c>
    </row>
    <row r="177" spans="1:11" x14ac:dyDescent="0.3">
      <c r="A177" t="s">
        <v>1692</v>
      </c>
      <c r="B177" t="s">
        <v>1693</v>
      </c>
      <c r="C177" t="s">
        <v>1694</v>
      </c>
      <c r="D177" t="s">
        <v>1695</v>
      </c>
      <c r="E177" t="s">
        <v>1696</v>
      </c>
      <c r="G177" t="s">
        <v>870</v>
      </c>
      <c r="H177" t="s">
        <v>516</v>
      </c>
      <c r="I177" t="s">
        <v>517</v>
      </c>
      <c r="J177" t="s">
        <v>2243</v>
      </c>
      <c r="K177" t="s">
        <v>2244</v>
      </c>
    </row>
    <row r="178" spans="1:11" x14ac:dyDescent="0.3">
      <c r="A178" t="s">
        <v>1697</v>
      </c>
      <c r="B178" t="s">
        <v>1698</v>
      </c>
      <c r="C178" t="s">
        <v>1699</v>
      </c>
      <c r="D178" t="s">
        <v>1700</v>
      </c>
      <c r="E178" t="s">
        <v>1701</v>
      </c>
      <c r="G178" t="s">
        <v>871</v>
      </c>
      <c r="H178" t="s">
        <v>518</v>
      </c>
      <c r="I178" t="s">
        <v>519</v>
      </c>
      <c r="J178" t="s">
        <v>2245</v>
      </c>
      <c r="K178" t="s">
        <v>2246</v>
      </c>
    </row>
    <row r="179" spans="1:11" x14ac:dyDescent="0.3">
      <c r="A179" t="s">
        <v>1702</v>
      </c>
      <c r="B179" t="s">
        <v>1703</v>
      </c>
      <c r="C179" t="s">
        <v>1704</v>
      </c>
      <c r="D179" t="s">
        <v>1705</v>
      </c>
      <c r="E179" t="s">
        <v>1706</v>
      </c>
      <c r="G179" t="s">
        <v>872</v>
      </c>
      <c r="H179" t="s">
        <v>520</v>
      </c>
      <c r="I179" t="s">
        <v>521</v>
      </c>
      <c r="J179" t="s">
        <v>2247</v>
      </c>
      <c r="K179" t="s">
        <v>2248</v>
      </c>
    </row>
    <row r="180" spans="1:11" x14ac:dyDescent="0.3">
      <c r="A180" t="s">
        <v>1707</v>
      </c>
      <c r="B180" t="s">
        <v>1708</v>
      </c>
      <c r="C180" t="s">
        <v>1709</v>
      </c>
      <c r="D180" t="s">
        <v>1710</v>
      </c>
      <c r="E180" t="s">
        <v>1711</v>
      </c>
      <c r="G180" t="s">
        <v>873</v>
      </c>
      <c r="H180" t="s">
        <v>522</v>
      </c>
      <c r="I180" t="s">
        <v>523</v>
      </c>
      <c r="J180" t="s">
        <v>2249</v>
      </c>
      <c r="K180" t="s">
        <v>2250</v>
      </c>
    </row>
    <row r="181" spans="1:11" x14ac:dyDescent="0.3">
      <c r="A181" t="s">
        <v>1712</v>
      </c>
      <c r="B181" t="s">
        <v>1713</v>
      </c>
      <c r="C181" t="s">
        <v>1714</v>
      </c>
      <c r="D181" t="s">
        <v>1715</v>
      </c>
      <c r="E181" t="s">
        <v>1716</v>
      </c>
      <c r="G181" t="s">
        <v>874</v>
      </c>
      <c r="H181" t="s">
        <v>524</v>
      </c>
      <c r="I181" t="s">
        <v>525</v>
      </c>
      <c r="J181" t="s">
        <v>2251</v>
      </c>
      <c r="K181" t="s">
        <v>2252</v>
      </c>
    </row>
    <row r="182" spans="1:11" x14ac:dyDescent="0.3">
      <c r="A182" t="s">
        <v>1717</v>
      </c>
      <c r="B182" t="s">
        <v>1718</v>
      </c>
      <c r="C182" t="s">
        <v>1719</v>
      </c>
      <c r="D182" t="s">
        <v>1720</v>
      </c>
      <c r="E182" t="s">
        <v>1721</v>
      </c>
      <c r="G182" t="s">
        <v>875</v>
      </c>
      <c r="H182" t="s">
        <v>526</v>
      </c>
      <c r="I182" t="s">
        <v>527</v>
      </c>
      <c r="J182" t="s">
        <v>2253</v>
      </c>
      <c r="K182" t="s">
        <v>2254</v>
      </c>
    </row>
    <row r="183" spans="1:11" x14ac:dyDescent="0.3">
      <c r="A183" t="s">
        <v>1722</v>
      </c>
      <c r="B183" t="s">
        <v>1723</v>
      </c>
      <c r="C183" t="s">
        <v>1724</v>
      </c>
      <c r="D183" t="s">
        <v>1725</v>
      </c>
      <c r="E183" t="s">
        <v>1726</v>
      </c>
      <c r="G183" t="s">
        <v>876</v>
      </c>
      <c r="H183" t="s">
        <v>528</v>
      </c>
      <c r="I183" t="s">
        <v>529</v>
      </c>
      <c r="J183" t="s">
        <v>2255</v>
      </c>
      <c r="K183" t="s">
        <v>2256</v>
      </c>
    </row>
    <row r="184" spans="1:11" x14ac:dyDescent="0.3">
      <c r="A184" t="s">
        <v>1727</v>
      </c>
      <c r="B184" t="s">
        <v>1728</v>
      </c>
      <c r="C184" t="s">
        <v>1729</v>
      </c>
      <c r="D184" t="s">
        <v>1730</v>
      </c>
      <c r="E184" t="s">
        <v>1731</v>
      </c>
      <c r="G184" t="s">
        <v>877</v>
      </c>
      <c r="H184" t="s">
        <v>530</v>
      </c>
      <c r="I184" t="s">
        <v>531</v>
      </c>
      <c r="J184" t="s">
        <v>2257</v>
      </c>
      <c r="K184" t="s">
        <v>2258</v>
      </c>
    </row>
    <row r="185" spans="1:11" x14ac:dyDescent="0.3">
      <c r="A185" t="s">
        <v>1732</v>
      </c>
      <c r="B185" t="s">
        <v>1733</v>
      </c>
      <c r="C185" t="s">
        <v>1734</v>
      </c>
      <c r="D185" t="s">
        <v>1735</v>
      </c>
      <c r="E185" t="s">
        <v>1736</v>
      </c>
      <c r="G185" t="s">
        <v>878</v>
      </c>
      <c r="H185" t="s">
        <v>532</v>
      </c>
      <c r="I185" t="s">
        <v>533</v>
      </c>
      <c r="J185" t="s">
        <v>2259</v>
      </c>
      <c r="K185" t="s">
        <v>2260</v>
      </c>
    </row>
    <row r="186" spans="1:11" x14ac:dyDescent="0.3">
      <c r="A186" t="s">
        <v>1737</v>
      </c>
      <c r="B186" t="s">
        <v>1738</v>
      </c>
      <c r="C186" t="s">
        <v>1739</v>
      </c>
      <c r="D186" t="s">
        <v>1740</v>
      </c>
      <c r="E186" t="s">
        <v>1741</v>
      </c>
      <c r="G186" t="s">
        <v>879</v>
      </c>
      <c r="H186" t="s">
        <v>534</v>
      </c>
      <c r="I186" t="s">
        <v>535</v>
      </c>
      <c r="J186" t="s">
        <v>2261</v>
      </c>
      <c r="K186" t="s">
        <v>2262</v>
      </c>
    </row>
    <row r="187" spans="1:11" x14ac:dyDescent="0.3">
      <c r="A187" t="s">
        <v>1742</v>
      </c>
      <c r="B187" t="s">
        <v>1743</v>
      </c>
      <c r="C187" t="s">
        <v>1744</v>
      </c>
      <c r="D187" t="s">
        <v>1745</v>
      </c>
      <c r="E187" t="s">
        <v>1746</v>
      </c>
      <c r="G187" t="s">
        <v>880</v>
      </c>
      <c r="H187" t="s">
        <v>536</v>
      </c>
      <c r="I187" t="s">
        <v>537</v>
      </c>
      <c r="J187" t="s">
        <v>2263</v>
      </c>
      <c r="K187" t="s">
        <v>2264</v>
      </c>
    </row>
    <row r="188" spans="1:11" x14ac:dyDescent="0.3">
      <c r="A188" t="s">
        <v>1747</v>
      </c>
      <c r="B188" t="s">
        <v>1748</v>
      </c>
      <c r="C188" t="s">
        <v>1749</v>
      </c>
      <c r="D188" t="s">
        <v>1750</v>
      </c>
      <c r="E188" t="s">
        <v>1751</v>
      </c>
      <c r="G188" t="s">
        <v>881</v>
      </c>
      <c r="H188" t="s">
        <v>538</v>
      </c>
      <c r="I188" t="s">
        <v>539</v>
      </c>
      <c r="J188" t="s">
        <v>2265</v>
      </c>
      <c r="K188" t="s">
        <v>2266</v>
      </c>
    </row>
    <row r="189" spans="1:11" x14ac:dyDescent="0.3">
      <c r="A189" t="s">
        <v>1752</v>
      </c>
      <c r="B189" t="s">
        <v>1753</v>
      </c>
      <c r="C189" t="s">
        <v>1754</v>
      </c>
      <c r="D189" t="s">
        <v>1755</v>
      </c>
      <c r="E189" t="s">
        <v>1756</v>
      </c>
      <c r="G189" t="s">
        <v>882</v>
      </c>
      <c r="H189" t="s">
        <v>540</v>
      </c>
      <c r="I189" t="s">
        <v>541</v>
      </c>
      <c r="J189" t="s">
        <v>2267</v>
      </c>
      <c r="K189" t="s">
        <v>2268</v>
      </c>
    </row>
    <row r="190" spans="1:11" x14ac:dyDescent="0.3">
      <c r="A190" t="s">
        <v>1757</v>
      </c>
      <c r="B190" t="s">
        <v>1758</v>
      </c>
      <c r="C190" t="s">
        <v>1759</v>
      </c>
      <c r="D190" t="s">
        <v>1760</v>
      </c>
      <c r="E190" t="s">
        <v>1761</v>
      </c>
      <c r="G190" t="s">
        <v>883</v>
      </c>
      <c r="H190" t="s">
        <v>542</v>
      </c>
      <c r="I190" t="s">
        <v>543</v>
      </c>
      <c r="J190" t="s">
        <v>2269</v>
      </c>
      <c r="K190" t="s">
        <v>2270</v>
      </c>
    </row>
    <row r="191" spans="1:11" x14ac:dyDescent="0.3">
      <c r="A191" t="s">
        <v>1762</v>
      </c>
      <c r="B191" t="s">
        <v>1763</v>
      </c>
      <c r="C191" t="s">
        <v>1764</v>
      </c>
      <c r="D191" t="s">
        <v>1765</v>
      </c>
      <c r="E191" t="s">
        <v>1766</v>
      </c>
      <c r="G191" t="s">
        <v>884</v>
      </c>
      <c r="H191" t="s">
        <v>544</v>
      </c>
      <c r="I191" t="s">
        <v>545</v>
      </c>
      <c r="J191" t="s">
        <v>2271</v>
      </c>
      <c r="K191" t="s">
        <v>2272</v>
      </c>
    </row>
    <row r="192" spans="1:11" x14ac:dyDescent="0.3">
      <c r="A192" t="s">
        <v>1767</v>
      </c>
      <c r="B192" t="s">
        <v>1768</v>
      </c>
      <c r="C192" t="s">
        <v>1769</v>
      </c>
      <c r="D192" t="s">
        <v>1770</v>
      </c>
      <c r="E192" t="s">
        <v>1771</v>
      </c>
      <c r="G192" t="s">
        <v>885</v>
      </c>
      <c r="H192" t="s">
        <v>546</v>
      </c>
      <c r="I192" t="s">
        <v>547</v>
      </c>
      <c r="J192" t="s">
        <v>2273</v>
      </c>
      <c r="K192" t="s">
        <v>2274</v>
      </c>
    </row>
    <row r="193" spans="1:11" x14ac:dyDescent="0.3">
      <c r="A193" t="s">
        <v>1772</v>
      </c>
      <c r="B193" t="s">
        <v>1773</v>
      </c>
      <c r="C193" t="s">
        <v>1774</v>
      </c>
      <c r="D193" t="s">
        <v>1775</v>
      </c>
      <c r="E193" t="s">
        <v>1776</v>
      </c>
      <c r="G193" t="s">
        <v>886</v>
      </c>
      <c r="H193" t="s">
        <v>548</v>
      </c>
      <c r="I193" t="s">
        <v>549</v>
      </c>
      <c r="J193" t="s">
        <v>2275</v>
      </c>
      <c r="K193" t="s">
        <v>2276</v>
      </c>
    </row>
    <row r="194" spans="1:11" x14ac:dyDescent="0.3">
      <c r="A194" t="s">
        <v>1777</v>
      </c>
      <c r="B194" t="s">
        <v>1778</v>
      </c>
      <c r="C194" t="s">
        <v>1779</v>
      </c>
      <c r="D194" t="s">
        <v>1780</v>
      </c>
      <c r="E194" t="s">
        <v>1781</v>
      </c>
      <c r="G194" t="s">
        <v>887</v>
      </c>
      <c r="H194" t="s">
        <v>550</v>
      </c>
      <c r="I194" t="s">
        <v>551</v>
      </c>
      <c r="J194" t="s">
        <v>2277</v>
      </c>
      <c r="K194" t="s">
        <v>2278</v>
      </c>
    </row>
    <row r="195" spans="1:11" x14ac:dyDescent="0.3">
      <c r="A195" t="s">
        <v>1782</v>
      </c>
      <c r="B195" t="s">
        <v>1783</v>
      </c>
      <c r="C195" t="s">
        <v>1784</v>
      </c>
      <c r="D195" t="s">
        <v>1785</v>
      </c>
      <c r="E195" t="s">
        <v>1786</v>
      </c>
      <c r="G195" t="s">
        <v>888</v>
      </c>
      <c r="H195" t="s">
        <v>552</v>
      </c>
      <c r="I195" t="s">
        <v>553</v>
      </c>
      <c r="J195" t="s">
        <v>2279</v>
      </c>
      <c r="K195" t="s">
        <v>2280</v>
      </c>
    </row>
    <row r="196" spans="1:11" x14ac:dyDescent="0.3">
      <c r="A196" t="s">
        <v>1787</v>
      </c>
      <c r="B196" t="s">
        <v>1788</v>
      </c>
      <c r="C196" t="s">
        <v>1789</v>
      </c>
      <c r="D196" t="s">
        <v>1790</v>
      </c>
      <c r="E196" t="s">
        <v>1791</v>
      </c>
      <c r="G196" t="s">
        <v>889</v>
      </c>
      <c r="H196" t="s">
        <v>554</v>
      </c>
      <c r="I196" t="s">
        <v>555</v>
      </c>
      <c r="J196" t="s">
        <v>2281</v>
      </c>
      <c r="K196" t="s">
        <v>2282</v>
      </c>
    </row>
    <row r="197" spans="1:11" x14ac:dyDescent="0.3">
      <c r="A197" t="s">
        <v>1792</v>
      </c>
      <c r="B197" t="s">
        <v>1793</v>
      </c>
      <c r="C197" t="s">
        <v>1794</v>
      </c>
      <c r="D197" t="s">
        <v>1795</v>
      </c>
      <c r="E197" t="s">
        <v>1796</v>
      </c>
      <c r="G197" t="s">
        <v>890</v>
      </c>
      <c r="H197" t="s">
        <v>556</v>
      </c>
      <c r="I197" t="s">
        <v>557</v>
      </c>
      <c r="J197" t="s">
        <v>2283</v>
      </c>
      <c r="K197" t="s">
        <v>2284</v>
      </c>
    </row>
    <row r="198" spans="1:11" x14ac:dyDescent="0.3">
      <c r="A198" t="s">
        <v>1797</v>
      </c>
      <c r="B198" t="s">
        <v>1798</v>
      </c>
      <c r="C198" t="s">
        <v>1799</v>
      </c>
      <c r="D198" t="s">
        <v>1800</v>
      </c>
      <c r="E198" t="s">
        <v>1801</v>
      </c>
      <c r="G198" t="s">
        <v>891</v>
      </c>
      <c r="H198" t="s">
        <v>558</v>
      </c>
      <c r="I198" t="s">
        <v>559</v>
      </c>
      <c r="J198" t="s">
        <v>2285</v>
      </c>
      <c r="K198" t="s">
        <v>2286</v>
      </c>
    </row>
    <row r="199" spans="1:11" x14ac:dyDescent="0.3">
      <c r="A199" t="s">
        <v>1802</v>
      </c>
      <c r="B199" t="s">
        <v>1803</v>
      </c>
      <c r="C199" t="s">
        <v>1804</v>
      </c>
      <c r="D199" t="s">
        <v>1805</v>
      </c>
      <c r="E199" t="s">
        <v>1806</v>
      </c>
      <c r="G199" t="s">
        <v>892</v>
      </c>
      <c r="H199" t="s">
        <v>560</v>
      </c>
      <c r="I199" t="s">
        <v>561</v>
      </c>
      <c r="J199" t="s">
        <v>2287</v>
      </c>
      <c r="K199" t="s">
        <v>2288</v>
      </c>
    </row>
    <row r="200" spans="1:11" x14ac:dyDescent="0.3">
      <c r="A200" t="s">
        <v>1807</v>
      </c>
      <c r="B200" t="s">
        <v>1808</v>
      </c>
      <c r="C200" t="s">
        <v>1809</v>
      </c>
      <c r="D200" t="s">
        <v>1810</v>
      </c>
      <c r="E200" t="s">
        <v>1811</v>
      </c>
      <c r="G200" t="s">
        <v>893</v>
      </c>
      <c r="H200" t="s">
        <v>562</v>
      </c>
      <c r="I200" t="s">
        <v>563</v>
      </c>
      <c r="J200" t="s">
        <v>2289</v>
      </c>
      <c r="K200" t="s">
        <v>2290</v>
      </c>
    </row>
    <row r="201" spans="1:11" x14ac:dyDescent="0.3">
      <c r="A201" t="s">
        <v>1812</v>
      </c>
      <c r="B201" t="s">
        <v>1813</v>
      </c>
      <c r="C201" t="s">
        <v>1814</v>
      </c>
      <c r="D201" t="s">
        <v>1815</v>
      </c>
      <c r="E201" t="s">
        <v>1816</v>
      </c>
      <c r="G201" t="s">
        <v>894</v>
      </c>
      <c r="H201" t="s">
        <v>564</v>
      </c>
      <c r="I201" t="s">
        <v>565</v>
      </c>
      <c r="J201" t="s">
        <v>2291</v>
      </c>
      <c r="K201" t="s">
        <v>2292</v>
      </c>
    </row>
    <row r="202" spans="1:11" x14ac:dyDescent="0.3">
      <c r="A202" t="s">
        <v>1817</v>
      </c>
      <c r="B202" t="s">
        <v>1818</v>
      </c>
      <c r="C202" t="s">
        <v>1819</v>
      </c>
      <c r="D202" t="s">
        <v>1820</v>
      </c>
      <c r="E202" t="s">
        <v>1821</v>
      </c>
      <c r="G202" t="s">
        <v>895</v>
      </c>
      <c r="H202" t="s">
        <v>566</v>
      </c>
      <c r="I202" t="s">
        <v>567</v>
      </c>
      <c r="J202" t="s">
        <v>2293</v>
      </c>
      <c r="K202" t="s">
        <v>2294</v>
      </c>
    </row>
    <row r="203" spans="1:11" x14ac:dyDescent="0.3">
      <c r="A203" t="s">
        <v>1822</v>
      </c>
      <c r="B203" t="s">
        <v>1823</v>
      </c>
      <c r="C203" t="s">
        <v>1824</v>
      </c>
      <c r="D203" t="s">
        <v>1825</v>
      </c>
      <c r="E203" t="s">
        <v>1826</v>
      </c>
      <c r="G203" t="s">
        <v>896</v>
      </c>
      <c r="H203" t="s">
        <v>568</v>
      </c>
      <c r="I203" t="s">
        <v>569</v>
      </c>
      <c r="J203" t="s">
        <v>2295</v>
      </c>
      <c r="K203" t="s">
        <v>2296</v>
      </c>
    </row>
    <row r="204" spans="1:11" x14ac:dyDescent="0.3">
      <c r="A204" t="s">
        <v>1827</v>
      </c>
      <c r="B204" t="s">
        <v>1828</v>
      </c>
      <c r="C204" t="s">
        <v>1829</v>
      </c>
      <c r="D204" t="s">
        <v>1830</v>
      </c>
      <c r="E204" t="s">
        <v>1831</v>
      </c>
      <c r="G204" t="s">
        <v>897</v>
      </c>
      <c r="H204" t="s">
        <v>570</v>
      </c>
      <c r="I204" t="s">
        <v>571</v>
      </c>
      <c r="J204" t="s">
        <v>2297</v>
      </c>
      <c r="K204" t="s">
        <v>2298</v>
      </c>
    </row>
    <row r="205" spans="1:11" x14ac:dyDescent="0.3">
      <c r="A205" t="s">
        <v>1832</v>
      </c>
      <c r="B205" t="s">
        <v>1833</v>
      </c>
      <c r="C205" t="s">
        <v>1834</v>
      </c>
      <c r="D205" t="s">
        <v>1835</v>
      </c>
      <c r="E205" t="s">
        <v>1836</v>
      </c>
      <c r="G205" t="s">
        <v>898</v>
      </c>
      <c r="H205" t="s">
        <v>572</v>
      </c>
      <c r="I205" t="s">
        <v>573</v>
      </c>
      <c r="J205" t="s">
        <v>2299</v>
      </c>
      <c r="K205" t="s">
        <v>2300</v>
      </c>
    </row>
    <row r="206" spans="1:11" x14ac:dyDescent="0.3">
      <c r="A206" t="s">
        <v>1837</v>
      </c>
      <c r="B206" t="s">
        <v>1838</v>
      </c>
      <c r="C206" t="s">
        <v>1839</v>
      </c>
      <c r="D206" t="s">
        <v>1840</v>
      </c>
      <c r="E206" t="s">
        <v>1841</v>
      </c>
      <c r="G206" t="s">
        <v>899</v>
      </c>
      <c r="H206" t="s">
        <v>574</v>
      </c>
      <c r="I206" t="s">
        <v>575</v>
      </c>
      <c r="J206" t="s">
        <v>2301</v>
      </c>
      <c r="K206" t="s">
        <v>2302</v>
      </c>
    </row>
    <row r="207" spans="1:11" x14ac:dyDescent="0.3">
      <c r="A207" t="s">
        <v>1842</v>
      </c>
      <c r="B207" t="s">
        <v>1843</v>
      </c>
      <c r="C207" t="s">
        <v>1844</v>
      </c>
      <c r="D207" t="s">
        <v>1845</v>
      </c>
      <c r="E207" t="s">
        <v>1846</v>
      </c>
      <c r="G207" t="s">
        <v>900</v>
      </c>
      <c r="H207" t="s">
        <v>576</v>
      </c>
      <c r="I207" t="s">
        <v>577</v>
      </c>
      <c r="J207" t="s">
        <v>2303</v>
      </c>
      <c r="K207" t="s">
        <v>2304</v>
      </c>
    </row>
    <row r="208" spans="1:11" x14ac:dyDescent="0.3">
      <c r="A208" t="s">
        <v>1847</v>
      </c>
      <c r="B208" t="s">
        <v>1848</v>
      </c>
      <c r="C208" t="s">
        <v>1849</v>
      </c>
      <c r="D208" t="s">
        <v>1850</v>
      </c>
      <c r="E208" t="s">
        <v>1851</v>
      </c>
      <c r="G208" t="s">
        <v>901</v>
      </c>
      <c r="H208" t="s">
        <v>578</v>
      </c>
      <c r="I208" t="s">
        <v>579</v>
      </c>
      <c r="J208" t="s">
        <v>2305</v>
      </c>
      <c r="K208" t="s">
        <v>2306</v>
      </c>
    </row>
    <row r="209" spans="1:11" x14ac:dyDescent="0.3">
      <c r="A209" t="s">
        <v>1852</v>
      </c>
      <c r="B209" t="s">
        <v>1853</v>
      </c>
      <c r="C209" t="s">
        <v>1854</v>
      </c>
      <c r="D209" t="s">
        <v>1855</v>
      </c>
      <c r="E209" t="s">
        <v>1856</v>
      </c>
      <c r="G209" t="s">
        <v>902</v>
      </c>
      <c r="H209" t="s">
        <v>580</v>
      </c>
      <c r="I209" t="s">
        <v>581</v>
      </c>
      <c r="J209" t="s">
        <v>2307</v>
      </c>
      <c r="K209" t="s">
        <v>2308</v>
      </c>
    </row>
    <row r="210" spans="1:11" x14ac:dyDescent="0.3">
      <c r="A210" t="s">
        <v>1857</v>
      </c>
      <c r="B210" t="s">
        <v>1858</v>
      </c>
      <c r="C210" t="s">
        <v>1859</v>
      </c>
      <c r="D210" t="s">
        <v>1860</v>
      </c>
      <c r="E210" t="s">
        <v>1861</v>
      </c>
      <c r="G210" t="s">
        <v>903</v>
      </c>
      <c r="H210" t="s">
        <v>582</v>
      </c>
      <c r="I210" t="s">
        <v>583</v>
      </c>
      <c r="J210" t="s">
        <v>2309</v>
      </c>
      <c r="K210" t="s">
        <v>2310</v>
      </c>
    </row>
    <row r="211" spans="1:11" x14ac:dyDescent="0.3">
      <c r="A211" t="s">
        <v>1862</v>
      </c>
      <c r="B211" t="s">
        <v>1863</v>
      </c>
      <c r="C211" t="s">
        <v>1864</v>
      </c>
      <c r="D211" t="s">
        <v>1865</v>
      </c>
      <c r="E211" t="s">
        <v>1866</v>
      </c>
      <c r="G211" t="s">
        <v>904</v>
      </c>
      <c r="H211" t="s">
        <v>584</v>
      </c>
      <c r="I211" t="s">
        <v>585</v>
      </c>
      <c r="J211" t="s">
        <v>2311</v>
      </c>
      <c r="K211" t="s">
        <v>2312</v>
      </c>
    </row>
    <row r="212" spans="1:11" x14ac:dyDescent="0.3">
      <c r="A212" t="s">
        <v>1867</v>
      </c>
      <c r="B212" t="s">
        <v>1868</v>
      </c>
      <c r="C212" t="s">
        <v>1869</v>
      </c>
      <c r="D212" t="s">
        <v>1870</v>
      </c>
      <c r="E212" t="s">
        <v>1871</v>
      </c>
      <c r="G212" t="s">
        <v>905</v>
      </c>
      <c r="H212" t="s">
        <v>586</v>
      </c>
      <c r="I212" t="s">
        <v>587</v>
      </c>
      <c r="J212" t="s">
        <v>2313</v>
      </c>
      <c r="K212" t="s">
        <v>2314</v>
      </c>
    </row>
    <row r="213" spans="1:11" x14ac:dyDescent="0.3">
      <c r="A213" t="s">
        <v>1872</v>
      </c>
      <c r="B213" t="s">
        <v>1873</v>
      </c>
      <c r="C213" t="s">
        <v>1874</v>
      </c>
      <c r="D213" t="s">
        <v>1875</v>
      </c>
      <c r="E213" t="s">
        <v>1876</v>
      </c>
      <c r="G213" t="s">
        <v>906</v>
      </c>
      <c r="H213" t="s">
        <v>588</v>
      </c>
      <c r="I213" t="s">
        <v>589</v>
      </c>
      <c r="J213" t="s">
        <v>2315</v>
      </c>
      <c r="K213" t="s">
        <v>2316</v>
      </c>
    </row>
    <row r="214" spans="1:11" x14ac:dyDescent="0.3">
      <c r="A214" t="s">
        <v>1877</v>
      </c>
      <c r="B214" t="s">
        <v>1878</v>
      </c>
      <c r="C214" t="s">
        <v>1879</v>
      </c>
      <c r="D214" t="s">
        <v>1880</v>
      </c>
      <c r="E214" t="s">
        <v>1881</v>
      </c>
      <c r="G214" t="s">
        <v>907</v>
      </c>
      <c r="H214" t="s">
        <v>590</v>
      </c>
      <c r="I214" t="s">
        <v>591</v>
      </c>
      <c r="J214" t="s">
        <v>2317</v>
      </c>
      <c r="K214" t="s">
        <v>2318</v>
      </c>
    </row>
    <row r="215" spans="1:11" x14ac:dyDescent="0.3">
      <c r="A215" t="s">
        <v>1882</v>
      </c>
      <c r="B215" t="s">
        <v>1883</v>
      </c>
      <c r="C215" t="s">
        <v>1884</v>
      </c>
      <c r="D215" t="s">
        <v>1885</v>
      </c>
      <c r="E215" t="s">
        <v>1886</v>
      </c>
      <c r="G215" t="s">
        <v>908</v>
      </c>
      <c r="H215" t="s">
        <v>592</v>
      </c>
      <c r="I215" t="s">
        <v>593</v>
      </c>
      <c r="J215" t="s">
        <v>2319</v>
      </c>
      <c r="K215" t="s">
        <v>2320</v>
      </c>
    </row>
    <row r="216" spans="1:11" x14ac:dyDescent="0.3">
      <c r="A216" t="s">
        <v>1887</v>
      </c>
      <c r="B216" t="s">
        <v>1888</v>
      </c>
      <c r="C216" t="s">
        <v>1889</v>
      </c>
      <c r="D216" t="s">
        <v>1890</v>
      </c>
      <c r="E216" t="s">
        <v>1891</v>
      </c>
      <c r="G216" t="s">
        <v>909</v>
      </c>
      <c r="H216" t="s">
        <v>594</v>
      </c>
      <c r="I216" t="s">
        <v>595</v>
      </c>
      <c r="J216" t="s">
        <v>2321</v>
      </c>
      <c r="K216" t="s">
        <v>2322</v>
      </c>
    </row>
    <row r="217" spans="1:11" x14ac:dyDescent="0.3">
      <c r="A217" t="s">
        <v>1892</v>
      </c>
      <c r="B217" t="s">
        <v>1893</v>
      </c>
      <c r="C217" t="s">
        <v>1894</v>
      </c>
      <c r="D217" t="s">
        <v>1895</v>
      </c>
      <c r="E217" t="s">
        <v>1896</v>
      </c>
      <c r="G217" t="s">
        <v>910</v>
      </c>
      <c r="H217" t="s">
        <v>596</v>
      </c>
      <c r="I217" t="s">
        <v>597</v>
      </c>
      <c r="J217" t="s">
        <v>2323</v>
      </c>
      <c r="K217" t="s">
        <v>2324</v>
      </c>
    </row>
    <row r="218" spans="1:11" x14ac:dyDescent="0.3">
      <c r="A218" t="s">
        <v>1897</v>
      </c>
      <c r="B218" t="s">
        <v>1898</v>
      </c>
      <c r="C218" t="s">
        <v>1899</v>
      </c>
      <c r="D218" t="s">
        <v>1900</v>
      </c>
      <c r="E218" t="s">
        <v>1901</v>
      </c>
      <c r="G218" t="s">
        <v>911</v>
      </c>
      <c r="H218" t="s">
        <v>598</v>
      </c>
      <c r="I218" t="s">
        <v>599</v>
      </c>
      <c r="J218" t="s">
        <v>2325</v>
      </c>
      <c r="K218" t="s">
        <v>2326</v>
      </c>
    </row>
    <row r="219" spans="1:11" x14ac:dyDescent="0.3">
      <c r="A219" t="s">
        <v>1902</v>
      </c>
      <c r="B219" t="s">
        <v>1903</v>
      </c>
      <c r="C219" t="s">
        <v>1904</v>
      </c>
      <c r="D219" t="s">
        <v>1905</v>
      </c>
      <c r="E219" t="s">
        <v>1906</v>
      </c>
      <c r="G219" t="s">
        <v>912</v>
      </c>
      <c r="H219" t="s">
        <v>600</v>
      </c>
      <c r="I219" t="s">
        <v>601</v>
      </c>
      <c r="J219" t="s">
        <v>2327</v>
      </c>
      <c r="K219" t="s">
        <v>2328</v>
      </c>
    </row>
    <row r="220" spans="1:11" x14ac:dyDescent="0.3">
      <c r="A220" t="s">
        <v>1907</v>
      </c>
      <c r="B220" t="s">
        <v>1908</v>
      </c>
      <c r="C220" t="s">
        <v>1909</v>
      </c>
      <c r="D220" t="s">
        <v>1910</v>
      </c>
      <c r="E220" t="s">
        <v>1911</v>
      </c>
      <c r="G220" t="s">
        <v>913</v>
      </c>
      <c r="H220" t="s">
        <v>602</v>
      </c>
      <c r="I220" t="s">
        <v>603</v>
      </c>
      <c r="J220" t="s">
        <v>2329</v>
      </c>
      <c r="K220" t="s">
        <v>2330</v>
      </c>
    </row>
    <row r="221" spans="1:11" x14ac:dyDescent="0.3">
      <c r="A221" t="s">
        <v>1912</v>
      </c>
      <c r="B221" t="s">
        <v>1913</v>
      </c>
      <c r="C221" t="s">
        <v>1914</v>
      </c>
      <c r="D221" t="s">
        <v>1915</v>
      </c>
      <c r="E221" t="s">
        <v>1916</v>
      </c>
      <c r="G221" t="s">
        <v>914</v>
      </c>
      <c r="H221" t="s">
        <v>604</v>
      </c>
      <c r="I221" t="s">
        <v>605</v>
      </c>
      <c r="J221" t="s">
        <v>2331</v>
      </c>
      <c r="K221" t="s">
        <v>2332</v>
      </c>
    </row>
    <row r="222" spans="1:11" x14ac:dyDescent="0.3">
      <c r="A222" t="s">
        <v>1917</v>
      </c>
      <c r="B222" t="s">
        <v>1918</v>
      </c>
      <c r="C222" t="s">
        <v>1919</v>
      </c>
      <c r="D222" t="s">
        <v>1920</v>
      </c>
      <c r="E222" t="s">
        <v>1921</v>
      </c>
      <c r="G222" t="s">
        <v>915</v>
      </c>
      <c r="H222" t="s">
        <v>606</v>
      </c>
      <c r="I222" t="s">
        <v>607</v>
      </c>
      <c r="J222" t="s">
        <v>2333</v>
      </c>
      <c r="K222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13.241357723577234</v>
      </c>
      <c r="C5">
        <f>sorted!AC4</f>
        <v>10.144878048780491</v>
      </c>
      <c r="D5">
        <f>sorted!AC5</f>
        <v>10.104032520325205</v>
      </c>
      <c r="E5">
        <f>sorted!AC6</f>
        <v>9.7041300813008124</v>
      </c>
      <c r="F5">
        <f>sorted!AC7</f>
        <v>8.3837073170731724</v>
      </c>
      <c r="G5">
        <f>sorted!AC8</f>
        <v>8.2063739837398391</v>
      </c>
      <c r="H5">
        <f>sorted!AC9</f>
        <v>8.1383739837398394</v>
      </c>
      <c r="I5">
        <f>sorted!AC10</f>
        <v>8.0342113821138206</v>
      </c>
      <c r="J5">
        <f>sorted!AC11</f>
        <v>6.867186991869918</v>
      </c>
      <c r="K5">
        <f>sorted!AC12</f>
        <v>6.7030569105691056</v>
      </c>
      <c r="L5">
        <f>sorted!AC13</f>
        <v>6.6254471544715443</v>
      </c>
      <c r="M5">
        <f>sorted!AC14</f>
        <v>6.4622926829268295</v>
      </c>
      <c r="N5">
        <f>sorted!AC15</f>
        <v>6.212016260162601</v>
      </c>
      <c r="O5">
        <f>sorted!AC16</f>
        <v>6.0603902439024395</v>
      </c>
      <c r="P5">
        <f>sorted!AC17</f>
        <v>6.054146341463416</v>
      </c>
      <c r="Q5">
        <f>sorted!AC18</f>
        <v>5.9468699186991865</v>
      </c>
      <c r="R5">
        <f>sorted!AC19</f>
        <v>5.9133983739837399</v>
      </c>
      <c r="S5">
        <f>sorted!AC20</f>
        <v>5.8095121951219504</v>
      </c>
      <c r="T5">
        <f>sorted!AC21</f>
        <v>5.76009756097561</v>
      </c>
      <c r="U5">
        <f>sorted!AC22</f>
        <v>5.5985365853658537</v>
      </c>
      <c r="V5">
        <f>sorted!AC23</f>
        <v>5.5808536585365847</v>
      </c>
      <c r="W5">
        <f>sorted!AC24</f>
        <v>5.5630569105691059</v>
      </c>
      <c r="X5">
        <f>sorted!AC25</f>
        <v>5.4802439024390246</v>
      </c>
      <c r="Y5">
        <f>sorted!AC26</f>
        <v>5.4457560975609756</v>
      </c>
      <c r="Z5">
        <f>sorted!AC27</f>
        <v>5.3961788617886182</v>
      </c>
      <c r="AA5">
        <f>sorted!AC28</f>
        <v>5.3165203252032525</v>
      </c>
      <c r="AB5">
        <f>sorted!AC29</f>
        <v>5.2894634146341462</v>
      </c>
      <c r="AC5">
        <f>sorted!AC30</f>
        <v>5.2350406504065043</v>
      </c>
      <c r="AD5">
        <f>sorted!AC31</f>
        <v>5.1480569105691059</v>
      </c>
      <c r="AE5">
        <f>sorted!AC32</f>
        <v>5.0724878048780493</v>
      </c>
      <c r="AF5">
        <f>sorted!AC33</f>
        <v>5.0153983739837402</v>
      </c>
      <c r="AG5">
        <f>sorted!AC34</f>
        <v>4.9206829268292687</v>
      </c>
      <c r="AH5">
        <f>sorted!AC35</f>
        <v>4.9156910569105694</v>
      </c>
      <c r="AI5">
        <f>sorted!AC36</f>
        <v>4.8644878048780491</v>
      </c>
      <c r="AJ5">
        <f>sorted!AC37</f>
        <v>4.8047804878048792</v>
      </c>
      <c r="AK5">
        <f>sorted!AC38</f>
        <v>4.8003252032520329</v>
      </c>
      <c r="AL5">
        <f>sorted!AC39</f>
        <v>4.7906097560975613</v>
      </c>
      <c r="AM5">
        <f>sorted!AC40</f>
        <v>4.7413089430894315</v>
      </c>
      <c r="AN5">
        <f>sorted!AC41</f>
        <v>4.729268292682927</v>
      </c>
      <c r="AO5">
        <f>sorted!AC42</f>
        <v>4.7210975609756103</v>
      </c>
      <c r="AP5">
        <f>sorted!AC43</f>
        <v>4.6063414634146351</v>
      </c>
      <c r="AQ5">
        <f>sorted!AC44</f>
        <v>4.58</v>
      </c>
      <c r="AR5">
        <f>sorted!AC45</f>
        <v>4.5605528455284556</v>
      </c>
      <c r="AS5">
        <f>sorted!AC46</f>
        <v>4.5370894308943086</v>
      </c>
      <c r="AT5">
        <f>sorted!AC47</f>
        <v>4.4088943089430899</v>
      </c>
      <c r="AU5">
        <f>sorted!AC48</f>
        <v>4.385447154471545</v>
      </c>
      <c r="AV5">
        <f>sorted!AC49</f>
        <v>4.3788292682926828</v>
      </c>
      <c r="AW5">
        <f>sorted!AC50</f>
        <v>4.2512195121951226</v>
      </c>
      <c r="AX5">
        <f>sorted!AC51</f>
        <v>4.24</v>
      </c>
      <c r="AY5">
        <f>sorted!AC52</f>
        <v>4.1413008130081295</v>
      </c>
      <c r="AZ5">
        <f>sorted!AC53</f>
        <v>4.0902113821138206</v>
      </c>
      <c r="BA5">
        <f>sorted!AC54</f>
        <v>4.0654634146341468</v>
      </c>
      <c r="BB5">
        <f>sorted!AC55</f>
        <v>4.0523252032520327</v>
      </c>
      <c r="BC5">
        <f>sorted!AC56</f>
        <v>3.9978861788617888</v>
      </c>
      <c r="BD5">
        <f>sorted!AC57</f>
        <v>3.702113821138211</v>
      </c>
      <c r="BE5">
        <f>sorted!AC58</f>
        <v>3.7012113821138204</v>
      </c>
      <c r="BF5">
        <f>sorted!AC59</f>
        <v>3.6125609756097559</v>
      </c>
      <c r="BG5">
        <f>sorted!AC60</f>
        <v>3.6009430894308943</v>
      </c>
      <c r="BH5">
        <f>sorted!AC61</f>
        <v>3.511918699186992</v>
      </c>
      <c r="BI5">
        <f>sorted!AC62</f>
        <v>3.5030894308943084</v>
      </c>
      <c r="BJ5">
        <f>sorted!AC63</f>
        <v>3.4473333333333334</v>
      </c>
      <c r="BK5">
        <f>sorted!AC64</f>
        <v>3.443227642276423</v>
      </c>
      <c r="BL5">
        <f>sorted!AC65</f>
        <v>3.4259349593495934</v>
      </c>
      <c r="BM5">
        <f>sorted!AC66</f>
        <v>3.3876097560975613</v>
      </c>
      <c r="BN5">
        <f>sorted!AC67</f>
        <v>3.341951219512195</v>
      </c>
      <c r="BO5">
        <f>sorted!AC68</f>
        <v>3.3399593495934958</v>
      </c>
      <c r="BP5">
        <f>sorted!AC69</f>
        <v>3.2962926829268291</v>
      </c>
      <c r="BQ5">
        <f>sorted!AC70</f>
        <v>3.294268292682927</v>
      </c>
      <c r="BR5">
        <f>sorted!AC71</f>
        <v>3.2012357723577236</v>
      </c>
      <c r="BS5">
        <f>sorted!AC72</f>
        <v>3.1479268292682927</v>
      </c>
      <c r="BT5">
        <f>sorted!AC73</f>
        <v>3.0309593495934961</v>
      </c>
      <c r="BU5">
        <f>sorted!AC74</f>
        <v>3.0142764227642278</v>
      </c>
      <c r="BV5">
        <f>sorted!AC75</f>
        <v>2.97720325203252</v>
      </c>
      <c r="BW5">
        <f>sorted!AC76</f>
        <v>2.905479674796748</v>
      </c>
      <c r="BX5">
        <f>sorted!AC77</f>
        <v>2.8814959349593501</v>
      </c>
      <c r="BY5">
        <f>sorted!AC78</f>
        <v>2.8509430894308943</v>
      </c>
      <c r="BZ5">
        <f>sorted!AC79</f>
        <v>2.7967073170731709</v>
      </c>
      <c r="CA5">
        <f>sorted!AC80</f>
        <v>2.7015284552845533</v>
      </c>
      <c r="CB5">
        <f>sorted!AC81</f>
        <v>2.6093577235772356</v>
      </c>
      <c r="CC5">
        <f>sorted!AC82</f>
        <v>2.540341463414634</v>
      </c>
      <c r="CD5">
        <f>sorted!AC83</f>
        <v>2.5280569105691058</v>
      </c>
      <c r="CE5">
        <f>sorted!AC84</f>
        <v>2.4820162601626015</v>
      </c>
      <c r="CF5">
        <f>sorted!AC85</f>
        <v>2.4692682926829272</v>
      </c>
      <c r="CG5">
        <f>sorted!AC86</f>
        <v>2.4527642276422768</v>
      </c>
      <c r="CH5">
        <f>sorted!AC87</f>
        <v>2.430536585365854</v>
      </c>
      <c r="CI5">
        <f>sorted!AC88</f>
        <v>2.4285203252032517</v>
      </c>
      <c r="CJ5">
        <f>sorted!AC89</f>
        <v>2.4107317073170726</v>
      </c>
      <c r="CK5">
        <f>sorted!AC90</f>
        <v>2.3998617886178866</v>
      </c>
      <c r="CL5">
        <f>sorted!AC91</f>
        <v>2.3981300813008133</v>
      </c>
      <c r="CM5">
        <f>sorted!AC92</f>
        <v>2.3643333333333332</v>
      </c>
      <c r="CN5">
        <f>sorted!AC93</f>
        <v>2.3622764227642277</v>
      </c>
      <c r="CO5">
        <f>sorted!AC94</f>
        <v>2.3503252032520332</v>
      </c>
      <c r="CP5">
        <f>sorted!AC95</f>
        <v>2.269105691056911</v>
      </c>
      <c r="CQ5">
        <f>sorted!AC96</f>
        <v>2.246739837398374</v>
      </c>
      <c r="CR5">
        <f>sorted!AC97</f>
        <v>2.2160162601626019</v>
      </c>
      <c r="CS5">
        <f>sorted!AC98</f>
        <v>2.2086178861788621</v>
      </c>
      <c r="CT5">
        <f>sorted!AC99</f>
        <v>2.0806504065040654</v>
      </c>
      <c r="CU5">
        <f>sorted!AC100</f>
        <v>2.02469918699187</v>
      </c>
      <c r="CV5">
        <f>sorted!AC101</f>
        <v>1.9651056910569107</v>
      </c>
      <c r="CW5">
        <f>sorted!AC102</f>
        <v>1.9579186991869924</v>
      </c>
      <c r="CX5">
        <f>sorted!AC103</f>
        <v>1.916666666666667</v>
      </c>
      <c r="CY5">
        <f>sorted!AC104</f>
        <v>1.8263089430894308</v>
      </c>
      <c r="CZ5">
        <f>sorted!AC105</f>
        <v>1.8117235772357727</v>
      </c>
      <c r="DA5">
        <f>sorted!AC106</f>
        <v>1.8087804878048783</v>
      </c>
      <c r="DB5">
        <f>sorted!AC107</f>
        <v>1.7900650406504068</v>
      </c>
      <c r="DC5">
        <f>sorted!AC108</f>
        <v>1.7449430894308944</v>
      </c>
      <c r="DD5">
        <f>sorted!AC109</f>
        <v>1.7426666666666668</v>
      </c>
      <c r="DE5">
        <f>sorted!AC110</f>
        <v>1.704959349593496</v>
      </c>
      <c r="DF5">
        <f>sorted!AC111</f>
        <v>1.6826910569105693</v>
      </c>
      <c r="DG5">
        <f>sorted!AC112</f>
        <v>1.6069918699186991</v>
      </c>
      <c r="DH5">
        <f>sorted!AC113</f>
        <v>1.4935934959349595</v>
      </c>
      <c r="DI5">
        <f>sorted!AC114</f>
        <v>1.4547235772357721</v>
      </c>
      <c r="DJ5">
        <f>sorted!AC115</f>
        <v>1.3966016260162601</v>
      </c>
      <c r="DK5">
        <f>sorted!AC116</f>
        <v>1.368617886178862</v>
      </c>
      <c r="DL5">
        <f>sorted!AC117</f>
        <v>1.324227642276423</v>
      </c>
      <c r="DM5">
        <f>sorted!AC118</f>
        <v>1.2939186991869918</v>
      </c>
      <c r="DN5">
        <f>sorted!AC119</f>
        <v>1.2292357723577236</v>
      </c>
      <c r="DO5">
        <f>sorted!AC120</f>
        <v>1.2081951219512193</v>
      </c>
      <c r="DP5">
        <f>sorted!AC121</f>
        <v>1.1859349593495938</v>
      </c>
      <c r="DQ5">
        <f>sorted!AC122</f>
        <v>1.1476422764227643</v>
      </c>
      <c r="DR5">
        <f>sorted!AC123</f>
        <v>1.1265853658536584</v>
      </c>
      <c r="DS5">
        <f>sorted!AC124</f>
        <v>1.1174390243902437</v>
      </c>
      <c r="DT5">
        <f>sorted!AC125</f>
        <v>1.0858617886178865</v>
      </c>
      <c r="DU5">
        <f>sorted!AC126</f>
        <v>1.0039593495934964</v>
      </c>
      <c r="DV5">
        <f>sorted!AC127</f>
        <v>0.97216260162601631</v>
      </c>
      <c r="DW5">
        <f>sorted!AC128</f>
        <v>0.96386991869918792</v>
      </c>
      <c r="DX5">
        <f>sorted!AC129</f>
        <v>0.96056910569105702</v>
      </c>
      <c r="DY5">
        <f>sorted!AC130</f>
        <v>0.9523902439024392</v>
      </c>
      <c r="DZ5">
        <f>sorted!AC131</f>
        <v>0.94609756097560993</v>
      </c>
      <c r="EA5">
        <f>sorted!AC132</f>
        <v>0.93996747967479677</v>
      </c>
      <c r="EB5">
        <f>sorted!AC133</f>
        <v>0.8723170731707317</v>
      </c>
      <c r="EC5">
        <f>sorted!AC134</f>
        <v>0.79801626016260219</v>
      </c>
      <c r="ED5">
        <f>sorted!AC135</f>
        <v>0.7516260162601629</v>
      </c>
      <c r="EE5">
        <f>sorted!AC136</f>
        <v>0.74886178861788633</v>
      </c>
      <c r="EF5">
        <f>sorted!AC137</f>
        <v>0.65742276422764223</v>
      </c>
      <c r="EG5">
        <f>sorted!AC138</f>
        <v>0.6470894308943087</v>
      </c>
      <c r="EH5">
        <f>sorted!AC139</f>
        <v>0.62569918699186999</v>
      </c>
      <c r="EI5">
        <f>sorted!AC140</f>
        <v>0.6182439024390245</v>
      </c>
      <c r="EJ5">
        <f>sorted!AC141</f>
        <v>0.59972357723577208</v>
      </c>
      <c r="EK5">
        <f>sorted!AC142</f>
        <v>0.59365853658536594</v>
      </c>
      <c r="EL5">
        <f>sorted!AC143</f>
        <v>0.58260162601626053</v>
      </c>
      <c r="EM5">
        <f>sorted!AC144</f>
        <v>0.54087804878048784</v>
      </c>
      <c r="EN5">
        <f>sorted!AC145</f>
        <v>0.53928455284552834</v>
      </c>
      <c r="EO5">
        <f>sorted!AC146</f>
        <v>0.46032520325203263</v>
      </c>
      <c r="EP5">
        <f>sorted!AC147</f>
        <v>0.43313821138211406</v>
      </c>
      <c r="EQ5">
        <f>sorted!AC148</f>
        <v>0.33650406504065056</v>
      </c>
      <c r="ER5">
        <f>sorted!AC149</f>
        <v>0.29821138211382126</v>
      </c>
      <c r="ES5">
        <f>sorted!AC150</f>
        <v>0.27757723577235782</v>
      </c>
      <c r="ET5">
        <f>sorted!AC151</f>
        <v>0.25232520325203311</v>
      </c>
      <c r="EU5">
        <f>sorted!AC152</f>
        <v>0.24369105691056925</v>
      </c>
      <c r="EV5">
        <f>sorted!AC153</f>
        <v>0.24008130081300827</v>
      </c>
      <c r="EW5">
        <f>sorted!AC154</f>
        <v>0.19910569105691089</v>
      </c>
      <c r="EX5">
        <f>sorted!AC155</f>
        <v>0.18886178861788627</v>
      </c>
      <c r="EY5">
        <f>sorted!AC156</f>
        <v>0.12056910569105739</v>
      </c>
      <c r="EZ5">
        <f>sorted!AC157</f>
        <v>9.3642276422764459E-2</v>
      </c>
      <c r="FA5">
        <f>sorted!AC158</f>
        <v>0</v>
      </c>
      <c r="FB5">
        <f>sorted!AC159</f>
        <v>-1.2601626016260248E-2</v>
      </c>
      <c r="FC5">
        <f>sorted!AC160</f>
        <v>-3.479674796747978E-2</v>
      </c>
      <c r="FD5">
        <f>sorted!AC161</f>
        <v>-3.502439024390247E-2</v>
      </c>
      <c r="FE5">
        <f>sorted!AC162</f>
        <v>-5.186991869918689E-2</v>
      </c>
      <c r="FF5">
        <f>sorted!AC163</f>
        <v>-8.260162601626031E-2</v>
      </c>
      <c r="FG5">
        <f>sorted!AC164</f>
        <v>-0.1609756097560977</v>
      </c>
      <c r="FH5">
        <f>sorted!AC165</f>
        <v>-0.29601626016260152</v>
      </c>
      <c r="FI5">
        <f>sorted!AC166</f>
        <v>-0.30491056910569103</v>
      </c>
      <c r="FJ5">
        <f>sorted!AC167</f>
        <v>-0.33508943089430909</v>
      </c>
      <c r="FK5">
        <f>sorted!AC168</f>
        <v>-0.34036585365853611</v>
      </c>
      <c r="FL5">
        <f>sorted!AC169</f>
        <v>-0.45073170731707313</v>
      </c>
      <c r="FM5">
        <f>sorted!AC170</f>
        <v>-0.52383739837398391</v>
      </c>
      <c r="FN5">
        <f>sorted!AC171</f>
        <v>-0.52626016260162611</v>
      </c>
      <c r="FO5">
        <f>sorted!AC172</f>
        <v>-0.60904065040650357</v>
      </c>
      <c r="FP5">
        <f>sorted!AC173</f>
        <v>-0.83666666666666689</v>
      </c>
      <c r="FQ5">
        <f>sorted!AC174</f>
        <v>-1.0712195121951211</v>
      </c>
      <c r="FR5">
        <f>sorted!AC175</f>
        <v>-1.5553008130081309</v>
      </c>
      <c r="FS5">
        <f>sorted!AC176</f>
        <v>-1.6177235772357714</v>
      </c>
      <c r="FT5">
        <f>sorted!AC177</f>
        <v>-1.954105691056911</v>
      </c>
      <c r="FU5">
        <f>sorted!AC178</f>
        <v>-2.431308943089431</v>
      </c>
      <c r="FV5">
        <f>sorted!AC179</f>
        <v>-3.1962601626016252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493.93527642276405</v>
      </c>
    </row>
    <row r="20" spans="1:5" x14ac:dyDescent="0.3">
      <c r="A20" t="s">
        <v>7084</v>
      </c>
      <c r="B20" t="s">
        <v>7085</v>
      </c>
      <c r="C20" t="s">
        <v>7086</v>
      </c>
      <c r="D20" t="s">
        <v>7087</v>
      </c>
      <c r="E20" t="s">
        <v>7088</v>
      </c>
    </row>
    <row r="21" spans="1:5" x14ac:dyDescent="0.3">
      <c r="A21" t="s">
        <v>7089</v>
      </c>
      <c r="B21" t="s">
        <v>7090</v>
      </c>
      <c r="C21" t="s">
        <v>7091</v>
      </c>
      <c r="D21" t="s">
        <v>7092</v>
      </c>
      <c r="E21" t="s">
        <v>7093</v>
      </c>
    </row>
    <row r="22" spans="1:5" x14ac:dyDescent="0.3">
      <c r="A22" t="s">
        <v>7094</v>
      </c>
      <c r="B22" t="s">
        <v>7095</v>
      </c>
      <c r="C22" t="s">
        <v>7096</v>
      </c>
      <c r="D22" t="s">
        <v>7097</v>
      </c>
      <c r="E22" t="s">
        <v>7098</v>
      </c>
    </row>
    <row r="23" spans="1:5" x14ac:dyDescent="0.3">
      <c r="A23" t="s">
        <v>7099</v>
      </c>
      <c r="B23" t="s">
        <v>7100</v>
      </c>
      <c r="C23" t="s">
        <v>7101</v>
      </c>
      <c r="D23" t="s">
        <v>7102</v>
      </c>
      <c r="E23" t="s">
        <v>7103</v>
      </c>
    </row>
    <row r="24" spans="1:5" x14ac:dyDescent="0.3">
      <c r="A24" t="s">
        <v>7104</v>
      </c>
      <c r="B24" t="s">
        <v>7105</v>
      </c>
      <c r="C24" t="s">
        <v>7106</v>
      </c>
      <c r="D24" t="s">
        <v>7107</v>
      </c>
      <c r="E24" t="s">
        <v>7108</v>
      </c>
    </row>
    <row r="25" spans="1:5" x14ac:dyDescent="0.3">
      <c r="A25" t="s">
        <v>7109</v>
      </c>
      <c r="B25" t="s">
        <v>7110</v>
      </c>
      <c r="C25" t="s">
        <v>7111</v>
      </c>
      <c r="D25" t="s">
        <v>7112</v>
      </c>
      <c r="E25" t="s">
        <v>7113</v>
      </c>
    </row>
    <row r="26" spans="1:5" x14ac:dyDescent="0.3">
      <c r="A26" t="s">
        <v>7114</v>
      </c>
      <c r="B26" t="s">
        <v>7115</v>
      </c>
      <c r="C26" t="s">
        <v>7116</v>
      </c>
      <c r="D26" t="s">
        <v>7117</v>
      </c>
      <c r="E26" t="s">
        <v>7118</v>
      </c>
    </row>
    <row r="27" spans="1:5" x14ac:dyDescent="0.3">
      <c r="A27" t="s">
        <v>7119</v>
      </c>
      <c r="B27" t="s">
        <v>7120</v>
      </c>
      <c r="C27" t="s">
        <v>7121</v>
      </c>
      <c r="D27" t="s">
        <v>7122</v>
      </c>
      <c r="E27" t="s">
        <v>7123</v>
      </c>
    </row>
    <row r="28" spans="1:5" x14ac:dyDescent="0.3">
      <c r="A28" t="s">
        <v>7124</v>
      </c>
      <c r="B28" t="s">
        <v>7125</v>
      </c>
      <c r="C28" t="s">
        <v>7126</v>
      </c>
      <c r="D28" t="s">
        <v>7127</v>
      </c>
      <c r="E28" t="s">
        <v>7128</v>
      </c>
    </row>
    <row r="29" spans="1:5" x14ac:dyDescent="0.3">
      <c r="A29" t="s">
        <v>7129</v>
      </c>
      <c r="B29" t="s">
        <v>7130</v>
      </c>
      <c r="C29" t="s">
        <v>7131</v>
      </c>
      <c r="D29" t="s">
        <v>7132</v>
      </c>
      <c r="E29" t="s">
        <v>7133</v>
      </c>
    </row>
    <row r="30" spans="1:5" x14ac:dyDescent="0.3">
      <c r="A30" t="s">
        <v>7134</v>
      </c>
      <c r="B30" t="s">
        <v>7135</v>
      </c>
      <c r="C30" t="s">
        <v>7136</v>
      </c>
      <c r="D30" t="s">
        <v>7137</v>
      </c>
      <c r="E30" t="s">
        <v>7138</v>
      </c>
    </row>
    <row r="31" spans="1:5" x14ac:dyDescent="0.3">
      <c r="A31" t="s">
        <v>7139</v>
      </c>
      <c r="B31" t="s">
        <v>7140</v>
      </c>
      <c r="C31" t="s">
        <v>7141</v>
      </c>
      <c r="D31" t="s">
        <v>7142</v>
      </c>
      <c r="E31" t="s">
        <v>7143</v>
      </c>
    </row>
    <row r="32" spans="1:5" x14ac:dyDescent="0.3">
      <c r="A32" t="s">
        <v>7144</v>
      </c>
      <c r="B32" t="s">
        <v>7145</v>
      </c>
      <c r="C32" t="s">
        <v>7146</v>
      </c>
      <c r="D32" t="s">
        <v>7147</v>
      </c>
      <c r="E32" t="s">
        <v>7148</v>
      </c>
    </row>
    <row r="33" spans="1:5" x14ac:dyDescent="0.3">
      <c r="A33" t="s">
        <v>7149</v>
      </c>
      <c r="B33" t="s">
        <v>7150</v>
      </c>
      <c r="C33" t="s">
        <v>7151</v>
      </c>
      <c r="D33" t="s">
        <v>7152</v>
      </c>
      <c r="E33" t="s">
        <v>7153</v>
      </c>
    </row>
    <row r="34" spans="1:5" x14ac:dyDescent="0.3">
      <c r="A34" t="s">
        <v>7154</v>
      </c>
      <c r="B34" t="s">
        <v>7155</v>
      </c>
      <c r="C34" t="s">
        <v>7156</v>
      </c>
      <c r="D34" t="s">
        <v>7157</v>
      </c>
      <c r="E34" t="s">
        <v>7158</v>
      </c>
    </row>
    <row r="35" spans="1:5" x14ac:dyDescent="0.3">
      <c r="A35" t="s">
        <v>7159</v>
      </c>
      <c r="B35" t="s">
        <v>7160</v>
      </c>
      <c r="C35" t="s">
        <v>7161</v>
      </c>
      <c r="D35" t="s">
        <v>7162</v>
      </c>
      <c r="E35" t="s">
        <v>7163</v>
      </c>
    </row>
    <row r="36" spans="1:5" x14ac:dyDescent="0.3">
      <c r="A36" t="s">
        <v>7164</v>
      </c>
      <c r="B36" t="s">
        <v>7165</v>
      </c>
      <c r="C36" t="s">
        <v>7166</v>
      </c>
      <c r="D36" t="s">
        <v>7167</v>
      </c>
      <c r="E36" t="s">
        <v>7168</v>
      </c>
    </row>
    <row r="37" spans="1:5" x14ac:dyDescent="0.3">
      <c r="A37" t="s">
        <v>7169</v>
      </c>
      <c r="B37" t="s">
        <v>7170</v>
      </c>
      <c r="C37" t="s">
        <v>7171</v>
      </c>
      <c r="D37" t="s">
        <v>7172</v>
      </c>
      <c r="E37" t="s">
        <v>7173</v>
      </c>
    </row>
    <row r="38" spans="1:5" x14ac:dyDescent="0.3">
      <c r="A38" t="s">
        <v>7174</v>
      </c>
      <c r="B38" t="s">
        <v>7175</v>
      </c>
      <c r="C38" t="s">
        <v>7176</v>
      </c>
      <c r="D38" t="s">
        <v>7177</v>
      </c>
      <c r="E38" t="s">
        <v>7178</v>
      </c>
    </row>
    <row r="39" spans="1:5" x14ac:dyDescent="0.3">
      <c r="A39" t="s">
        <v>7179</v>
      </c>
      <c r="B39" t="s">
        <v>7180</v>
      </c>
      <c r="C39" t="s">
        <v>7181</v>
      </c>
      <c r="D39" t="s">
        <v>7182</v>
      </c>
      <c r="E39" t="s">
        <v>7183</v>
      </c>
    </row>
    <row r="40" spans="1:5" x14ac:dyDescent="0.3">
      <c r="A40" t="s">
        <v>7184</v>
      </c>
      <c r="B40" t="s">
        <v>7185</v>
      </c>
      <c r="C40" t="s">
        <v>7186</v>
      </c>
      <c r="D40" t="s">
        <v>7187</v>
      </c>
      <c r="E40" t="s">
        <v>7188</v>
      </c>
    </row>
    <row r="41" spans="1:5" x14ac:dyDescent="0.3">
      <c r="A41" t="s">
        <v>7189</v>
      </c>
      <c r="B41" t="s">
        <v>7190</v>
      </c>
      <c r="C41" t="s">
        <v>7191</v>
      </c>
      <c r="D41" t="s">
        <v>7192</v>
      </c>
      <c r="E41" t="s">
        <v>7193</v>
      </c>
    </row>
    <row r="42" spans="1:5" x14ac:dyDescent="0.3">
      <c r="A42" t="s">
        <v>7194</v>
      </c>
      <c r="B42" t="s">
        <v>7195</v>
      </c>
      <c r="C42" t="s">
        <v>7196</v>
      </c>
      <c r="D42" t="s">
        <v>7197</v>
      </c>
      <c r="E42" t="s">
        <v>7198</v>
      </c>
    </row>
    <row r="43" spans="1:5" x14ac:dyDescent="0.3">
      <c r="A43" t="s">
        <v>7199</v>
      </c>
      <c r="B43" t="s">
        <v>7200</v>
      </c>
      <c r="C43" t="s">
        <v>7201</v>
      </c>
      <c r="D43" t="s">
        <v>7202</v>
      </c>
      <c r="E43" t="s">
        <v>7203</v>
      </c>
    </row>
    <row r="44" spans="1:5" x14ac:dyDescent="0.3">
      <c r="A44" t="s">
        <v>7204</v>
      </c>
      <c r="B44" t="s">
        <v>7205</v>
      </c>
      <c r="C44" t="s">
        <v>7206</v>
      </c>
      <c r="D44" t="s">
        <v>7207</v>
      </c>
      <c r="E44" t="s">
        <v>7208</v>
      </c>
    </row>
    <row r="45" spans="1:5" x14ac:dyDescent="0.3">
      <c r="A45" t="s">
        <v>7209</v>
      </c>
      <c r="B45" t="s">
        <v>7210</v>
      </c>
      <c r="C45" t="s">
        <v>7211</v>
      </c>
      <c r="D45" t="s">
        <v>7212</v>
      </c>
      <c r="E45" t="s">
        <v>7213</v>
      </c>
    </row>
    <row r="46" spans="1:5" x14ac:dyDescent="0.3">
      <c r="A46" t="s">
        <v>7214</v>
      </c>
      <c r="B46" t="s">
        <v>7215</v>
      </c>
      <c r="C46" t="s">
        <v>7216</v>
      </c>
      <c r="D46" t="s">
        <v>7217</v>
      </c>
      <c r="E46" t="s">
        <v>7218</v>
      </c>
    </row>
    <row r="47" spans="1:5" x14ac:dyDescent="0.3">
      <c r="A47" t="s">
        <v>7219</v>
      </c>
      <c r="B47" t="s">
        <v>7220</v>
      </c>
      <c r="C47" t="s">
        <v>7221</v>
      </c>
      <c r="D47" t="s">
        <v>7222</v>
      </c>
      <c r="E47" t="s">
        <v>7223</v>
      </c>
    </row>
    <row r="48" spans="1:5" x14ac:dyDescent="0.3">
      <c r="A48" t="s">
        <v>7224</v>
      </c>
      <c r="B48" t="s">
        <v>7225</v>
      </c>
      <c r="C48" t="s">
        <v>7226</v>
      </c>
      <c r="D48" t="s">
        <v>7227</v>
      </c>
      <c r="E48" t="s">
        <v>7228</v>
      </c>
    </row>
    <row r="49" spans="1:5" x14ac:dyDescent="0.3">
      <c r="A49" t="s">
        <v>7229</v>
      </c>
      <c r="B49" t="s">
        <v>7230</v>
      </c>
      <c r="C49" t="s">
        <v>7231</v>
      </c>
      <c r="D49" t="s">
        <v>7232</v>
      </c>
      <c r="E49" t="s">
        <v>7233</v>
      </c>
    </row>
    <row r="50" spans="1:5" x14ac:dyDescent="0.3">
      <c r="A50" t="s">
        <v>7234</v>
      </c>
      <c r="B50" t="s">
        <v>7235</v>
      </c>
      <c r="C50" t="s">
        <v>7236</v>
      </c>
      <c r="D50" t="s">
        <v>7237</v>
      </c>
      <c r="E50" t="s">
        <v>7238</v>
      </c>
    </row>
    <row r="51" spans="1:5" x14ac:dyDescent="0.3">
      <c r="A51" t="s">
        <v>7239</v>
      </c>
      <c r="B51" t="s">
        <v>7240</v>
      </c>
      <c r="C51" t="s">
        <v>7241</v>
      </c>
      <c r="D51" t="s">
        <v>7242</v>
      </c>
      <c r="E51" t="s">
        <v>7243</v>
      </c>
    </row>
    <row r="52" spans="1:5" x14ac:dyDescent="0.3">
      <c r="A52" t="s">
        <v>7244</v>
      </c>
      <c r="B52" t="s">
        <v>7245</v>
      </c>
      <c r="C52" t="s">
        <v>7246</v>
      </c>
      <c r="D52" t="s">
        <v>7247</v>
      </c>
      <c r="E52" t="s">
        <v>7248</v>
      </c>
    </row>
    <row r="53" spans="1:5" x14ac:dyDescent="0.3">
      <c r="A53" t="s">
        <v>7249</v>
      </c>
      <c r="B53" t="s">
        <v>7250</v>
      </c>
      <c r="C53" t="s">
        <v>7251</v>
      </c>
      <c r="D53" t="s">
        <v>7252</v>
      </c>
      <c r="E53" t="s">
        <v>7253</v>
      </c>
    </row>
    <row r="54" spans="1:5" x14ac:dyDescent="0.3">
      <c r="A54" t="s">
        <v>7254</v>
      </c>
      <c r="B54" t="s">
        <v>7255</v>
      </c>
      <c r="C54" t="s">
        <v>7256</v>
      </c>
      <c r="D54" t="s">
        <v>7257</v>
      </c>
      <c r="E54" t="s">
        <v>7258</v>
      </c>
    </row>
    <row r="55" spans="1:5" x14ac:dyDescent="0.3">
      <c r="A55" t="s">
        <v>7259</v>
      </c>
      <c r="B55" t="s">
        <v>7260</v>
      </c>
      <c r="C55" t="s">
        <v>7261</v>
      </c>
      <c r="D55" t="s">
        <v>7262</v>
      </c>
      <c r="E55" t="s">
        <v>7263</v>
      </c>
    </row>
    <row r="56" spans="1:5" x14ac:dyDescent="0.3">
      <c r="A56" t="s">
        <v>7264</v>
      </c>
      <c r="B56" t="s">
        <v>7265</v>
      </c>
      <c r="C56" t="s">
        <v>7266</v>
      </c>
      <c r="D56" t="s">
        <v>7267</v>
      </c>
      <c r="E56" t="s">
        <v>7268</v>
      </c>
    </row>
    <row r="57" spans="1:5" x14ac:dyDescent="0.3">
      <c r="A57" t="s">
        <v>7269</v>
      </c>
      <c r="B57" t="s">
        <v>7270</v>
      </c>
      <c r="C57" t="s">
        <v>7271</v>
      </c>
      <c r="D57" t="s">
        <v>7272</v>
      </c>
      <c r="E57" t="s">
        <v>7273</v>
      </c>
    </row>
    <row r="58" spans="1:5" x14ac:dyDescent="0.3">
      <c r="A58" t="s">
        <v>7274</v>
      </c>
      <c r="B58" t="s">
        <v>7275</v>
      </c>
      <c r="C58" t="s">
        <v>7276</v>
      </c>
      <c r="D58" t="s">
        <v>7277</v>
      </c>
      <c r="E58" t="s">
        <v>7278</v>
      </c>
    </row>
    <row r="59" spans="1:5" x14ac:dyDescent="0.3">
      <c r="A59" t="s">
        <v>7279</v>
      </c>
      <c r="B59" t="s">
        <v>7280</v>
      </c>
      <c r="C59" t="s">
        <v>7281</v>
      </c>
      <c r="D59" t="s">
        <v>7282</v>
      </c>
      <c r="E59" t="s">
        <v>7283</v>
      </c>
    </row>
    <row r="60" spans="1:5" x14ac:dyDescent="0.3">
      <c r="A60" t="s">
        <v>7284</v>
      </c>
      <c r="B60" t="s">
        <v>7285</v>
      </c>
      <c r="C60" t="s">
        <v>7286</v>
      </c>
      <c r="D60" t="s">
        <v>7287</v>
      </c>
      <c r="E60" t="s">
        <v>7288</v>
      </c>
    </row>
    <row r="61" spans="1:5" x14ac:dyDescent="0.3">
      <c r="A61" t="s">
        <v>7289</v>
      </c>
      <c r="B61" t="s">
        <v>7290</v>
      </c>
      <c r="C61" t="s">
        <v>7291</v>
      </c>
      <c r="D61" t="s">
        <v>7292</v>
      </c>
      <c r="E61" t="s">
        <v>7293</v>
      </c>
    </row>
    <row r="62" spans="1:5" x14ac:dyDescent="0.3">
      <c r="A62" t="s">
        <v>7294</v>
      </c>
      <c r="B62" t="s">
        <v>7295</v>
      </c>
      <c r="C62" t="s">
        <v>7296</v>
      </c>
      <c r="D62" t="s">
        <v>7297</v>
      </c>
      <c r="E62" t="s">
        <v>7298</v>
      </c>
    </row>
    <row r="63" spans="1:5" x14ac:dyDescent="0.3">
      <c r="A63" t="s">
        <v>7299</v>
      </c>
      <c r="B63" t="s">
        <v>7300</v>
      </c>
      <c r="C63" t="s">
        <v>7301</v>
      </c>
      <c r="D63" t="s">
        <v>7302</v>
      </c>
      <c r="E63" t="s">
        <v>7303</v>
      </c>
    </row>
    <row r="64" spans="1:5" x14ac:dyDescent="0.3">
      <c r="A64" t="s">
        <v>7304</v>
      </c>
      <c r="B64" t="s">
        <v>7305</v>
      </c>
      <c r="C64" t="s">
        <v>7306</v>
      </c>
      <c r="D64" t="s">
        <v>7307</v>
      </c>
      <c r="E64" t="s">
        <v>7308</v>
      </c>
    </row>
    <row r="65" spans="1:5" x14ac:dyDescent="0.3">
      <c r="A65" t="s">
        <v>7309</v>
      </c>
      <c r="B65" t="s">
        <v>7310</v>
      </c>
      <c r="C65" t="s">
        <v>7311</v>
      </c>
      <c r="D65" t="s">
        <v>7312</v>
      </c>
      <c r="E65" t="s">
        <v>7313</v>
      </c>
    </row>
    <row r="66" spans="1:5" x14ac:dyDescent="0.3">
      <c r="A66" t="s">
        <v>7314</v>
      </c>
      <c r="B66" t="s">
        <v>7315</v>
      </c>
      <c r="C66" t="s">
        <v>7316</v>
      </c>
      <c r="D66" t="s">
        <v>7317</v>
      </c>
      <c r="E66" t="s">
        <v>7318</v>
      </c>
    </row>
    <row r="67" spans="1:5" x14ac:dyDescent="0.3">
      <c r="A67" t="s">
        <v>7319</v>
      </c>
      <c r="B67" t="s">
        <v>7320</v>
      </c>
      <c r="C67" t="s">
        <v>7321</v>
      </c>
      <c r="D67" t="s">
        <v>7322</v>
      </c>
      <c r="E67" t="s">
        <v>7323</v>
      </c>
    </row>
    <row r="68" spans="1:5" x14ac:dyDescent="0.3">
      <c r="A68" t="s">
        <v>7324</v>
      </c>
      <c r="B68" t="s">
        <v>7325</v>
      </c>
      <c r="C68" t="s">
        <v>7326</v>
      </c>
      <c r="D68" t="s">
        <v>7327</v>
      </c>
      <c r="E68" t="s">
        <v>7328</v>
      </c>
    </row>
    <row r="69" spans="1:5" x14ac:dyDescent="0.3">
      <c r="A69" t="s">
        <v>7329</v>
      </c>
      <c r="B69" t="s">
        <v>7330</v>
      </c>
      <c r="C69" t="s">
        <v>7331</v>
      </c>
      <c r="D69" t="s">
        <v>7332</v>
      </c>
      <c r="E69" t="s">
        <v>7333</v>
      </c>
    </row>
    <row r="70" spans="1:5" x14ac:dyDescent="0.3">
      <c r="A70" t="s">
        <v>7334</v>
      </c>
      <c r="B70" t="s">
        <v>7335</v>
      </c>
      <c r="C70" t="s">
        <v>7336</v>
      </c>
      <c r="D70" t="s">
        <v>7337</v>
      </c>
      <c r="E70" t="s">
        <v>7338</v>
      </c>
    </row>
    <row r="71" spans="1:5" x14ac:dyDescent="0.3">
      <c r="A71" t="s">
        <v>7339</v>
      </c>
      <c r="B71" t="s">
        <v>7340</v>
      </c>
      <c r="C71" t="s">
        <v>7341</v>
      </c>
      <c r="D71" t="s">
        <v>7342</v>
      </c>
      <c r="E71" t="s">
        <v>7343</v>
      </c>
    </row>
    <row r="72" spans="1:5" x14ac:dyDescent="0.3">
      <c r="A72" t="s">
        <v>7344</v>
      </c>
      <c r="B72" t="s">
        <v>7345</v>
      </c>
      <c r="C72" t="s">
        <v>7346</v>
      </c>
      <c r="D72" t="s">
        <v>7347</v>
      </c>
      <c r="E72" t="s">
        <v>7348</v>
      </c>
    </row>
    <row r="73" spans="1:5" x14ac:dyDescent="0.3">
      <c r="A73" t="s">
        <v>7349</v>
      </c>
      <c r="B73" t="s">
        <v>7350</v>
      </c>
      <c r="C73" t="s">
        <v>7351</v>
      </c>
      <c r="D73" t="s">
        <v>7352</v>
      </c>
      <c r="E73" t="s">
        <v>7353</v>
      </c>
    </row>
    <row r="74" spans="1:5" x14ac:dyDescent="0.3">
      <c r="A74" t="s">
        <v>7354</v>
      </c>
      <c r="B74" t="s">
        <v>7355</v>
      </c>
      <c r="C74" t="s">
        <v>7356</v>
      </c>
      <c r="D74" t="s">
        <v>7357</v>
      </c>
      <c r="E74" t="s">
        <v>7358</v>
      </c>
    </row>
    <row r="75" spans="1:5" x14ac:dyDescent="0.3">
      <c r="A75" t="s">
        <v>7359</v>
      </c>
      <c r="B75" t="s">
        <v>7360</v>
      </c>
      <c r="C75" t="s">
        <v>7361</v>
      </c>
      <c r="D75" t="s">
        <v>7362</v>
      </c>
      <c r="E75" t="s">
        <v>7363</v>
      </c>
    </row>
    <row r="76" spans="1:5" x14ac:dyDescent="0.3">
      <c r="A76" t="s">
        <v>7364</v>
      </c>
      <c r="B76" t="s">
        <v>7365</v>
      </c>
      <c r="C76" t="s">
        <v>7366</v>
      </c>
      <c r="D76" t="s">
        <v>7367</v>
      </c>
      <c r="E76" t="s">
        <v>7368</v>
      </c>
    </row>
    <row r="77" spans="1:5" x14ac:dyDescent="0.3">
      <c r="A77" t="s">
        <v>7369</v>
      </c>
      <c r="B77" t="s">
        <v>7370</v>
      </c>
      <c r="C77" t="s">
        <v>7371</v>
      </c>
      <c r="D77" t="s">
        <v>7372</v>
      </c>
      <c r="E77" t="s">
        <v>7373</v>
      </c>
    </row>
    <row r="78" spans="1:5" x14ac:dyDescent="0.3">
      <c r="A78" t="s">
        <v>7374</v>
      </c>
      <c r="B78" t="s">
        <v>7375</v>
      </c>
      <c r="C78" t="s">
        <v>7376</v>
      </c>
      <c r="D78" t="s">
        <v>7377</v>
      </c>
      <c r="E78" t="s">
        <v>7378</v>
      </c>
    </row>
    <row r="79" spans="1:5" x14ac:dyDescent="0.3">
      <c r="A79" t="s">
        <v>7379</v>
      </c>
      <c r="B79" t="s">
        <v>7380</v>
      </c>
      <c r="C79" t="s">
        <v>7381</v>
      </c>
      <c r="D79" t="s">
        <v>7382</v>
      </c>
      <c r="E79" t="s">
        <v>7383</v>
      </c>
    </row>
    <row r="80" spans="1:5" x14ac:dyDescent="0.3">
      <c r="A80" t="s">
        <v>7384</v>
      </c>
      <c r="B80" t="s">
        <v>7385</v>
      </c>
      <c r="C80" t="s">
        <v>7386</v>
      </c>
      <c r="D80" t="s">
        <v>7387</v>
      </c>
      <c r="E80" t="s">
        <v>7388</v>
      </c>
    </row>
    <row r="81" spans="1:5" x14ac:dyDescent="0.3">
      <c r="A81" t="s">
        <v>7389</v>
      </c>
      <c r="B81" t="s">
        <v>7390</v>
      </c>
      <c r="C81" t="s">
        <v>7391</v>
      </c>
      <c r="D81" t="s">
        <v>7392</v>
      </c>
      <c r="E81" t="s">
        <v>7393</v>
      </c>
    </row>
    <row r="82" spans="1:5" x14ac:dyDescent="0.3">
      <c r="A82" t="s">
        <v>7394</v>
      </c>
      <c r="B82" t="s">
        <v>7395</v>
      </c>
      <c r="C82" t="s">
        <v>7396</v>
      </c>
      <c r="D82" t="s">
        <v>7397</v>
      </c>
      <c r="E82" t="s">
        <v>7398</v>
      </c>
    </row>
    <row r="83" spans="1:5" x14ac:dyDescent="0.3">
      <c r="A83" t="s">
        <v>7399</v>
      </c>
      <c r="B83" t="s">
        <v>7400</v>
      </c>
      <c r="C83" t="s">
        <v>7401</v>
      </c>
      <c r="D83" t="s">
        <v>7402</v>
      </c>
      <c r="E83" t="s">
        <v>7403</v>
      </c>
    </row>
    <row r="84" spans="1:5" x14ac:dyDescent="0.3">
      <c r="A84" t="s">
        <v>7404</v>
      </c>
      <c r="B84" t="s">
        <v>7405</v>
      </c>
      <c r="C84" t="s">
        <v>7406</v>
      </c>
      <c r="D84" t="s">
        <v>7407</v>
      </c>
      <c r="E84" t="s">
        <v>7408</v>
      </c>
    </row>
    <row r="85" spans="1:5" x14ac:dyDescent="0.3">
      <c r="A85" t="s">
        <v>7409</v>
      </c>
      <c r="B85" t="s">
        <v>7410</v>
      </c>
      <c r="C85" t="s">
        <v>7411</v>
      </c>
      <c r="D85" t="s">
        <v>7412</v>
      </c>
      <c r="E85" t="s">
        <v>7413</v>
      </c>
    </row>
    <row r="86" spans="1:5" x14ac:dyDescent="0.3">
      <c r="A86" t="s">
        <v>7414</v>
      </c>
      <c r="B86" t="s">
        <v>7415</v>
      </c>
      <c r="C86" t="s">
        <v>7416</v>
      </c>
      <c r="D86" t="s">
        <v>7417</v>
      </c>
      <c r="E86" t="s">
        <v>7418</v>
      </c>
    </row>
    <row r="87" spans="1:5" x14ac:dyDescent="0.3">
      <c r="A87" t="s">
        <v>7419</v>
      </c>
      <c r="B87" t="s">
        <v>7420</v>
      </c>
      <c r="C87" t="s">
        <v>7421</v>
      </c>
      <c r="D87" t="s">
        <v>7422</v>
      </c>
      <c r="E87" t="s">
        <v>7423</v>
      </c>
    </row>
    <row r="88" spans="1:5" x14ac:dyDescent="0.3">
      <c r="A88" t="s">
        <v>7424</v>
      </c>
      <c r="B88" t="s">
        <v>7425</v>
      </c>
      <c r="C88" t="s">
        <v>7426</v>
      </c>
      <c r="D88" t="s">
        <v>7427</v>
      </c>
      <c r="E88" t="s">
        <v>7428</v>
      </c>
    </row>
    <row r="89" spans="1:5" x14ac:dyDescent="0.3">
      <c r="A89" t="s">
        <v>7429</v>
      </c>
      <c r="B89" t="s">
        <v>7430</v>
      </c>
      <c r="C89" t="s">
        <v>7431</v>
      </c>
      <c r="D89" t="s">
        <v>7432</v>
      </c>
      <c r="E89" t="s">
        <v>7433</v>
      </c>
    </row>
    <row r="90" spans="1:5" x14ac:dyDescent="0.3">
      <c r="A90" t="s">
        <v>7434</v>
      </c>
      <c r="B90" t="s">
        <v>7435</v>
      </c>
      <c r="C90" t="s">
        <v>7436</v>
      </c>
      <c r="D90" t="s">
        <v>7437</v>
      </c>
      <c r="E90" t="s">
        <v>7438</v>
      </c>
    </row>
    <row r="91" spans="1:5" x14ac:dyDescent="0.3">
      <c r="A91" t="s">
        <v>7439</v>
      </c>
      <c r="B91" t="s">
        <v>7440</v>
      </c>
      <c r="C91" t="s">
        <v>7441</v>
      </c>
      <c r="D91" t="s">
        <v>7442</v>
      </c>
      <c r="E91" t="s">
        <v>7443</v>
      </c>
    </row>
    <row r="92" spans="1:5" x14ac:dyDescent="0.3">
      <c r="A92" t="s">
        <v>7444</v>
      </c>
      <c r="B92" t="s">
        <v>7445</v>
      </c>
      <c r="C92" t="s">
        <v>7446</v>
      </c>
      <c r="D92" t="s">
        <v>7447</v>
      </c>
      <c r="E92" t="s">
        <v>7448</v>
      </c>
    </row>
    <row r="93" spans="1:5" x14ac:dyDescent="0.3">
      <c r="A93" t="s">
        <v>7449</v>
      </c>
      <c r="B93" t="s">
        <v>7450</v>
      </c>
      <c r="C93" t="s">
        <v>7451</v>
      </c>
      <c r="D93" t="s">
        <v>7452</v>
      </c>
      <c r="E93" t="s">
        <v>7453</v>
      </c>
    </row>
    <row r="94" spans="1:5" x14ac:dyDescent="0.3">
      <c r="A94" t="s">
        <v>7454</v>
      </c>
      <c r="B94" t="s">
        <v>7455</v>
      </c>
      <c r="C94" t="s">
        <v>7456</v>
      </c>
      <c r="D94" t="s">
        <v>7457</v>
      </c>
      <c r="E94" t="s">
        <v>7458</v>
      </c>
    </row>
    <row r="95" spans="1:5" x14ac:dyDescent="0.3">
      <c r="A95" t="s">
        <v>7459</v>
      </c>
      <c r="B95" t="s">
        <v>7460</v>
      </c>
      <c r="C95" t="s">
        <v>7461</v>
      </c>
      <c r="D95" t="s">
        <v>7462</v>
      </c>
      <c r="E95" t="s">
        <v>7463</v>
      </c>
    </row>
    <row r="96" spans="1:5" x14ac:dyDescent="0.3">
      <c r="A96" t="s">
        <v>7464</v>
      </c>
      <c r="B96" t="s">
        <v>7465</v>
      </c>
      <c r="C96" t="s">
        <v>7466</v>
      </c>
      <c r="D96" t="s">
        <v>7467</v>
      </c>
      <c r="E96" t="s">
        <v>7468</v>
      </c>
    </row>
    <row r="97" spans="1:5" x14ac:dyDescent="0.3">
      <c r="A97" t="s">
        <v>7469</v>
      </c>
      <c r="B97" t="s">
        <v>7470</v>
      </c>
      <c r="C97" t="s">
        <v>7471</v>
      </c>
      <c r="D97" t="s">
        <v>7472</v>
      </c>
      <c r="E97" t="s">
        <v>7473</v>
      </c>
    </row>
    <row r="98" spans="1:5" x14ac:dyDescent="0.3">
      <c r="A98" t="s">
        <v>7474</v>
      </c>
      <c r="B98" t="s">
        <v>7475</v>
      </c>
      <c r="C98" t="s">
        <v>7476</v>
      </c>
      <c r="D98" t="s">
        <v>7477</v>
      </c>
      <c r="E98" t="s">
        <v>7478</v>
      </c>
    </row>
    <row r="99" spans="1:5" x14ac:dyDescent="0.3">
      <c r="A99" t="s">
        <v>7479</v>
      </c>
      <c r="B99" t="s">
        <v>7480</v>
      </c>
      <c r="C99" t="s">
        <v>7481</v>
      </c>
      <c r="D99" t="s">
        <v>7482</v>
      </c>
      <c r="E99" t="s">
        <v>7483</v>
      </c>
    </row>
    <row r="100" spans="1:5" x14ac:dyDescent="0.3">
      <c r="A100" t="s">
        <v>7484</v>
      </c>
      <c r="B100" t="s">
        <v>7485</v>
      </c>
      <c r="C100" t="s">
        <v>7486</v>
      </c>
      <c r="D100" t="s">
        <v>7487</v>
      </c>
      <c r="E100" t="s">
        <v>7488</v>
      </c>
    </row>
    <row r="101" spans="1:5" x14ac:dyDescent="0.3">
      <c r="A101" t="s">
        <v>7489</v>
      </c>
      <c r="B101" t="s">
        <v>7490</v>
      </c>
      <c r="C101" t="s">
        <v>7491</v>
      </c>
      <c r="D101" t="s">
        <v>7492</v>
      </c>
      <c r="E101" t="s">
        <v>7493</v>
      </c>
    </row>
    <row r="102" spans="1:5" x14ac:dyDescent="0.3">
      <c r="A102" t="s">
        <v>7494</v>
      </c>
      <c r="B102" t="s">
        <v>7495</v>
      </c>
      <c r="C102" t="s">
        <v>7496</v>
      </c>
      <c r="D102" t="s">
        <v>7497</v>
      </c>
      <c r="E102" t="s">
        <v>7498</v>
      </c>
    </row>
    <row r="103" spans="1:5" x14ac:dyDescent="0.3">
      <c r="A103" t="s">
        <v>7499</v>
      </c>
      <c r="B103" t="s">
        <v>7500</v>
      </c>
      <c r="C103" t="s">
        <v>7501</v>
      </c>
      <c r="D103" t="s">
        <v>7502</v>
      </c>
      <c r="E103" t="s">
        <v>7503</v>
      </c>
    </row>
    <row r="104" spans="1:5" x14ac:dyDescent="0.3">
      <c r="A104" t="s">
        <v>7504</v>
      </c>
      <c r="B104" t="s">
        <v>7505</v>
      </c>
      <c r="C104" t="s">
        <v>7506</v>
      </c>
      <c r="D104" t="s">
        <v>7507</v>
      </c>
      <c r="E104" t="s">
        <v>7508</v>
      </c>
    </row>
    <row r="105" spans="1:5" x14ac:dyDescent="0.3">
      <c r="A105" t="s">
        <v>7509</v>
      </c>
      <c r="B105" t="s">
        <v>7510</v>
      </c>
      <c r="C105" t="s">
        <v>7511</v>
      </c>
      <c r="D105" t="s">
        <v>7512</v>
      </c>
      <c r="E105" t="s">
        <v>7513</v>
      </c>
    </row>
    <row r="106" spans="1:5" x14ac:dyDescent="0.3">
      <c r="A106" t="s">
        <v>7514</v>
      </c>
      <c r="B106" t="s">
        <v>7515</v>
      </c>
      <c r="C106" t="s">
        <v>7516</v>
      </c>
      <c r="D106" t="s">
        <v>7517</v>
      </c>
      <c r="E106" t="s">
        <v>7518</v>
      </c>
    </row>
    <row r="107" spans="1:5" x14ac:dyDescent="0.3">
      <c r="A107" t="s">
        <v>7519</v>
      </c>
      <c r="B107" t="s">
        <v>7520</v>
      </c>
      <c r="C107" t="s">
        <v>7521</v>
      </c>
      <c r="D107" t="s">
        <v>7522</v>
      </c>
      <c r="E107" t="s">
        <v>7523</v>
      </c>
    </row>
    <row r="108" spans="1:5" x14ac:dyDescent="0.3">
      <c r="A108" t="s">
        <v>7524</v>
      </c>
      <c r="B108" t="s">
        <v>7525</v>
      </c>
      <c r="C108" t="s">
        <v>7526</v>
      </c>
      <c r="D108" t="s">
        <v>7527</v>
      </c>
      <c r="E108" t="s">
        <v>7528</v>
      </c>
    </row>
    <row r="109" spans="1:5" x14ac:dyDescent="0.3">
      <c r="A109" t="s">
        <v>7529</v>
      </c>
      <c r="B109" t="s">
        <v>7530</v>
      </c>
      <c r="C109" t="s">
        <v>7531</v>
      </c>
      <c r="D109" t="s">
        <v>7532</v>
      </c>
      <c r="E109" t="s">
        <v>7533</v>
      </c>
    </row>
    <row r="110" spans="1:5" x14ac:dyDescent="0.3">
      <c r="A110" t="s">
        <v>7534</v>
      </c>
      <c r="B110" t="s">
        <v>7535</v>
      </c>
      <c r="C110" t="s">
        <v>7536</v>
      </c>
      <c r="D110" t="s">
        <v>7537</v>
      </c>
      <c r="E110" t="s">
        <v>7538</v>
      </c>
    </row>
    <row r="111" spans="1:5" x14ac:dyDescent="0.3">
      <c r="A111" t="s">
        <v>7539</v>
      </c>
      <c r="B111" t="s">
        <v>7540</v>
      </c>
      <c r="C111" t="s">
        <v>7541</v>
      </c>
      <c r="D111" t="s">
        <v>7542</v>
      </c>
      <c r="E111" t="s">
        <v>7543</v>
      </c>
    </row>
    <row r="112" spans="1:5" x14ac:dyDescent="0.3">
      <c r="A112" t="s">
        <v>7544</v>
      </c>
      <c r="B112" t="s">
        <v>7545</v>
      </c>
      <c r="C112" t="s">
        <v>7546</v>
      </c>
      <c r="D112" t="s">
        <v>7547</v>
      </c>
      <c r="E112" t="s">
        <v>7548</v>
      </c>
    </row>
    <row r="113" spans="1:5" x14ac:dyDescent="0.3">
      <c r="A113" t="s">
        <v>7549</v>
      </c>
      <c r="B113" t="s">
        <v>7550</v>
      </c>
      <c r="C113" t="s">
        <v>7551</v>
      </c>
      <c r="D113" t="s">
        <v>7552</v>
      </c>
      <c r="E113" t="s">
        <v>7553</v>
      </c>
    </row>
    <row r="114" spans="1:5" x14ac:dyDescent="0.3">
      <c r="A114" t="s">
        <v>7554</v>
      </c>
      <c r="B114" t="s">
        <v>7555</v>
      </c>
      <c r="C114" t="s">
        <v>7556</v>
      </c>
      <c r="D114" t="s">
        <v>7557</v>
      </c>
      <c r="E114" t="s">
        <v>7558</v>
      </c>
    </row>
    <row r="115" spans="1:5" x14ac:dyDescent="0.3">
      <c r="A115" t="s">
        <v>7559</v>
      </c>
      <c r="B115" t="s">
        <v>7560</v>
      </c>
      <c r="C115" t="s">
        <v>7561</v>
      </c>
      <c r="D115" t="s">
        <v>7562</v>
      </c>
      <c r="E115" t="s">
        <v>7563</v>
      </c>
    </row>
    <row r="116" spans="1:5" x14ac:dyDescent="0.3">
      <c r="A116" t="s">
        <v>7564</v>
      </c>
      <c r="B116" t="s">
        <v>7565</v>
      </c>
      <c r="C116" t="s">
        <v>7566</v>
      </c>
      <c r="D116" t="s">
        <v>7567</v>
      </c>
      <c r="E116" t="s">
        <v>7568</v>
      </c>
    </row>
    <row r="117" spans="1:5" x14ac:dyDescent="0.3">
      <c r="A117" t="s">
        <v>7569</v>
      </c>
      <c r="B117" t="s">
        <v>7570</v>
      </c>
      <c r="C117" t="s">
        <v>7571</v>
      </c>
      <c r="D117" t="s">
        <v>7572</v>
      </c>
      <c r="E117" t="s">
        <v>7573</v>
      </c>
    </row>
    <row r="118" spans="1:5" x14ac:dyDescent="0.3">
      <c r="A118" t="s">
        <v>7574</v>
      </c>
      <c r="B118" t="s">
        <v>7575</v>
      </c>
      <c r="C118" t="s">
        <v>7576</v>
      </c>
      <c r="D118" t="s">
        <v>7577</v>
      </c>
      <c r="E118" t="s">
        <v>7578</v>
      </c>
    </row>
    <row r="119" spans="1:5" x14ac:dyDescent="0.3">
      <c r="A119" t="s">
        <v>7579</v>
      </c>
      <c r="B119" t="s">
        <v>7580</v>
      </c>
      <c r="C119" t="s">
        <v>7581</v>
      </c>
      <c r="D119" t="s">
        <v>7582</v>
      </c>
      <c r="E119" t="s">
        <v>7583</v>
      </c>
    </row>
    <row r="120" spans="1:5" x14ac:dyDescent="0.3">
      <c r="A120" t="s">
        <v>7584</v>
      </c>
      <c r="B120" t="s">
        <v>7585</v>
      </c>
      <c r="C120" t="s">
        <v>7586</v>
      </c>
      <c r="D120" t="s">
        <v>7587</v>
      </c>
      <c r="E120" t="s">
        <v>7588</v>
      </c>
    </row>
    <row r="121" spans="1:5" x14ac:dyDescent="0.3">
      <c r="A121" t="s">
        <v>7589</v>
      </c>
      <c r="B121" t="s">
        <v>7590</v>
      </c>
      <c r="C121" t="s">
        <v>7591</v>
      </c>
      <c r="D121" t="s">
        <v>7592</v>
      </c>
      <c r="E121" t="s">
        <v>7593</v>
      </c>
    </row>
    <row r="122" spans="1:5" x14ac:dyDescent="0.3">
      <c r="A122" t="s">
        <v>7594</v>
      </c>
      <c r="B122" t="s">
        <v>7595</v>
      </c>
      <c r="C122" t="s">
        <v>7596</v>
      </c>
      <c r="D122" t="s">
        <v>7597</v>
      </c>
      <c r="E122" t="s">
        <v>7598</v>
      </c>
    </row>
    <row r="123" spans="1:5" x14ac:dyDescent="0.3">
      <c r="A123" t="s">
        <v>7599</v>
      </c>
      <c r="B123" t="s">
        <v>7600</v>
      </c>
      <c r="C123" t="s">
        <v>7601</v>
      </c>
      <c r="D123" t="s">
        <v>7602</v>
      </c>
      <c r="E123" t="s">
        <v>7603</v>
      </c>
    </row>
    <row r="124" spans="1:5" x14ac:dyDescent="0.3">
      <c r="A124" t="s">
        <v>7604</v>
      </c>
      <c r="B124" t="s">
        <v>7605</v>
      </c>
      <c r="C124" t="s">
        <v>7606</v>
      </c>
      <c r="D124" t="s">
        <v>7607</v>
      </c>
      <c r="E124" t="s">
        <v>7608</v>
      </c>
    </row>
    <row r="125" spans="1:5" x14ac:dyDescent="0.3">
      <c r="A125" t="s">
        <v>7609</v>
      </c>
      <c r="B125" t="s">
        <v>7610</v>
      </c>
      <c r="C125" t="s">
        <v>7611</v>
      </c>
      <c r="D125" t="s">
        <v>7612</v>
      </c>
      <c r="E125" t="s">
        <v>7613</v>
      </c>
    </row>
    <row r="126" spans="1:5" x14ac:dyDescent="0.3">
      <c r="A126" t="s">
        <v>7614</v>
      </c>
      <c r="B126" t="s">
        <v>7615</v>
      </c>
      <c r="C126" t="s">
        <v>7616</v>
      </c>
      <c r="D126" t="s">
        <v>7617</v>
      </c>
      <c r="E126" t="s">
        <v>7618</v>
      </c>
    </row>
    <row r="127" spans="1:5" x14ac:dyDescent="0.3">
      <c r="A127" t="s">
        <v>7619</v>
      </c>
      <c r="B127" t="s">
        <v>7620</v>
      </c>
      <c r="C127" t="s">
        <v>7621</v>
      </c>
      <c r="D127" t="s">
        <v>7622</v>
      </c>
      <c r="E127" t="s">
        <v>7623</v>
      </c>
    </row>
    <row r="128" spans="1:5" x14ac:dyDescent="0.3">
      <c r="A128" t="s">
        <v>7624</v>
      </c>
      <c r="B128" t="s">
        <v>7625</v>
      </c>
      <c r="C128" t="s">
        <v>7626</v>
      </c>
      <c r="D128" t="s">
        <v>7627</v>
      </c>
      <c r="E128" t="s">
        <v>7628</v>
      </c>
    </row>
    <row r="129" spans="1:5" x14ac:dyDescent="0.3">
      <c r="A129" t="s">
        <v>7629</v>
      </c>
      <c r="B129" t="s">
        <v>7630</v>
      </c>
      <c r="C129" t="s">
        <v>7631</v>
      </c>
      <c r="D129" t="s">
        <v>7632</v>
      </c>
      <c r="E129" t="s">
        <v>7633</v>
      </c>
    </row>
    <row r="130" spans="1:5" x14ac:dyDescent="0.3">
      <c r="A130" t="s">
        <v>7634</v>
      </c>
      <c r="B130" t="s">
        <v>7635</v>
      </c>
      <c r="C130" t="s">
        <v>7636</v>
      </c>
      <c r="D130" t="s">
        <v>7637</v>
      </c>
      <c r="E130" t="s">
        <v>7638</v>
      </c>
    </row>
    <row r="131" spans="1:5" x14ac:dyDescent="0.3">
      <c r="A131" t="s">
        <v>7639</v>
      </c>
      <c r="B131" t="s">
        <v>7640</v>
      </c>
      <c r="C131" t="s">
        <v>7641</v>
      </c>
      <c r="D131" t="s">
        <v>7642</v>
      </c>
      <c r="E131" t="s">
        <v>7643</v>
      </c>
    </row>
    <row r="132" spans="1:5" x14ac:dyDescent="0.3">
      <c r="A132" t="s">
        <v>7644</v>
      </c>
      <c r="B132" t="s">
        <v>7645</v>
      </c>
      <c r="C132" t="s">
        <v>7646</v>
      </c>
      <c r="D132" t="s">
        <v>7647</v>
      </c>
      <c r="E132" t="s">
        <v>7648</v>
      </c>
    </row>
    <row r="133" spans="1:5" x14ac:dyDescent="0.3">
      <c r="A133" t="s">
        <v>7649</v>
      </c>
      <c r="B133" t="s">
        <v>7650</v>
      </c>
      <c r="C133" t="s">
        <v>7651</v>
      </c>
      <c r="D133" t="s">
        <v>7652</v>
      </c>
      <c r="E133" t="s">
        <v>7653</v>
      </c>
    </row>
    <row r="134" spans="1:5" x14ac:dyDescent="0.3">
      <c r="A134" t="s">
        <v>7654</v>
      </c>
      <c r="B134" t="s">
        <v>7655</v>
      </c>
      <c r="C134" t="s">
        <v>7656</v>
      </c>
      <c r="D134" t="s">
        <v>7657</v>
      </c>
      <c r="E134" t="s">
        <v>7658</v>
      </c>
    </row>
    <row r="135" spans="1:5" x14ac:dyDescent="0.3">
      <c r="A135" t="s">
        <v>7659</v>
      </c>
      <c r="B135" t="s">
        <v>7660</v>
      </c>
      <c r="C135" t="s">
        <v>7661</v>
      </c>
      <c r="D135" t="s">
        <v>7662</v>
      </c>
      <c r="E135" t="s">
        <v>7663</v>
      </c>
    </row>
    <row r="136" spans="1:5" x14ac:dyDescent="0.3">
      <c r="A136" t="s">
        <v>7664</v>
      </c>
      <c r="B136" t="s">
        <v>7665</v>
      </c>
      <c r="C136" t="s">
        <v>7666</v>
      </c>
      <c r="D136" t="s">
        <v>7667</v>
      </c>
      <c r="E136" t="s">
        <v>7668</v>
      </c>
    </row>
    <row r="137" spans="1:5" x14ac:dyDescent="0.3">
      <c r="A137" t="s">
        <v>7669</v>
      </c>
      <c r="B137" t="s">
        <v>7670</v>
      </c>
      <c r="C137" t="s">
        <v>7671</v>
      </c>
      <c r="D137" t="s">
        <v>7672</v>
      </c>
      <c r="E137" t="s">
        <v>7673</v>
      </c>
    </row>
    <row r="138" spans="1:5" x14ac:dyDescent="0.3">
      <c r="A138" t="s">
        <v>7674</v>
      </c>
      <c r="B138" t="s">
        <v>7675</v>
      </c>
      <c r="C138" t="s">
        <v>7676</v>
      </c>
      <c r="D138" t="s">
        <v>7677</v>
      </c>
      <c r="E138" t="s">
        <v>7678</v>
      </c>
    </row>
    <row r="139" spans="1:5" x14ac:dyDescent="0.3">
      <c r="A139" t="s">
        <v>7679</v>
      </c>
      <c r="B139" t="s">
        <v>7680</v>
      </c>
      <c r="C139" t="s">
        <v>7681</v>
      </c>
      <c r="D139" t="s">
        <v>7682</v>
      </c>
      <c r="E139" t="s">
        <v>7683</v>
      </c>
    </row>
    <row r="140" spans="1:5" x14ac:dyDescent="0.3">
      <c r="A140" t="s">
        <v>7684</v>
      </c>
      <c r="B140" t="s">
        <v>7685</v>
      </c>
      <c r="C140" t="s">
        <v>7686</v>
      </c>
      <c r="D140" t="s">
        <v>7687</v>
      </c>
      <c r="E140" t="s">
        <v>7688</v>
      </c>
    </row>
    <row r="141" spans="1:5" x14ac:dyDescent="0.3">
      <c r="A141" t="s">
        <v>7689</v>
      </c>
      <c r="B141" t="s">
        <v>7690</v>
      </c>
      <c r="C141" t="s">
        <v>7691</v>
      </c>
      <c r="D141" t="s">
        <v>7692</v>
      </c>
      <c r="E141" t="s">
        <v>7693</v>
      </c>
    </row>
    <row r="142" spans="1:5" x14ac:dyDescent="0.3">
      <c r="A142" t="s">
        <v>7694</v>
      </c>
      <c r="B142" t="s">
        <v>7695</v>
      </c>
      <c r="C142" t="s">
        <v>7696</v>
      </c>
      <c r="D142" t="s">
        <v>7697</v>
      </c>
      <c r="E142" t="s">
        <v>7698</v>
      </c>
    </row>
    <row r="143" spans="1:5" x14ac:dyDescent="0.3">
      <c r="A143" t="s">
        <v>7699</v>
      </c>
      <c r="B143" t="s">
        <v>7700</v>
      </c>
      <c r="C143" t="s">
        <v>7701</v>
      </c>
      <c r="D143" t="s">
        <v>7702</v>
      </c>
      <c r="E143" t="s">
        <v>7703</v>
      </c>
    </row>
    <row r="144" spans="1:5" x14ac:dyDescent="0.3">
      <c r="A144" t="s">
        <v>7704</v>
      </c>
      <c r="B144" t="s">
        <v>7705</v>
      </c>
      <c r="C144" t="s">
        <v>7706</v>
      </c>
      <c r="D144" t="s">
        <v>7707</v>
      </c>
      <c r="E144" t="s">
        <v>7708</v>
      </c>
    </row>
    <row r="145" spans="1:5" x14ac:dyDescent="0.3">
      <c r="A145" t="s">
        <v>7709</v>
      </c>
      <c r="B145" t="s">
        <v>7710</v>
      </c>
      <c r="C145" t="s">
        <v>7711</v>
      </c>
      <c r="D145" t="s">
        <v>7712</v>
      </c>
      <c r="E145" t="s">
        <v>7713</v>
      </c>
    </row>
    <row r="146" spans="1:5" x14ac:dyDescent="0.3">
      <c r="A146" t="s">
        <v>7714</v>
      </c>
      <c r="B146" t="s">
        <v>7715</v>
      </c>
      <c r="C146" t="s">
        <v>7716</v>
      </c>
      <c r="D146" t="s">
        <v>7717</v>
      </c>
      <c r="E146" t="s">
        <v>7718</v>
      </c>
    </row>
    <row r="147" spans="1:5" x14ac:dyDescent="0.3">
      <c r="A147" t="s">
        <v>7719</v>
      </c>
      <c r="B147" t="s">
        <v>7720</v>
      </c>
      <c r="C147" t="s">
        <v>7721</v>
      </c>
      <c r="D147" t="s">
        <v>7722</v>
      </c>
      <c r="E147" t="s">
        <v>7723</v>
      </c>
    </row>
    <row r="148" spans="1:5" x14ac:dyDescent="0.3">
      <c r="A148" t="s">
        <v>7724</v>
      </c>
      <c r="B148" t="s">
        <v>7725</v>
      </c>
      <c r="C148" t="s">
        <v>7726</v>
      </c>
      <c r="D148" t="s">
        <v>7727</v>
      </c>
      <c r="E148" t="s">
        <v>7728</v>
      </c>
    </row>
    <row r="149" spans="1:5" x14ac:dyDescent="0.3">
      <c r="A149" t="s">
        <v>7729</v>
      </c>
      <c r="B149" t="s">
        <v>7730</v>
      </c>
      <c r="C149" t="s">
        <v>7731</v>
      </c>
      <c r="D149" t="s">
        <v>7732</v>
      </c>
      <c r="E149" t="s">
        <v>7733</v>
      </c>
    </row>
    <row r="150" spans="1:5" x14ac:dyDescent="0.3">
      <c r="A150" t="s">
        <v>7734</v>
      </c>
      <c r="B150" t="s">
        <v>7735</v>
      </c>
      <c r="C150" t="s">
        <v>7736</v>
      </c>
      <c r="D150" t="s">
        <v>7737</v>
      </c>
      <c r="E150" t="s">
        <v>7738</v>
      </c>
    </row>
    <row r="151" spans="1:5" x14ac:dyDescent="0.3">
      <c r="A151" t="s">
        <v>7739</v>
      </c>
      <c r="B151" t="s">
        <v>7740</v>
      </c>
      <c r="C151" t="s">
        <v>7741</v>
      </c>
      <c r="D151" t="s">
        <v>7742</v>
      </c>
      <c r="E151" t="s">
        <v>7743</v>
      </c>
    </row>
    <row r="152" spans="1:5" x14ac:dyDescent="0.3">
      <c r="A152" t="s">
        <v>7744</v>
      </c>
      <c r="B152" t="s">
        <v>7745</v>
      </c>
      <c r="C152" t="s">
        <v>7746</v>
      </c>
      <c r="D152" t="s">
        <v>7747</v>
      </c>
      <c r="E152" t="s">
        <v>7748</v>
      </c>
    </row>
    <row r="153" spans="1:5" x14ac:dyDescent="0.3">
      <c r="A153" t="s">
        <v>7749</v>
      </c>
      <c r="B153" t="s">
        <v>7750</v>
      </c>
      <c r="C153" t="s">
        <v>7751</v>
      </c>
      <c r="D153" t="s">
        <v>7752</v>
      </c>
      <c r="E153" t="s">
        <v>7753</v>
      </c>
    </row>
    <row r="154" spans="1:5" x14ac:dyDescent="0.3">
      <c r="A154" t="s">
        <v>7754</v>
      </c>
      <c r="B154" t="s">
        <v>7755</v>
      </c>
      <c r="C154" t="s">
        <v>7756</v>
      </c>
      <c r="D154" t="s">
        <v>7757</v>
      </c>
      <c r="E154" t="s">
        <v>7758</v>
      </c>
    </row>
    <row r="155" spans="1:5" x14ac:dyDescent="0.3">
      <c r="A155" t="s">
        <v>7759</v>
      </c>
      <c r="B155" t="s">
        <v>7760</v>
      </c>
      <c r="C155" t="s">
        <v>7761</v>
      </c>
      <c r="D155" t="s">
        <v>7762</v>
      </c>
      <c r="E155" t="s">
        <v>7763</v>
      </c>
    </row>
    <row r="156" spans="1:5" x14ac:dyDescent="0.3">
      <c r="A156" t="s">
        <v>7764</v>
      </c>
      <c r="B156" t="s">
        <v>7765</v>
      </c>
      <c r="C156" t="s">
        <v>7766</v>
      </c>
      <c r="D156" t="s">
        <v>7767</v>
      </c>
      <c r="E156" t="s">
        <v>7768</v>
      </c>
    </row>
    <row r="157" spans="1:5" x14ac:dyDescent="0.3">
      <c r="A157" t="s">
        <v>7769</v>
      </c>
      <c r="B157" t="s">
        <v>7770</v>
      </c>
      <c r="C157" t="s">
        <v>7771</v>
      </c>
      <c r="D157" t="s">
        <v>7772</v>
      </c>
      <c r="E157" t="s">
        <v>7773</v>
      </c>
    </row>
    <row r="158" spans="1:5" x14ac:dyDescent="0.3">
      <c r="A158" t="s">
        <v>7774</v>
      </c>
      <c r="B158" t="s">
        <v>7775</v>
      </c>
      <c r="C158" t="s">
        <v>7776</v>
      </c>
      <c r="D158" t="s">
        <v>7777</v>
      </c>
      <c r="E158" t="s">
        <v>7778</v>
      </c>
    </row>
    <row r="159" spans="1:5" x14ac:dyDescent="0.3">
      <c r="A159" t="s">
        <v>7779</v>
      </c>
      <c r="B159" t="s">
        <v>7780</v>
      </c>
      <c r="C159" t="s">
        <v>7781</v>
      </c>
      <c r="D159" t="s">
        <v>7782</v>
      </c>
      <c r="E159" t="s">
        <v>7783</v>
      </c>
    </row>
    <row r="160" spans="1:5" x14ac:dyDescent="0.3">
      <c r="A160" t="s">
        <v>7784</v>
      </c>
      <c r="B160" t="s">
        <v>7785</v>
      </c>
      <c r="C160" t="s">
        <v>7786</v>
      </c>
      <c r="D160" t="s">
        <v>7787</v>
      </c>
      <c r="E160" t="s">
        <v>7788</v>
      </c>
    </row>
    <row r="161" spans="1:5" x14ac:dyDescent="0.3">
      <c r="A161" t="s">
        <v>7789</v>
      </c>
      <c r="B161" t="s">
        <v>7790</v>
      </c>
      <c r="C161" t="s">
        <v>7791</v>
      </c>
      <c r="D161" t="s">
        <v>7792</v>
      </c>
      <c r="E161" t="s">
        <v>7793</v>
      </c>
    </row>
    <row r="162" spans="1:5" x14ac:dyDescent="0.3">
      <c r="A162" t="s">
        <v>7794</v>
      </c>
      <c r="B162" t="s">
        <v>7795</v>
      </c>
      <c r="C162" t="s">
        <v>7796</v>
      </c>
      <c r="D162" t="s">
        <v>7797</v>
      </c>
      <c r="E162" t="s">
        <v>7798</v>
      </c>
    </row>
    <row r="163" spans="1:5" x14ac:dyDescent="0.3">
      <c r="A163" t="s">
        <v>7799</v>
      </c>
      <c r="B163" t="s">
        <v>7800</v>
      </c>
      <c r="C163" t="s">
        <v>7801</v>
      </c>
      <c r="D163" t="s">
        <v>7802</v>
      </c>
      <c r="E163" t="s">
        <v>7803</v>
      </c>
    </row>
    <row r="164" spans="1:5" x14ac:dyDescent="0.3">
      <c r="A164" t="s">
        <v>7804</v>
      </c>
      <c r="B164" t="s">
        <v>7805</v>
      </c>
      <c r="C164" t="s">
        <v>7806</v>
      </c>
      <c r="D164" t="s">
        <v>7807</v>
      </c>
      <c r="E164" t="s">
        <v>7808</v>
      </c>
    </row>
    <row r="165" spans="1:5" x14ac:dyDescent="0.3">
      <c r="A165" t="s">
        <v>7809</v>
      </c>
      <c r="B165" t="s">
        <v>7810</v>
      </c>
      <c r="C165" t="s">
        <v>7811</v>
      </c>
      <c r="D165" t="s">
        <v>7812</v>
      </c>
      <c r="E165" t="s">
        <v>7813</v>
      </c>
    </row>
    <row r="166" spans="1:5" x14ac:dyDescent="0.3">
      <c r="A166" t="s">
        <v>7814</v>
      </c>
      <c r="B166" t="s">
        <v>7815</v>
      </c>
      <c r="C166" t="s">
        <v>7816</v>
      </c>
      <c r="D166" t="s">
        <v>7817</v>
      </c>
      <c r="E166" t="s">
        <v>7818</v>
      </c>
    </row>
    <row r="167" spans="1:5" x14ac:dyDescent="0.3">
      <c r="A167" t="s">
        <v>7819</v>
      </c>
      <c r="B167" t="s">
        <v>7820</v>
      </c>
      <c r="C167" t="s">
        <v>7821</v>
      </c>
      <c r="D167" t="s">
        <v>7822</v>
      </c>
      <c r="E167" t="s">
        <v>7823</v>
      </c>
    </row>
    <row r="168" spans="1:5" x14ac:dyDescent="0.3">
      <c r="A168" t="s">
        <v>7824</v>
      </c>
      <c r="B168" t="s">
        <v>7825</v>
      </c>
      <c r="C168" t="s">
        <v>7826</v>
      </c>
      <c r="D168" t="s">
        <v>7827</v>
      </c>
      <c r="E168" t="s">
        <v>7828</v>
      </c>
    </row>
    <row r="169" spans="1:5" x14ac:dyDescent="0.3">
      <c r="A169" t="s">
        <v>7829</v>
      </c>
      <c r="B169" t="s">
        <v>7830</v>
      </c>
      <c r="C169" t="s">
        <v>7831</v>
      </c>
      <c r="D169" t="s">
        <v>7832</v>
      </c>
      <c r="E169" t="s">
        <v>7833</v>
      </c>
    </row>
    <row r="170" spans="1:5" x14ac:dyDescent="0.3">
      <c r="A170" t="s">
        <v>7834</v>
      </c>
      <c r="B170" t="s">
        <v>7835</v>
      </c>
      <c r="C170" t="s">
        <v>7836</v>
      </c>
      <c r="D170" t="s">
        <v>7837</v>
      </c>
      <c r="E170" t="s">
        <v>7838</v>
      </c>
    </row>
    <row r="171" spans="1:5" x14ac:dyDescent="0.3">
      <c r="A171" t="s">
        <v>7839</v>
      </c>
      <c r="B171" t="s">
        <v>7840</v>
      </c>
      <c r="C171" t="s">
        <v>7841</v>
      </c>
      <c r="D171" t="s">
        <v>7842</v>
      </c>
      <c r="E171" t="s">
        <v>7843</v>
      </c>
    </row>
    <row r="172" spans="1:5" x14ac:dyDescent="0.3">
      <c r="A172" t="s">
        <v>7844</v>
      </c>
      <c r="B172" t="s">
        <v>7845</v>
      </c>
      <c r="C172" t="s">
        <v>7846</v>
      </c>
      <c r="D172" t="s">
        <v>7847</v>
      </c>
      <c r="E172" t="s">
        <v>7848</v>
      </c>
    </row>
    <row r="173" spans="1:5" x14ac:dyDescent="0.3">
      <c r="A173" t="s">
        <v>7849</v>
      </c>
      <c r="B173" t="s">
        <v>7850</v>
      </c>
      <c r="C173" t="s">
        <v>7851</v>
      </c>
      <c r="D173" t="s">
        <v>7852</v>
      </c>
      <c r="E173" t="s">
        <v>7853</v>
      </c>
    </row>
    <row r="174" spans="1:5" x14ac:dyDescent="0.3">
      <c r="A174" t="s">
        <v>7854</v>
      </c>
      <c r="B174" t="s">
        <v>7855</v>
      </c>
      <c r="C174" t="s">
        <v>7856</v>
      </c>
      <c r="D174" t="s">
        <v>7857</v>
      </c>
      <c r="E174" t="s">
        <v>7858</v>
      </c>
    </row>
    <row r="175" spans="1:5" x14ac:dyDescent="0.3">
      <c r="A175" t="s">
        <v>7859</v>
      </c>
      <c r="B175" t="s">
        <v>7860</v>
      </c>
      <c r="C175" t="s">
        <v>7861</v>
      </c>
      <c r="D175" t="s">
        <v>7862</v>
      </c>
      <c r="E175" t="s">
        <v>7863</v>
      </c>
    </row>
    <row r="176" spans="1:5" x14ac:dyDescent="0.3">
      <c r="A176" t="s">
        <v>7864</v>
      </c>
      <c r="B176" t="s">
        <v>7865</v>
      </c>
      <c r="C176" t="s">
        <v>7866</v>
      </c>
      <c r="D176" t="s">
        <v>7867</v>
      </c>
      <c r="E176" t="s">
        <v>7868</v>
      </c>
    </row>
    <row r="177" spans="1:5" x14ac:dyDescent="0.3">
      <c r="A177" t="s">
        <v>7869</v>
      </c>
      <c r="B177" t="s">
        <v>7870</v>
      </c>
      <c r="C177" t="s">
        <v>7871</v>
      </c>
      <c r="D177" t="s">
        <v>7872</v>
      </c>
      <c r="E177" t="s">
        <v>7873</v>
      </c>
    </row>
    <row r="178" spans="1:5" x14ac:dyDescent="0.3">
      <c r="A178" t="s">
        <v>7874</v>
      </c>
      <c r="B178" t="s">
        <v>7875</v>
      </c>
      <c r="C178" t="s">
        <v>7876</v>
      </c>
      <c r="D178" t="s">
        <v>7877</v>
      </c>
      <c r="E178" t="s">
        <v>7878</v>
      </c>
    </row>
    <row r="179" spans="1:5" x14ac:dyDescent="0.3">
      <c r="A179" t="s">
        <v>7879</v>
      </c>
      <c r="B179" t="s">
        <v>7880</v>
      </c>
      <c r="C179" t="s">
        <v>7881</v>
      </c>
      <c r="D179" t="s">
        <v>7882</v>
      </c>
      <c r="E179" t="s">
        <v>7883</v>
      </c>
    </row>
    <row r="180" spans="1:5" x14ac:dyDescent="0.3">
      <c r="A180" t="s">
        <v>7884</v>
      </c>
      <c r="B180" t="s">
        <v>7885</v>
      </c>
      <c r="C180" t="s">
        <v>7886</v>
      </c>
      <c r="D180" t="s">
        <v>7887</v>
      </c>
      <c r="E180" t="s">
        <v>7888</v>
      </c>
    </row>
    <row r="181" spans="1:5" x14ac:dyDescent="0.3">
      <c r="A181" t="s">
        <v>7889</v>
      </c>
      <c r="B181" t="s">
        <v>7890</v>
      </c>
      <c r="C181" t="s">
        <v>7891</v>
      </c>
      <c r="D181" t="s">
        <v>7892</v>
      </c>
      <c r="E181" t="s">
        <v>7893</v>
      </c>
    </row>
    <row r="182" spans="1:5" x14ac:dyDescent="0.3">
      <c r="A182" t="s">
        <v>7894</v>
      </c>
      <c r="B182" t="s">
        <v>7895</v>
      </c>
      <c r="C182" t="s">
        <v>7896</v>
      </c>
      <c r="D182" t="s">
        <v>7897</v>
      </c>
      <c r="E182" t="s">
        <v>7898</v>
      </c>
    </row>
    <row r="183" spans="1:5" x14ac:dyDescent="0.3">
      <c r="A183" t="s">
        <v>7899</v>
      </c>
      <c r="B183" t="s">
        <v>7900</v>
      </c>
      <c r="C183" t="s">
        <v>7901</v>
      </c>
      <c r="D183" t="s">
        <v>7902</v>
      </c>
      <c r="E183" t="s">
        <v>7903</v>
      </c>
    </row>
    <row r="184" spans="1:5" x14ac:dyDescent="0.3">
      <c r="A184" t="s">
        <v>7904</v>
      </c>
      <c r="B184" t="s">
        <v>7905</v>
      </c>
      <c r="C184" t="s">
        <v>7906</v>
      </c>
      <c r="D184" t="s">
        <v>7907</v>
      </c>
      <c r="E184" t="s">
        <v>7908</v>
      </c>
    </row>
    <row r="185" spans="1:5" x14ac:dyDescent="0.3">
      <c r="A185" t="s">
        <v>7909</v>
      </c>
      <c r="B185" t="s">
        <v>7910</v>
      </c>
      <c r="C185" t="s">
        <v>7911</v>
      </c>
      <c r="D185" t="s">
        <v>7912</v>
      </c>
      <c r="E185" t="s">
        <v>7913</v>
      </c>
    </row>
    <row r="186" spans="1:5" x14ac:dyDescent="0.3">
      <c r="A186" t="s">
        <v>7914</v>
      </c>
      <c r="B186" t="s">
        <v>7915</v>
      </c>
      <c r="C186" t="s">
        <v>7916</v>
      </c>
      <c r="D186" t="s">
        <v>7917</v>
      </c>
      <c r="E186" t="s">
        <v>7918</v>
      </c>
    </row>
    <row r="187" spans="1:5" x14ac:dyDescent="0.3">
      <c r="A187" t="s">
        <v>7919</v>
      </c>
      <c r="B187" t="s">
        <v>7920</v>
      </c>
      <c r="C187" t="s">
        <v>7921</v>
      </c>
      <c r="D187" t="s">
        <v>7922</v>
      </c>
      <c r="E187" t="s">
        <v>7923</v>
      </c>
    </row>
    <row r="188" spans="1:5" x14ac:dyDescent="0.3">
      <c r="A188" t="s">
        <v>7924</v>
      </c>
      <c r="B188" t="s">
        <v>7925</v>
      </c>
      <c r="C188" t="s">
        <v>7926</v>
      </c>
      <c r="D188" t="s">
        <v>7927</v>
      </c>
      <c r="E188" t="s">
        <v>7928</v>
      </c>
    </row>
    <row r="189" spans="1:5" x14ac:dyDescent="0.3">
      <c r="A189" t="s">
        <v>7929</v>
      </c>
      <c r="B189" t="s">
        <v>7930</v>
      </c>
      <c r="C189" t="s">
        <v>7931</v>
      </c>
      <c r="D189" t="s">
        <v>7932</v>
      </c>
      <c r="E189" t="s">
        <v>7933</v>
      </c>
    </row>
    <row r="190" spans="1:5" x14ac:dyDescent="0.3">
      <c r="A190" t="s">
        <v>7934</v>
      </c>
      <c r="B190" t="s">
        <v>7935</v>
      </c>
      <c r="C190" t="s">
        <v>7936</v>
      </c>
      <c r="D190" t="s">
        <v>7937</v>
      </c>
      <c r="E190" t="s">
        <v>7938</v>
      </c>
    </row>
    <row r="191" spans="1:5" x14ac:dyDescent="0.3">
      <c r="A191" t="s">
        <v>7939</v>
      </c>
      <c r="B191" t="s">
        <v>7940</v>
      </c>
      <c r="C191" t="s">
        <v>7941</v>
      </c>
      <c r="D191" t="s">
        <v>7942</v>
      </c>
      <c r="E191" t="s">
        <v>7943</v>
      </c>
    </row>
    <row r="192" spans="1:5" x14ac:dyDescent="0.3">
      <c r="A192" t="s">
        <v>7944</v>
      </c>
      <c r="B192" t="s">
        <v>7945</v>
      </c>
      <c r="C192" t="s">
        <v>7946</v>
      </c>
      <c r="D192" t="s">
        <v>7947</v>
      </c>
      <c r="E192" t="s">
        <v>7948</v>
      </c>
    </row>
    <row r="193" spans="1:5" x14ac:dyDescent="0.3">
      <c r="A193" t="s">
        <v>7949</v>
      </c>
      <c r="B193" t="s">
        <v>7950</v>
      </c>
      <c r="C193" t="s">
        <v>7951</v>
      </c>
      <c r="D193" t="s">
        <v>7952</v>
      </c>
      <c r="E193" t="s">
        <v>7953</v>
      </c>
    </row>
    <row r="194" spans="1:5" x14ac:dyDescent="0.3">
      <c r="A194" t="s">
        <v>7954</v>
      </c>
      <c r="B194" t="s">
        <v>7955</v>
      </c>
      <c r="C194" t="s">
        <v>7956</v>
      </c>
      <c r="D194" t="s">
        <v>7957</v>
      </c>
      <c r="E194" t="s">
        <v>7958</v>
      </c>
    </row>
    <row r="195" spans="1:5" x14ac:dyDescent="0.3">
      <c r="A195" t="s">
        <v>7959</v>
      </c>
      <c r="B195" t="s">
        <v>7960</v>
      </c>
      <c r="C195" t="s">
        <v>7961</v>
      </c>
      <c r="D195" t="s">
        <v>7962</v>
      </c>
      <c r="E195" t="s">
        <v>7963</v>
      </c>
    </row>
    <row r="196" spans="1:5" x14ac:dyDescent="0.3">
      <c r="A196" t="s">
        <v>7964</v>
      </c>
      <c r="B196" t="s">
        <v>7965</v>
      </c>
      <c r="C196" t="s">
        <v>7966</v>
      </c>
      <c r="D196" t="s">
        <v>7967</v>
      </c>
      <c r="E196" t="s">
        <v>7968</v>
      </c>
    </row>
    <row r="197" spans="1:5" x14ac:dyDescent="0.3">
      <c r="A197" t="s">
        <v>7969</v>
      </c>
      <c r="B197" t="s">
        <v>7970</v>
      </c>
      <c r="C197" t="s">
        <v>7971</v>
      </c>
      <c r="D197" t="s">
        <v>7972</v>
      </c>
      <c r="E197" t="s">
        <v>7973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43"/>
  <sheetViews>
    <sheetView tabSelected="1" workbookViewId="0">
      <selection activeCell="J10" sqref="J10"/>
    </sheetView>
    <sheetView workbookViewId="1"/>
    <sheetView workbookViewId="2">
      <selection activeCell="C22" sqref="C22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2347</v>
      </c>
      <c r="E1" t="s">
        <v>7980</v>
      </c>
      <c r="F1" t="s">
        <v>7981</v>
      </c>
      <c r="G1" t="s">
        <v>7982</v>
      </c>
      <c r="H1" t="s">
        <v>7990</v>
      </c>
      <c r="I1" t="s">
        <v>7983</v>
      </c>
      <c r="J1" t="s">
        <v>7984</v>
      </c>
      <c r="K1" t="s">
        <v>7989</v>
      </c>
      <c r="L1" t="s">
        <v>7985</v>
      </c>
      <c r="M1" t="s">
        <v>7986</v>
      </c>
      <c r="N1" t="s">
        <v>7987</v>
      </c>
      <c r="O1" t="s">
        <v>7988</v>
      </c>
    </row>
    <row r="2" spans="1:17" x14ac:dyDescent="0.3">
      <c r="B2" t="s">
        <v>608</v>
      </c>
      <c r="C2">
        <f>COUNTIF(sorted!$S3:$S158, GMs!C1)</f>
        <v>144</v>
      </c>
      <c r="D2">
        <f>COUNTIF(sorted!$S3:$S158, GMs!D1)</f>
        <v>1</v>
      </c>
      <c r="E2">
        <f>COUNTIF(sorted!$S3:$S158, GMs!E1)</f>
        <v>1</v>
      </c>
      <c r="F2">
        <f>COUNTIF(sorted!$S3:$S158, GMs!F1)</f>
        <v>1</v>
      </c>
      <c r="G2">
        <f>COUNTIF(sorted!$S3:$S158, GMs!G1)</f>
        <v>1</v>
      </c>
      <c r="H2">
        <f>COUNTIF(sorted!$S3:$S158, GMs!H1)</f>
        <v>1</v>
      </c>
      <c r="I2">
        <f>COUNTIF(sorted!$S3:$S158, GMs!I1)</f>
        <v>1</v>
      </c>
      <c r="J2">
        <f>COUNTIF(sorted!$S3:$S158, GMs!J1)</f>
        <v>1</v>
      </c>
      <c r="K2">
        <f>COUNTIF(sorted!$S3:$S158, GMs!K1)</f>
        <v>1</v>
      </c>
      <c r="L2">
        <f>COUNTIF(sorted!$S3:$S158, GMs!L1)</f>
        <v>1</v>
      </c>
      <c r="M2">
        <f>COUNTIF(sorted!$S3:$S158, GMs!M1)</f>
        <v>1</v>
      </c>
      <c r="N2">
        <f>COUNTIF(sorted!$S3:$S158, GMs!N1)</f>
        <v>1</v>
      </c>
      <c r="O2">
        <f>COUNTIF(sorted!$S3:$S158, GMs!O1)</f>
        <v>1</v>
      </c>
      <c r="P2">
        <f>SUM(D2:O2)</f>
        <v>12</v>
      </c>
    </row>
    <row r="3" spans="1:17" x14ac:dyDescent="0.3">
      <c r="A3" t="s">
        <v>2365</v>
      </c>
      <c r="B3" t="s">
        <v>616</v>
      </c>
      <c r="C3">
        <f>2400-SUM(D3:O3)</f>
        <v>1729</v>
      </c>
      <c r="D3" cm="1">
        <f t="array" ref="D3">SUM(sorted!AG3:AG158 * sorted!$Q3:$Q158)</f>
        <v>45</v>
      </c>
      <c r="E3" cm="1">
        <f t="array" ref="E3">SUM(sorted!AH3:AH158 * sorted!$Q3:$Q158)</f>
        <v>23</v>
      </c>
      <c r="F3" cm="1">
        <f t="array" ref="F3">SUM(sorted!AI3:AI158 * sorted!$Q3:$Q158)</f>
        <v>15</v>
      </c>
      <c r="G3" cm="1">
        <f t="array" ref="G3">SUM(sorted!AJ3:AJ158 * sorted!$Q3:$Q158)</f>
        <v>64</v>
      </c>
      <c r="H3" cm="1">
        <f t="array" ref="H3">SUM(sorted!AK3:AK158 * sorted!$Q3:$Q158)</f>
        <v>59</v>
      </c>
      <c r="I3" cm="1">
        <f t="array" ref="I3">SUM(sorted!AL3:AL158 * sorted!$Q3:$Q158)</f>
        <v>70</v>
      </c>
      <c r="J3" cm="1">
        <f t="array" ref="J3">SUM(sorted!AM3:AM158 * sorted!$Q3:$Q158)</f>
        <v>76</v>
      </c>
      <c r="K3" cm="1">
        <f t="array" ref="K3">SUM(sorted!AN3:AN158 * sorted!$Q3:$Q158)</f>
        <v>65</v>
      </c>
      <c r="L3" cm="1">
        <f t="array" ref="L3">SUM(sorted!AO3:AO158 * sorted!$Q3:$Q158)</f>
        <v>50</v>
      </c>
      <c r="M3" cm="1">
        <f t="array" ref="M3">SUM(sorted!AP3:AP158 * sorted!$Q3:$Q158)</f>
        <v>86</v>
      </c>
      <c r="N3" cm="1">
        <f t="array" ref="N3">SUM(sorted!AQ3:AQ158 * sorted!$Q3:$Q158)</f>
        <v>64</v>
      </c>
      <c r="O3" cm="1">
        <f t="array" ref="O3">SUM(sorted!AR3:AR158 * sorted!$Q3:$Q158)</f>
        <v>54</v>
      </c>
      <c r="P3">
        <f>2400-156-SUM(D3:O3)+SUM(D2:O2)</f>
        <v>1585</v>
      </c>
      <c r="Q3" t="s">
        <v>7975</v>
      </c>
    </row>
    <row r="4" spans="1:17" x14ac:dyDescent="0.3">
      <c r="A4" t="s">
        <v>2365</v>
      </c>
      <c r="B4" t="s">
        <v>2356</v>
      </c>
      <c r="C4">
        <f>C21/C$3</f>
        <v>0.22700395924144307</v>
      </c>
      <c r="D4">
        <f t="shared" ref="D4:O8" si="0">D21/D$3</f>
        <v>0.29425239385727187</v>
      </c>
      <c r="E4">
        <f t="shared" si="0"/>
        <v>0.4393057617532698</v>
      </c>
      <c r="F4">
        <f t="shared" si="0"/>
        <v>0.67632520325203271</v>
      </c>
      <c r="G4">
        <f t="shared" si="0"/>
        <v>0.15162703252032519</v>
      </c>
      <c r="H4">
        <f t="shared" si="0"/>
        <v>0.13617307427311559</v>
      </c>
      <c r="I4">
        <f t="shared" si="0"/>
        <v>0.1197672473867596</v>
      </c>
      <c r="J4">
        <f t="shared" si="0"/>
        <v>0.10708386820710315</v>
      </c>
      <c r="K4">
        <f t="shared" si="0"/>
        <v>0.12625190744215137</v>
      </c>
      <c r="L4">
        <f t="shared" si="0"/>
        <v>0.12924585365853658</v>
      </c>
      <c r="M4">
        <f t="shared" si="0"/>
        <v>7.2232747211193035E-2</v>
      </c>
      <c r="N4">
        <f t="shared" si="0"/>
        <v>0.10729979674796747</v>
      </c>
      <c r="O4">
        <f t="shared" si="0"/>
        <v>0.1101272207166516</v>
      </c>
    </row>
    <row r="5" spans="1:17" x14ac:dyDescent="0.3">
      <c r="A5" t="s">
        <v>2365</v>
      </c>
      <c r="B5" t="s">
        <v>2357</v>
      </c>
      <c r="C5">
        <f>C22/C$3</f>
        <v>0.22965594097814884</v>
      </c>
      <c r="D5">
        <f t="shared" si="0"/>
        <v>0.30967570009033418</v>
      </c>
      <c r="E5">
        <f t="shared" si="0"/>
        <v>0.44102156238953699</v>
      </c>
      <c r="F5">
        <f t="shared" si="0"/>
        <v>0.67739024390243907</v>
      </c>
      <c r="G5">
        <f t="shared" si="0"/>
        <v>0.14975609756097563</v>
      </c>
      <c r="H5">
        <f t="shared" si="0"/>
        <v>0.13766432410086812</v>
      </c>
      <c r="I5">
        <f t="shared" si="0"/>
        <v>0.12126596980255516</v>
      </c>
      <c r="J5">
        <f t="shared" si="0"/>
        <v>0.10781771501925547</v>
      </c>
      <c r="K5">
        <f t="shared" si="0"/>
        <v>0.12891056910569104</v>
      </c>
      <c r="L5">
        <f t="shared" si="0"/>
        <v>0.1329211382113821</v>
      </c>
      <c r="M5">
        <f t="shared" si="0"/>
        <v>7.415768576290413E-2</v>
      </c>
      <c r="N5">
        <f t="shared" si="0"/>
        <v>0.10769690040650405</v>
      </c>
      <c r="O5">
        <f t="shared" si="0"/>
        <v>0.1142697982535381</v>
      </c>
    </row>
    <row r="6" spans="1:17" x14ac:dyDescent="0.3">
      <c r="A6" t="s">
        <v>2365</v>
      </c>
      <c r="B6" t="s">
        <v>2358</v>
      </c>
      <c r="C6">
        <f>C23/C$3</f>
        <v>0.20854377971194413</v>
      </c>
      <c r="D6">
        <f t="shared" si="0"/>
        <v>0.25075609756097555</v>
      </c>
      <c r="E6">
        <f t="shared" si="0"/>
        <v>0.33404029692470838</v>
      </c>
      <c r="F6">
        <f t="shared" si="0"/>
        <v>0.58174796747967494</v>
      </c>
      <c r="G6">
        <f t="shared" si="0"/>
        <v>0.11631097560975609</v>
      </c>
      <c r="H6">
        <f t="shared" si="0"/>
        <v>0.11676312525837124</v>
      </c>
      <c r="I6">
        <f t="shared" si="0"/>
        <v>0.10433449477351918</v>
      </c>
      <c r="J6">
        <f t="shared" si="0"/>
        <v>9.2613928112965344E-2</v>
      </c>
      <c r="K6">
        <f t="shared" si="0"/>
        <v>0.11136210131332085</v>
      </c>
      <c r="L6">
        <f t="shared" si="0"/>
        <v>0.13235121951219514</v>
      </c>
      <c r="M6">
        <f t="shared" si="0"/>
        <v>7.6086216676120241E-2</v>
      </c>
      <c r="N6">
        <f t="shared" si="0"/>
        <v>0.10745426829268293</v>
      </c>
      <c r="O6">
        <f t="shared" si="0"/>
        <v>0.11553748870822042</v>
      </c>
    </row>
    <row r="7" spans="1:17" x14ac:dyDescent="0.3">
      <c r="A7" t="s">
        <v>2365</v>
      </c>
      <c r="B7" t="s">
        <v>2359</v>
      </c>
      <c r="C7">
        <f>C24/C$3</f>
        <v>0.23259786426667053</v>
      </c>
      <c r="D7">
        <f t="shared" si="0"/>
        <v>0.26658807588075878</v>
      </c>
      <c r="E7">
        <f t="shared" si="0"/>
        <v>0.42511134676564166</v>
      </c>
      <c r="F7">
        <f t="shared" si="0"/>
        <v>0.70949593495934959</v>
      </c>
      <c r="G7">
        <f t="shared" si="0"/>
        <v>0.13822408536585368</v>
      </c>
      <c r="H7">
        <f t="shared" si="0"/>
        <v>0.11926209177346012</v>
      </c>
      <c r="I7">
        <f t="shared" si="0"/>
        <v>0.11370209059233451</v>
      </c>
      <c r="J7">
        <f t="shared" si="0"/>
        <v>9.432284980744543E-2</v>
      </c>
      <c r="K7">
        <f t="shared" si="0"/>
        <v>0.12198123827392121</v>
      </c>
      <c r="L7">
        <f t="shared" si="0"/>
        <v>0.13048780487804879</v>
      </c>
      <c r="M7">
        <f t="shared" si="0"/>
        <v>7.5072319909245608E-2</v>
      </c>
      <c r="N7">
        <f t="shared" si="0"/>
        <v>0.10864138719512198</v>
      </c>
      <c r="O7">
        <f t="shared" si="0"/>
        <v>0.11532971996386632</v>
      </c>
    </row>
    <row r="8" spans="1:17" x14ac:dyDescent="0.3">
      <c r="A8" t="s">
        <v>2365</v>
      </c>
      <c r="B8" t="s">
        <v>2360</v>
      </c>
      <c r="C8">
        <f>C25/C$3</f>
        <v>0.28051975623862679</v>
      </c>
      <c r="D8">
        <f t="shared" si="0"/>
        <v>0.35937127371273714</v>
      </c>
      <c r="E8">
        <f t="shared" si="0"/>
        <v>0.54345174973488863</v>
      </c>
      <c r="F8">
        <f t="shared" si="0"/>
        <v>0.875</v>
      </c>
      <c r="G8">
        <f t="shared" si="0"/>
        <v>0.18017911585365853</v>
      </c>
      <c r="H8">
        <f t="shared" si="0"/>
        <v>0.16780074410913604</v>
      </c>
      <c r="I8">
        <f t="shared" si="0"/>
        <v>0.15143205574912894</v>
      </c>
      <c r="J8">
        <f t="shared" si="0"/>
        <v>0.13389281129653402</v>
      </c>
      <c r="K8">
        <f t="shared" si="0"/>
        <v>0.16174484052532831</v>
      </c>
      <c r="L8">
        <f t="shared" si="0"/>
        <v>0.1832048780487805</v>
      </c>
      <c r="M8">
        <f t="shared" si="0"/>
        <v>9.2702779353374926E-2</v>
      </c>
      <c r="N8">
        <f t="shared" si="0"/>
        <v>0.1450419207317073</v>
      </c>
      <c r="O8">
        <f t="shared" si="0"/>
        <v>0.13720867208672086</v>
      </c>
    </row>
    <row r="9" spans="1:17" x14ac:dyDescent="0.3">
      <c r="B9" t="s">
        <v>2366</v>
      </c>
      <c r="C9">
        <f>C$3/$C22</f>
        <v>4.3543397821140948</v>
      </c>
      <c r="P9">
        <f>P$3/$C22</f>
        <v>3.9916880015331637</v>
      </c>
      <c r="Q9" t="s">
        <v>7976</v>
      </c>
    </row>
    <row r="10" spans="1:17" x14ac:dyDescent="0.3">
      <c r="B10" t="s">
        <v>7083</v>
      </c>
      <c r="C10">
        <f>C$3/$C21</f>
        <v>4.4052095097442452</v>
      </c>
      <c r="P10">
        <f>P$3/$C21</f>
        <v>4.0383210369835902</v>
      </c>
      <c r="Q10" t="s">
        <v>7977</v>
      </c>
    </row>
    <row r="11" spans="1:17" x14ac:dyDescent="0.3">
      <c r="A11" t="s">
        <v>2364</v>
      </c>
      <c r="B11" t="str">
        <f>Traw!A2</f>
        <v>zFG%</v>
      </c>
      <c r="C11">
        <f>C26/C$3</f>
        <v>2.8119007650458227E-2</v>
      </c>
      <c r="D11">
        <f t="shared" ref="D11:O19" si="1">D26/D$3</f>
        <v>8.1499548328816618E-2</v>
      </c>
      <c r="E11">
        <f t="shared" si="1"/>
        <v>2.0927889713679749E-2</v>
      </c>
      <c r="F11">
        <f t="shared" si="1"/>
        <v>1.2688346883468836E-2</v>
      </c>
      <c r="G11">
        <f t="shared" si="1"/>
        <v>-6.272865853658537E-3</v>
      </c>
      <c r="H11">
        <f t="shared" si="1"/>
        <v>3.2578200358274766E-2</v>
      </c>
      <c r="I11">
        <f t="shared" si="1"/>
        <v>1.0311265969802558E-2</v>
      </c>
      <c r="J11">
        <f t="shared" si="1"/>
        <v>1.530808729139923E-3</v>
      </c>
      <c r="K11">
        <f t="shared" si="1"/>
        <v>2.0938086303939969E-3</v>
      </c>
      <c r="L11">
        <f t="shared" si="1"/>
        <v>2.2321138211382111E-2</v>
      </c>
      <c r="M11">
        <f t="shared" si="1"/>
        <v>4.1862355832860652E-2</v>
      </c>
      <c r="N11">
        <f t="shared" si="1"/>
        <v>-1.2779471544715449E-3</v>
      </c>
      <c r="O11">
        <f t="shared" si="1"/>
        <v>1.8094700391448358E-2</v>
      </c>
    </row>
    <row r="12" spans="1:17" x14ac:dyDescent="0.3">
      <c r="A12" t="s">
        <v>2364</v>
      </c>
      <c r="B12" t="str">
        <f>Traw!A3</f>
        <v>zFT%</v>
      </c>
      <c r="C12">
        <f>C27/C$3</f>
        <v>1.1818171131393204E-2</v>
      </c>
      <c r="D12">
        <f t="shared" si="1"/>
        <v>4.7976513098464312E-2</v>
      </c>
      <c r="E12">
        <f t="shared" si="1"/>
        <v>0.1396659597030753</v>
      </c>
      <c r="F12">
        <f t="shared" si="1"/>
        <v>0.16028997289972899</v>
      </c>
      <c r="G12">
        <f t="shared" si="1"/>
        <v>6.6310975609756101E-2</v>
      </c>
      <c r="H12">
        <f t="shared" si="1"/>
        <v>4.2408708832851034E-2</v>
      </c>
      <c r="I12">
        <f t="shared" si="1"/>
        <v>2.5691056910569103E-2</v>
      </c>
      <c r="J12">
        <f t="shared" si="1"/>
        <v>3.9104621309370986E-2</v>
      </c>
      <c r="K12">
        <f t="shared" si="1"/>
        <v>2.9073170731707319E-2</v>
      </c>
      <c r="L12">
        <f t="shared" si="1"/>
        <v>-3.408130081300813E-3</v>
      </c>
      <c r="M12">
        <f t="shared" si="1"/>
        <v>-4.1044620911325394E-2</v>
      </c>
      <c r="N12">
        <f t="shared" si="1"/>
        <v>2.7334857723577237E-2</v>
      </c>
      <c r="O12">
        <f t="shared" si="1"/>
        <v>2.7105540499849447E-2</v>
      </c>
    </row>
    <row r="13" spans="1:17" x14ac:dyDescent="0.3">
      <c r="A13" t="s">
        <v>2364</v>
      </c>
      <c r="B13" t="str">
        <f>Traw!A4</f>
        <v>z3PM</v>
      </c>
      <c r="C13">
        <f>C28/C$3</f>
        <v>-9.7650552271861622E-3</v>
      </c>
      <c r="D13">
        <f t="shared" si="1"/>
        <v>-8.9024390243902431E-3</v>
      </c>
      <c r="E13">
        <f t="shared" si="1"/>
        <v>0.13642099681866385</v>
      </c>
      <c r="F13">
        <f t="shared" si="1"/>
        <v>6.4626016260162594E-2</v>
      </c>
      <c r="G13">
        <f t="shared" si="1"/>
        <v>3.5434451219512199E-2</v>
      </c>
      <c r="H13">
        <f t="shared" si="1"/>
        <v>6.7052501033484906E-3</v>
      </c>
      <c r="I13">
        <f t="shared" si="1"/>
        <v>8.3554006968641105E-3</v>
      </c>
      <c r="J13">
        <f t="shared" si="1"/>
        <v>1.071245186136072E-2</v>
      </c>
      <c r="K13">
        <f t="shared" si="1"/>
        <v>1.977485928705441E-2</v>
      </c>
      <c r="L13">
        <f t="shared" si="1"/>
        <v>-1.686829268292683E-2</v>
      </c>
      <c r="M13">
        <f t="shared" si="1"/>
        <v>-7.4248440158820195E-3</v>
      </c>
      <c r="N13">
        <f t="shared" si="1"/>
        <v>2.7107469512195122E-2</v>
      </c>
      <c r="O13">
        <f t="shared" si="1"/>
        <v>-1.3778229448961156E-2</v>
      </c>
    </row>
    <row r="14" spans="1:17" x14ac:dyDescent="0.3">
      <c r="A14" t="s">
        <v>2364</v>
      </c>
      <c r="B14" t="str">
        <f>Traw!A5</f>
        <v>zPTS</v>
      </c>
      <c r="C14">
        <f>C29/C$3</f>
        <v>1.1541964667767E-2</v>
      </c>
      <c r="D14">
        <f t="shared" si="1"/>
        <v>4.6315266485998187E-2</v>
      </c>
      <c r="E14">
        <f t="shared" si="1"/>
        <v>0.10018027571580064</v>
      </c>
      <c r="F14">
        <f t="shared" si="1"/>
        <v>9.4509485094850951E-2</v>
      </c>
      <c r="G14">
        <f t="shared" si="1"/>
        <v>3.2004573170731708E-2</v>
      </c>
      <c r="H14">
        <f t="shared" si="1"/>
        <v>2.5062698084607961E-2</v>
      </c>
      <c r="I14">
        <f t="shared" si="1"/>
        <v>2.0527293844367016E-2</v>
      </c>
      <c r="J14">
        <f t="shared" si="1"/>
        <v>3.2777599486521182E-2</v>
      </c>
      <c r="K14">
        <f t="shared" si="1"/>
        <v>2.9801125703564735E-2</v>
      </c>
      <c r="L14">
        <f t="shared" si="1"/>
        <v>2.2004065040650403E-2</v>
      </c>
      <c r="M14">
        <f t="shared" si="1"/>
        <v>2.2974097182832293E-2</v>
      </c>
      <c r="N14">
        <f t="shared" si="1"/>
        <v>2.4385162601626015E-2</v>
      </c>
      <c r="O14">
        <f t="shared" si="1"/>
        <v>2.4743300210779886E-2</v>
      </c>
    </row>
    <row r="15" spans="1:17" x14ac:dyDescent="0.3">
      <c r="A15" t="s">
        <v>2364</v>
      </c>
      <c r="B15" t="str">
        <f>Traw!A6</f>
        <v>zREB</v>
      </c>
      <c r="C15">
        <f>C30/C$3</f>
        <v>9.6753610104059386E-3</v>
      </c>
      <c r="D15">
        <f t="shared" si="1"/>
        <v>5.198554652213188E-2</v>
      </c>
      <c r="E15">
        <f t="shared" si="1"/>
        <v>3.5418875927889734E-3</v>
      </c>
      <c r="F15">
        <f t="shared" si="1"/>
        <v>7.271002710027101E-2</v>
      </c>
      <c r="G15">
        <f t="shared" si="1"/>
        <v>-6.3414634146341468E-3</v>
      </c>
      <c r="H15">
        <f t="shared" si="1"/>
        <v>9.2572688438748787E-3</v>
      </c>
      <c r="I15">
        <f t="shared" si="1"/>
        <v>2.8225319396051104E-2</v>
      </c>
      <c r="J15">
        <f t="shared" si="1"/>
        <v>-2.6765083440308084E-3</v>
      </c>
      <c r="K15">
        <f t="shared" si="1"/>
        <v>1.3861163227016889E-2</v>
      </c>
      <c r="L15">
        <f t="shared" si="1"/>
        <v>2.3266666666666668E-2</v>
      </c>
      <c r="M15">
        <f t="shared" si="1"/>
        <v>2.5522783134808096E-2</v>
      </c>
      <c r="N15">
        <f t="shared" si="1"/>
        <v>9.6201727642276427E-3</v>
      </c>
      <c r="O15">
        <f t="shared" si="1"/>
        <v>2.7047576031315874E-2</v>
      </c>
    </row>
    <row r="16" spans="1:17" x14ac:dyDescent="0.3">
      <c r="A16" t="s">
        <v>2364</v>
      </c>
      <c r="B16" t="str">
        <f>Traw!A7</f>
        <v>zAST</v>
      </c>
      <c r="C16">
        <f>C31/C$3</f>
        <v>1.7958333921106719E-2</v>
      </c>
      <c r="D16">
        <f t="shared" si="1"/>
        <v>5.7109304426377586E-2</v>
      </c>
      <c r="E16">
        <f t="shared" si="1"/>
        <v>5.8833510074231168E-2</v>
      </c>
      <c r="F16">
        <f t="shared" si="1"/>
        <v>0.24872899728997291</v>
      </c>
      <c r="G16">
        <f t="shared" si="1"/>
        <v>3.4367378048780491E-2</v>
      </c>
      <c r="H16">
        <f t="shared" si="1"/>
        <v>1.4471544715447154E-2</v>
      </c>
      <c r="I16">
        <f t="shared" si="1"/>
        <v>1.0346109175377469E-2</v>
      </c>
      <c r="J16">
        <f t="shared" si="1"/>
        <v>1.8273427471116814E-2</v>
      </c>
      <c r="K16">
        <f t="shared" si="1"/>
        <v>1.3448405253283304E-2</v>
      </c>
      <c r="L16">
        <f t="shared" si="1"/>
        <v>-9.4813008130081294E-3</v>
      </c>
      <c r="M16">
        <f t="shared" si="1"/>
        <v>1.6734732463603706E-2</v>
      </c>
      <c r="N16">
        <f t="shared" si="1"/>
        <v>1.8680132113821139E-2</v>
      </c>
      <c r="O16">
        <f t="shared" si="1"/>
        <v>-4.0304125263474844E-3</v>
      </c>
    </row>
    <row r="17" spans="1:15" x14ac:dyDescent="0.3">
      <c r="A17" t="s">
        <v>2364</v>
      </c>
      <c r="B17" t="str">
        <f>Traw!A8</f>
        <v>zSTL</v>
      </c>
      <c r="C17">
        <f>C32/C$3</f>
        <v>3.3658959782194714E-3</v>
      </c>
      <c r="D17">
        <f t="shared" si="1"/>
        <v>2.4097560975609753E-2</v>
      </c>
      <c r="E17">
        <f t="shared" si="1"/>
        <v>2.7104984093319198E-2</v>
      </c>
      <c r="F17">
        <f t="shared" si="1"/>
        <v>4.0170731707317081E-2</v>
      </c>
      <c r="G17">
        <f t="shared" si="1"/>
        <v>-1.8521341463414633E-3</v>
      </c>
      <c r="H17">
        <f t="shared" si="1"/>
        <v>-1.1434477056634971E-2</v>
      </c>
      <c r="I17">
        <f t="shared" si="1"/>
        <v>-5.3310104529616723E-3</v>
      </c>
      <c r="J17">
        <f t="shared" si="1"/>
        <v>8.7885109114249037E-3</v>
      </c>
      <c r="K17">
        <f t="shared" si="1"/>
        <v>1.129455909943715E-2</v>
      </c>
      <c r="L17">
        <f t="shared" si="1"/>
        <v>1.2702439024390244E-2</v>
      </c>
      <c r="M17">
        <f t="shared" si="1"/>
        <v>7.8162223482699956E-3</v>
      </c>
      <c r="N17">
        <f t="shared" si="1"/>
        <v>8.2469512195121955E-3</v>
      </c>
      <c r="O17">
        <f t="shared" si="1"/>
        <v>-2.5496838301716342E-3</v>
      </c>
    </row>
    <row r="18" spans="1:15" x14ac:dyDescent="0.3">
      <c r="A18" t="s">
        <v>2364</v>
      </c>
      <c r="B18" t="str">
        <f>Traw!A9</f>
        <v>zBLK</v>
      </c>
      <c r="C18">
        <f>C33/C$3</f>
        <v>1.5653980166175276E-2</v>
      </c>
      <c r="D18">
        <f t="shared" si="1"/>
        <v>8.4878048780487811E-3</v>
      </c>
      <c r="E18">
        <f t="shared" si="1"/>
        <v>-4.261930010604454E-2</v>
      </c>
      <c r="F18">
        <f t="shared" si="1"/>
        <v>2.8869918699186998E-2</v>
      </c>
      <c r="G18">
        <f t="shared" si="1"/>
        <v>-9.1920731707317068E-3</v>
      </c>
      <c r="H18">
        <f t="shared" si="1"/>
        <v>2.0396858205870196E-2</v>
      </c>
      <c r="I18">
        <f t="shared" si="1"/>
        <v>2.0648083623693379E-2</v>
      </c>
      <c r="J18">
        <f t="shared" si="1"/>
        <v>-4.6983311938382536E-3</v>
      </c>
      <c r="K18">
        <f t="shared" si="1"/>
        <v>-2.2063789868667916E-3</v>
      </c>
      <c r="L18">
        <f t="shared" si="1"/>
        <v>5.1926829268292687E-2</v>
      </c>
      <c r="M18">
        <f t="shared" si="1"/>
        <v>1.4914917753828701E-2</v>
      </c>
      <c r="N18">
        <f t="shared" si="1"/>
        <v>-5.480182926829268E-3</v>
      </c>
      <c r="O18">
        <f t="shared" si="1"/>
        <v>2.3714995483288169E-2</v>
      </c>
    </row>
    <row r="19" spans="1:15" x14ac:dyDescent="0.3">
      <c r="A19" t="s">
        <v>2364</v>
      </c>
      <c r="B19" t="str">
        <f>Traw!A10</f>
        <v>zTO</v>
      </c>
      <c r="C19">
        <f>C34/C$3</f>
        <v>-9.8860424983660041E-3</v>
      </c>
      <c r="D19">
        <f t="shared" si="1"/>
        <v>-3.9001806684733513E-2</v>
      </c>
      <c r="E19">
        <f t="shared" si="1"/>
        <v>-8.0752916224814425E-2</v>
      </c>
      <c r="F19">
        <f t="shared" si="1"/>
        <v>-0.16668563685636859</v>
      </c>
      <c r="G19">
        <f t="shared" si="1"/>
        <v>-2.2903963414634146E-2</v>
      </c>
      <c r="H19">
        <f t="shared" si="1"/>
        <v>-2.8017086950530519E-2</v>
      </c>
      <c r="I19">
        <f t="shared" si="1"/>
        <v>-2.3291521486643433E-2</v>
      </c>
      <c r="J19">
        <f t="shared" si="1"/>
        <v>-2.0689987163029524E-2</v>
      </c>
      <c r="K19">
        <f t="shared" si="1"/>
        <v>-1.8844277673545965E-2</v>
      </c>
      <c r="L19">
        <f t="shared" si="1"/>
        <v>-5.6398373983739822E-3</v>
      </c>
      <c r="M19">
        <f t="shared" si="1"/>
        <v>-2.2196067309510306E-2</v>
      </c>
      <c r="N19">
        <f t="shared" si="1"/>
        <v>-3.0389989837398379E-2</v>
      </c>
      <c r="O19">
        <f t="shared" si="1"/>
        <v>-2.0755796446853363E-2</v>
      </c>
    </row>
    <row r="21" spans="1:15" x14ac:dyDescent="0.3">
      <c r="A21" t="s">
        <v>1926</v>
      </c>
      <c r="B21" t="str">
        <f>Tsorted!A1</f>
        <v>Punt</v>
      </c>
      <c r="C21" cm="1">
        <f t="array" ref="C21">SUM(sorted!AF3:AF158 * sorted!$AC3:$AC158)</f>
        <v>392.48984552845508</v>
      </c>
      <c r="D21" cm="1">
        <f t="array" ref="D21">SUM(sorted!AG3:AG158 * sorted!$AC3:$AC158)</f>
        <v>13.241357723577234</v>
      </c>
      <c r="E21" cm="1">
        <f t="array" ref="E21">SUM(sorted!AH3:AH158 * sorted!$AC3:$AC158)</f>
        <v>10.104032520325205</v>
      </c>
      <c r="F21" cm="1">
        <f t="array" ref="F21">SUM(sorted!AI3:AI158 * sorted!$AC3:$AC158)</f>
        <v>10.144878048780491</v>
      </c>
      <c r="G21" cm="1">
        <f t="array" ref="G21">SUM(sorted!AJ3:AJ158 * sorted!$AC3:$AC158)</f>
        <v>9.7041300813008124</v>
      </c>
      <c r="H21" cm="1">
        <f t="array" ref="H21">SUM(sorted!AK3:AK158 * sorted!$AC3:$AC158)</f>
        <v>8.0342113821138206</v>
      </c>
      <c r="I21" cm="1">
        <f t="array" ref="I21">SUM(sorted!AL3:AL158 * sorted!$AC3:$AC158)</f>
        <v>8.3837073170731724</v>
      </c>
      <c r="J21" cm="1">
        <f t="array" ref="J21">SUM(sorted!AM3:AM158 * sorted!$AC3:$AC158)</f>
        <v>8.1383739837398394</v>
      </c>
      <c r="K21" cm="1">
        <f t="array" ref="K21">SUM(sorted!AN3:AN158 * sorted!$AC3:$AC158)</f>
        <v>8.2063739837398391</v>
      </c>
      <c r="L21" cm="1">
        <f t="array" ref="L21">SUM(sorted!AO3:AO158 * sorted!$AC3:$AC158)</f>
        <v>6.4622926829268295</v>
      </c>
      <c r="M21" cm="1">
        <f t="array" ref="M21">SUM(sorted!AP3:AP158 * sorted!$AC3:$AC158)</f>
        <v>6.212016260162601</v>
      </c>
      <c r="N21" cm="1">
        <f t="array" ref="N21">SUM(sorted!AQ3:AQ158 * sorted!$AC3:$AC158)</f>
        <v>6.867186991869918</v>
      </c>
      <c r="O21" cm="1">
        <f t="array" ref="O21">SUM(sorted!AR3:AR158 * sorted!$AC3:$AC158)</f>
        <v>5.9468699186991865</v>
      </c>
    </row>
    <row r="22" spans="1:15" x14ac:dyDescent="0.3">
      <c r="A22" t="s">
        <v>1926</v>
      </c>
      <c r="B22" t="str">
        <f>Tsorted!A2</f>
        <v>Normal</v>
      </c>
      <c r="C22" cm="1">
        <f t="array" ref="C22">SUM(sorted!AF3:AF158 * sorted!$AB3:$AB158)</f>
        <v>397.07512195121933</v>
      </c>
      <c r="D22" cm="1">
        <f t="array" ref="D22">SUM(sorted!AG3:AG158 * sorted!$AB3:$AB158)</f>
        <v>13.935406504065039</v>
      </c>
      <c r="E22" cm="1">
        <f t="array" ref="E22">SUM(sorted!AH3:AH158 * sorted!$AB3:$AB158)</f>
        <v>10.143495934959351</v>
      </c>
      <c r="F22" cm="1">
        <f t="array" ref="F22">SUM(sorted!AI3:AI158 * sorted!$AB3:$AB158)</f>
        <v>10.160853658536587</v>
      </c>
      <c r="G22" cm="1">
        <f t="array" ref="G22">SUM(sorted!AJ3:AJ158 * sorted!$AB3:$AB158)</f>
        <v>9.5843902439024404</v>
      </c>
      <c r="H22" cm="1">
        <f t="array" ref="H22">SUM(sorted!AK3:AK158 * sorted!$AB3:$AB158)</f>
        <v>8.1221951219512185</v>
      </c>
      <c r="I22" cm="1">
        <f t="array" ref="I22">SUM(sorted!AL3:AL158 * sorted!$AB3:$AB158)</f>
        <v>8.4886178861788615</v>
      </c>
      <c r="J22" cm="1">
        <f t="array" ref="J22">SUM(sorted!AM3:AM158 * sorted!$AB3:$AB158)</f>
        <v>8.1941463414634157</v>
      </c>
      <c r="K22" cm="1">
        <f t="array" ref="K22">SUM(sorted!AN3:AN158 * sorted!$AB3:$AB158)</f>
        <v>8.3791869918699184</v>
      </c>
      <c r="L22" cm="1">
        <f t="array" ref="L22">SUM(sorted!AO3:AO158 * sorted!$AB3:$AB158)</f>
        <v>6.6460569105691052</v>
      </c>
      <c r="M22" cm="1">
        <f t="array" ref="M22">SUM(sorted!AP3:AP158 * sorted!$AB3:$AB158)</f>
        <v>6.3775609756097555</v>
      </c>
      <c r="N22" cm="1">
        <f t="array" ref="N22">SUM(sorted!AQ3:AQ158 * sorted!$AB3:$AB158)</f>
        <v>6.8926016260162593</v>
      </c>
      <c r="O22" cm="1">
        <f t="array" ref="O22">SUM(sorted!AR3:AR158 * sorted!$AB3:$AB158)</f>
        <v>6.1705691056910572</v>
      </c>
    </row>
    <row r="23" spans="1:15" x14ac:dyDescent="0.3">
      <c r="A23" t="s">
        <v>1926</v>
      </c>
      <c r="B23" t="str">
        <f>Tsorted!A3</f>
        <v>PAst</v>
      </c>
      <c r="C23" cm="1">
        <f t="array" ref="C23">SUM(sorted!AF3:AF158 * sorted!$AA3:$AA158)</f>
        <v>360.57219512195138</v>
      </c>
      <c r="D23" cm="1">
        <f t="array" ref="D23">SUM(sorted!AG3:AG158 * sorted!$AA3:$AA158)</f>
        <v>11.2840243902439</v>
      </c>
      <c r="E23" cm="1">
        <f t="array" ref="E23">SUM(sorted!AH3:AH158 * sorted!$AA3:$AA158)</f>
        <v>7.6829268292682933</v>
      </c>
      <c r="F23" cm="1">
        <f t="array" ref="F23">SUM(sorted!AI3:AI158 * sorted!$AA3:$AA158)</f>
        <v>8.726219512195124</v>
      </c>
      <c r="G23" cm="1">
        <f t="array" ref="G23">SUM(sorted!AJ3:AJ158 * sorted!$AA3:$AA158)</f>
        <v>7.4439024390243897</v>
      </c>
      <c r="H23" cm="1">
        <f t="array" ref="H23">SUM(sorted!AK3:AK158 * sorted!$AA3:$AA158)</f>
        <v>6.889024390243903</v>
      </c>
      <c r="I23" cm="1">
        <f t="array" ref="I23">SUM(sorted!AL3:AL158 * sorted!$AA3:$AA158)</f>
        <v>7.3034146341463426</v>
      </c>
      <c r="J23" cm="1">
        <f t="array" ref="J23">SUM(sorted!AM3:AM158 * sorted!$AA3:$AA158)</f>
        <v>7.0386585365853662</v>
      </c>
      <c r="K23" cm="1">
        <f t="array" ref="K23">SUM(sorted!AN3:AN158 * sorted!$AA3:$AA158)</f>
        <v>7.2385365853658552</v>
      </c>
      <c r="L23" cm="1">
        <f t="array" ref="L23">SUM(sorted!AO3:AO158 * sorted!$AA3:$AA158)</f>
        <v>6.6175609756097566</v>
      </c>
      <c r="M23" cm="1">
        <f t="array" ref="M23">SUM(sorted!AP3:AP158 * sorted!$AA3:$AA158)</f>
        <v>6.5434146341463411</v>
      </c>
      <c r="N23" cm="1">
        <f t="array" ref="N23">SUM(sorted!AQ3:AQ158 * sorted!$AA3:$AA158)</f>
        <v>6.8770731707317072</v>
      </c>
      <c r="O23" cm="1">
        <f t="array" ref="O23">SUM(sorted!AR3:AR158 * sorted!$AA3:$AA158)</f>
        <v>6.2390243902439027</v>
      </c>
    </row>
    <row r="24" spans="1:15" x14ac:dyDescent="0.3">
      <c r="A24" t="s">
        <v>1926</v>
      </c>
      <c r="B24" t="str">
        <f>Tsorted!A4</f>
        <v>PFT</v>
      </c>
      <c r="C24" cm="1">
        <f t="array" ref="C24">SUM(sorted!AF3:AF158 * sorted!$Y3:$Y158)</f>
        <v>402.16170731707336</v>
      </c>
      <c r="D24" cm="1">
        <f t="array" ref="D24">SUM(sorted!AG3:AG158 * sorted!$Y3:$Y158)</f>
        <v>11.996463414634146</v>
      </c>
      <c r="E24" cm="1">
        <f t="array" ref="E24">SUM(sorted!AH3:AH158 * sorted!$Y3:$Y158)</f>
        <v>9.7775609756097577</v>
      </c>
      <c r="F24" cm="1">
        <f t="array" ref="F24">SUM(sorted!AI3:AI158 * sorted!$Y3:$Y158)</f>
        <v>10.642439024390244</v>
      </c>
      <c r="G24" cm="1">
        <f t="array" ref="G24">SUM(sorted!AJ3:AJ158 * sorted!$Y3:$Y158)</f>
        <v>8.8463414634146353</v>
      </c>
      <c r="H24" cm="1">
        <f t="array" ref="H24">SUM(sorted!AK3:AK158 * sorted!$Y3:$Y158)</f>
        <v>7.0364634146341469</v>
      </c>
      <c r="I24" cm="1">
        <f t="array" ref="I24">SUM(sorted!AL3:AL158 * sorted!$Y3:$Y158)</f>
        <v>7.9591463414634154</v>
      </c>
      <c r="J24" cm="1">
        <f t="array" ref="J24">SUM(sorted!AM3:AM158 * sorted!$Y3:$Y158)</f>
        <v>7.1685365853658523</v>
      </c>
      <c r="K24" cm="1">
        <f t="array" ref="K24">SUM(sorted!AN3:AN158 * sorted!$Y3:$Y158)</f>
        <v>7.9287804878048789</v>
      </c>
      <c r="L24" cm="1">
        <f t="array" ref="L24">SUM(sorted!AO3:AO158 * sorted!$Y3:$Y158)</f>
        <v>6.5243902439024399</v>
      </c>
      <c r="M24" cm="1">
        <f t="array" ref="M24">SUM(sorted!AP3:AP158 * sorted!$Y3:$Y158)</f>
        <v>6.4562195121951227</v>
      </c>
      <c r="N24" cm="1">
        <f t="array" ref="N24">SUM(sorted!AQ3:AQ158 * sorted!$Y3:$Y158)</f>
        <v>6.9530487804878067</v>
      </c>
      <c r="O24" cm="1">
        <f t="array" ref="O24">SUM(sorted!AR3:AR158 * sorted!$Y3:$Y158)</f>
        <v>6.2278048780487811</v>
      </c>
    </row>
    <row r="25" spans="1:15" x14ac:dyDescent="0.3">
      <c r="A25" t="s">
        <v>1926</v>
      </c>
      <c r="B25" t="str">
        <f>Tsorted!A5</f>
        <v>PTO</v>
      </c>
      <c r="C25" cm="1">
        <f t="array" ref="C25">SUM(sorted!AF3:AF158 * sorted!$Z3:$Z158)</f>
        <v>485.01865853658569</v>
      </c>
      <c r="D25" cm="1">
        <f t="array" ref="D25">SUM(sorted!AG3:AG158 * sorted!$Z3:$Z158)</f>
        <v>16.171707317073171</v>
      </c>
      <c r="E25" cm="1">
        <f t="array" ref="E25">SUM(sorted!AH3:AH158 * sorted!$Z3:$Z158)</f>
        <v>12.49939024390244</v>
      </c>
      <c r="F25" cm="1">
        <f t="array" ref="F25">SUM(sorted!AI3:AI158 * sorted!$Z3:$Z158)</f>
        <v>13.125</v>
      </c>
      <c r="G25" cm="1">
        <f t="array" ref="G25">SUM(sorted!AJ3:AJ158 * sorted!$Z3:$Z158)</f>
        <v>11.531463414634146</v>
      </c>
      <c r="H25" cm="1">
        <f t="array" ref="H25">SUM(sorted!AK3:AK158 * sorted!$Z3:$Z158)</f>
        <v>9.9002439024390263</v>
      </c>
      <c r="I25" cm="1">
        <f t="array" ref="I25">SUM(sorted!AL3:AL158 * sorted!$Z3:$Z158)</f>
        <v>10.600243902439026</v>
      </c>
      <c r="J25" cm="1">
        <f t="array" ref="J25">SUM(sorted!AM3:AM158 * sorted!$Z3:$Z158)</f>
        <v>10.175853658536585</v>
      </c>
      <c r="K25" cm="1">
        <f t="array" ref="K25">SUM(sorted!AN3:AN158 * sorted!$Z3:$Z158)</f>
        <v>10.51341463414634</v>
      </c>
      <c r="L25" cm="1">
        <f t="array" ref="L25">SUM(sorted!AO3:AO158 * sorted!$Z3:$Z158)</f>
        <v>9.1602439024390243</v>
      </c>
      <c r="M25" cm="1">
        <f t="array" ref="M25">SUM(sorted!AP3:AP158 * sorted!$Z3:$Z158)</f>
        <v>7.9724390243902441</v>
      </c>
      <c r="N25" cm="1">
        <f t="array" ref="N25">SUM(sorted!AQ3:AQ158 * sorted!$Z3:$Z158)</f>
        <v>9.282682926829267</v>
      </c>
      <c r="O25" cm="1">
        <f t="array" ref="O25">SUM(sorted!AR3:AR158 * sorted!$Z3:$Z158)</f>
        <v>7.4092682926829267</v>
      </c>
    </row>
    <row r="26" spans="1:15" x14ac:dyDescent="0.3">
      <c r="A26" t="s">
        <v>1926</v>
      </c>
      <c r="B26" t="str">
        <f>Traw!A2</f>
        <v>zFG%</v>
      </c>
      <c r="C26" cm="1">
        <f t="array" ref="C26">SUM(sorted!AF3:AF158 * sorted!$B3:$B158)</f>
        <v>48.617764227642276</v>
      </c>
      <c r="D26" cm="1">
        <f t="array" ref="D26">SUM(sorted!AG3:AG158 * sorted!$B3:$B158)</f>
        <v>3.667479674796748</v>
      </c>
      <c r="E26" cm="1">
        <f t="array" ref="E26">SUM(sorted!AH3:AH158 * sorted!$B3:$B158)</f>
        <v>0.48134146341463419</v>
      </c>
      <c r="F26" cm="1">
        <f t="array" ref="F26">SUM(sorted!AI3:AI158 * sorted!$B3:$B158)</f>
        <v>0.19032520325203253</v>
      </c>
      <c r="G26" cm="1">
        <f t="array" ref="G26">SUM(sorted!AJ3:AJ158 * sorted!$B3:$B158)</f>
        <v>-0.40146341463414636</v>
      </c>
      <c r="H26" cm="1">
        <f t="array" ref="H26">SUM(sorted!AK3:AK158 * sorted!$B3:$B158)</f>
        <v>1.9221138211382112</v>
      </c>
      <c r="I26" cm="1">
        <f t="array" ref="I26">SUM(sorted!AL3:AL158 * sorted!$B3:$B158)</f>
        <v>0.72178861788617898</v>
      </c>
      <c r="J26" cm="1">
        <f t="array" ref="J26">SUM(sorted!AM3:AM158 * sorted!$B3:$B158)</f>
        <v>0.11634146341463414</v>
      </c>
      <c r="K26" cm="1">
        <f t="array" ref="K26">SUM(sorted!AN3:AN158 * sorted!$B3:$B158)</f>
        <v>0.13609756097560979</v>
      </c>
      <c r="L26" cm="1">
        <f t="array" ref="L26">SUM(sorted!AO3:AO158 * sorted!$B3:$B158)</f>
        <v>1.1160569105691056</v>
      </c>
      <c r="M26" cm="1">
        <f t="array" ref="M26">SUM(sorted!AP3:AP158 * sorted!$B3:$B158)</f>
        <v>3.6001626016260162</v>
      </c>
      <c r="N26" cm="1">
        <f t="array" ref="N26">SUM(sorted!AQ3:AQ158 * sorted!$B3:$B158)</f>
        <v>-8.1788617886178874E-2</v>
      </c>
      <c r="O26" cm="1">
        <f t="array" ref="O26">SUM(sorted!AR3:AR158 * sorted!$B3:$B158)</f>
        <v>0.97711382113821132</v>
      </c>
    </row>
    <row r="27" spans="1:15" x14ac:dyDescent="0.3">
      <c r="A27" t="s">
        <v>1926</v>
      </c>
      <c r="B27" t="str">
        <f>Traw!A3</f>
        <v>zFT%</v>
      </c>
      <c r="C27" cm="1">
        <f t="array" ref="C27">SUM(sorted!AF3:AF158 * sorted!$C3:$C158)</f>
        <v>20.433617886178851</v>
      </c>
      <c r="D27" cm="1">
        <f t="array" ref="D27">SUM(sorted!AG3:AG158 * sorted!$C3:$C158)</f>
        <v>2.1589430894308941</v>
      </c>
      <c r="E27" cm="1">
        <f t="array" ref="E27">SUM(sorted!AH3:AH158 * sorted!$C3:$C158)</f>
        <v>3.2123170731707318</v>
      </c>
      <c r="F27" cm="1">
        <f t="array" ref="F27">SUM(sorted!AI3:AI158 * sorted!$C3:$C158)</f>
        <v>2.4043495934959349</v>
      </c>
      <c r="G27" cm="1">
        <f t="array" ref="G27">SUM(sorted!AJ3:AJ158 * sorted!$C3:$C158)</f>
        <v>4.2439024390243905</v>
      </c>
      <c r="H27" cm="1">
        <f t="array" ref="H27">SUM(sorted!AK3:AK158 * sorted!$C3:$C158)</f>
        <v>2.5021138211382112</v>
      </c>
      <c r="I27" cm="1">
        <f t="array" ref="I27">SUM(sorted!AL3:AL158 * sorted!$C3:$C158)</f>
        <v>1.7983739837398371</v>
      </c>
      <c r="J27" cm="1">
        <f t="array" ref="J27">SUM(sorted!AM3:AM158 * sorted!$C3:$C158)</f>
        <v>2.9719512195121949</v>
      </c>
      <c r="K27" cm="1">
        <f t="array" ref="K27">SUM(sorted!AN3:AN158 * sorted!$C3:$C158)</f>
        <v>1.8897560975609757</v>
      </c>
      <c r="L27" cm="1">
        <f t="array" ref="L27">SUM(sorted!AO3:AO158 * sorted!$C3:$C158)</f>
        <v>-0.17040650406504065</v>
      </c>
      <c r="M27" cm="1">
        <f t="array" ref="M27">SUM(sorted!AP3:AP158 * sorted!$C3:$C158)</f>
        <v>-3.5298373983739841</v>
      </c>
      <c r="N27" cm="1">
        <f t="array" ref="N27">SUM(sorted!AQ3:AQ158 * sorted!$C3:$C158)</f>
        <v>1.7494308943089432</v>
      </c>
      <c r="O27" cm="1">
        <f t="array" ref="O27">SUM(sorted!AR3:AR158 * sorted!$C3:$C158)</f>
        <v>1.4636991869918701</v>
      </c>
    </row>
    <row r="28" spans="1:15" x14ac:dyDescent="0.3">
      <c r="A28" t="s">
        <v>1926</v>
      </c>
      <c r="B28" t="str">
        <f>Traw!A4</f>
        <v>z3PM</v>
      </c>
      <c r="C28" cm="1">
        <f t="array" ref="C28">SUM(sorted!AF3:AF158 * sorted!$D3:$D158)</f>
        <v>-16.883780487804874</v>
      </c>
      <c r="D28" cm="1">
        <f t="array" ref="D28">SUM(sorted!AG3:AG158 * sorted!$D3:$D158)</f>
        <v>-0.40060975609756094</v>
      </c>
      <c r="E28" cm="1">
        <f t="array" ref="E28">SUM(sorted!AH3:AH158 * sorted!$D3:$D158)</f>
        <v>3.1376829268292683</v>
      </c>
      <c r="F28" cm="1">
        <f t="array" ref="F28">SUM(sorted!AI3:AI158 * sorted!$D3:$D158)</f>
        <v>0.969390243902439</v>
      </c>
      <c r="G28" cm="1">
        <f t="array" ref="G28">SUM(sorted!AJ3:AJ158 * sorted!$D3:$D158)</f>
        <v>2.2678048780487807</v>
      </c>
      <c r="H28" cm="1">
        <f t="array" ref="H28">SUM(sorted!AK3:AK158 * sorted!$D3:$D158)</f>
        <v>0.39560975609756094</v>
      </c>
      <c r="I28" cm="1">
        <f t="array" ref="I28">SUM(sorted!AL3:AL158 * sorted!$D3:$D158)</f>
        <v>0.58487804878048777</v>
      </c>
      <c r="J28" cm="1">
        <f t="array" ref="J28">SUM(sorted!AM3:AM158 * sorted!$D3:$D158)</f>
        <v>0.81414634146341469</v>
      </c>
      <c r="K28" cm="1">
        <f t="array" ref="K28">SUM(sorted!AN3:AN158 * sorted!$D3:$D158)</f>
        <v>1.2853658536585366</v>
      </c>
      <c r="L28" cm="1">
        <f t="array" ref="L28">SUM(sorted!AO3:AO158 * sorted!$D3:$D158)</f>
        <v>-0.84341463414634155</v>
      </c>
      <c r="M28" cm="1">
        <f t="array" ref="M28">SUM(sorted!AP3:AP158 * sorted!$D3:$D158)</f>
        <v>-0.63853658536585367</v>
      </c>
      <c r="N28" cm="1">
        <f t="array" ref="N28">SUM(sorted!AQ3:AQ158 * sorted!$D3:$D158)</f>
        <v>1.7348780487804878</v>
      </c>
      <c r="O28" cm="1">
        <f t="array" ref="O28">SUM(sorted!AR3:AR158 * sorted!$D3:$D158)</f>
        <v>-0.74402439024390243</v>
      </c>
    </row>
    <row r="29" spans="1:15" ht="13.95" customHeight="1" x14ac:dyDescent="0.3">
      <c r="A29" t="s">
        <v>1926</v>
      </c>
      <c r="B29" t="str">
        <f>Traw!A5</f>
        <v>zPTS</v>
      </c>
      <c r="C29" cm="1">
        <f t="array" ref="C29">SUM(sorted!AF3:AF158 * sorted!$E3:$E158)</f>
        <v>19.956056910569142</v>
      </c>
      <c r="D29" cm="1">
        <f t="array" ref="D29">SUM(sorted!AG3:AG158 * sorted!$E3:$E158)</f>
        <v>2.0841869918699185</v>
      </c>
      <c r="E29" cm="1">
        <f t="array" ref="E29">SUM(sorted!AH3:AH158 * sorted!$E3:$E158)</f>
        <v>2.3041463414634147</v>
      </c>
      <c r="F29" cm="1">
        <f t="array" ref="F29">SUM(sorted!AI3:AI158 * sorted!$E3:$E158)</f>
        <v>1.4176422764227643</v>
      </c>
      <c r="G29" cm="1">
        <f t="array" ref="G29">SUM(sorted!AJ3:AJ158 * sorted!$E3:$E158)</f>
        <v>2.0482926829268293</v>
      </c>
      <c r="H29" cm="1">
        <f t="array" ref="H29">SUM(sorted!AK3:AK158 * sorted!$E3:$E158)</f>
        <v>1.4786991869918698</v>
      </c>
      <c r="I29" cm="1">
        <f t="array" ref="I29">SUM(sorted!AL3:AL158 * sorted!$E3:$E158)</f>
        <v>1.4369105691056911</v>
      </c>
      <c r="J29" cm="1">
        <f t="array" ref="J29">SUM(sorted!AM3:AM158 * sorted!$E3:$E158)</f>
        <v>2.4910975609756099</v>
      </c>
      <c r="K29" cm="1">
        <f t="array" ref="K29">SUM(sorted!AN3:AN158 * sorted!$E3:$E158)</f>
        <v>1.9370731707317077</v>
      </c>
      <c r="L29" cm="1">
        <f t="array" ref="L29">SUM(sorted!AO3:AO158 * sorted!$E3:$E158)</f>
        <v>1.1002032520325202</v>
      </c>
      <c r="M29" cm="1">
        <f t="array" ref="M29">SUM(sorted!AP3:AP158 * sorted!$E3:$E158)</f>
        <v>1.9757723577235773</v>
      </c>
      <c r="N29" cm="1">
        <f t="array" ref="N29">SUM(sorted!AQ3:AQ158 * sorted!$E3:$E158)</f>
        <v>1.5606504065040649</v>
      </c>
      <c r="O29" cm="1">
        <f t="array" ref="O29">SUM(sorted!AR3:AR158 * sorted!$E3:$E158)</f>
        <v>1.3361382113821139</v>
      </c>
    </row>
    <row r="30" spans="1:15" x14ac:dyDescent="0.3">
      <c r="A30" t="s">
        <v>1926</v>
      </c>
      <c r="B30" t="str">
        <f>Traw!A6</f>
        <v>zREB</v>
      </c>
      <c r="C30" cm="1">
        <f t="array" ref="C30">SUM(sorted!AF3:AF158 * sorted!$F3:$F158)</f>
        <v>16.728699186991868</v>
      </c>
      <c r="D30" cm="1">
        <f t="array" ref="D30">SUM(sorted!AG3:AG158 * sorted!$F3:$F158)</f>
        <v>2.3393495934959345</v>
      </c>
      <c r="E30" cm="1">
        <f t="array" ref="E30">SUM(sorted!AH3:AH158 * sorted!$F3:$F158)</f>
        <v>8.1463414634146386E-2</v>
      </c>
      <c r="F30" cm="1">
        <f t="array" ref="F30">SUM(sorted!AI3:AI158 * sorted!$F3:$F158)</f>
        <v>1.0906504065040652</v>
      </c>
      <c r="G30" cm="1">
        <f t="array" ref="G30">SUM(sorted!AJ3:AJ158 * sorted!$F3:$F158)</f>
        <v>-0.40585365853658539</v>
      </c>
      <c r="H30" cm="1">
        <f t="array" ref="H30">SUM(sorted!AK3:AK158 * sorted!$F3:$F158)</f>
        <v>0.54617886178861785</v>
      </c>
      <c r="I30" cm="1">
        <f t="array" ref="I30">SUM(sorted!AL3:AL158 * sorted!$F3:$F158)</f>
        <v>1.9757723577235773</v>
      </c>
      <c r="J30" cm="1">
        <f t="array" ref="J30">SUM(sorted!AM3:AM158 * sorted!$F3:$F158)</f>
        <v>-0.20341463414634142</v>
      </c>
      <c r="K30" cm="1">
        <f t="array" ref="K30">SUM(sorted!AN3:AN158 * sorted!$F3:$F158)</f>
        <v>0.90097560975609781</v>
      </c>
      <c r="L30" cm="1">
        <f t="array" ref="L30">SUM(sorted!AO3:AO158 * sorted!$F3:$F158)</f>
        <v>1.1633333333333333</v>
      </c>
      <c r="M30" cm="1">
        <f t="array" ref="M30">SUM(sorted!AP3:AP158 * sorted!$F3:$F158)</f>
        <v>2.1949593495934963</v>
      </c>
      <c r="N30" cm="1">
        <f t="array" ref="N30">SUM(sorted!AQ3:AQ158 * sorted!$F3:$F158)</f>
        <v>0.61569105691056913</v>
      </c>
      <c r="O30" cm="1">
        <f t="array" ref="O30">SUM(sorted!AR3:AR158 * sorted!$F3:$F158)</f>
        <v>1.4605691056910572</v>
      </c>
    </row>
    <row r="31" spans="1:15" x14ac:dyDescent="0.3">
      <c r="A31" t="s">
        <v>1926</v>
      </c>
      <c r="B31" t="str">
        <f>Traw!A7</f>
        <v>zAST</v>
      </c>
      <c r="C31" cm="1">
        <f t="array" ref="C31">SUM(sorted!AF3:AF158 * sorted!$G3:$G158)</f>
        <v>31.049959349593514</v>
      </c>
      <c r="D31" cm="1">
        <f t="array" ref="D31">SUM(sorted!AG3:AG158 * sorted!$G3:$G158)</f>
        <v>2.5699186991869913</v>
      </c>
      <c r="E31" cm="1">
        <f t="array" ref="E31">SUM(sorted!AH3:AH158 * sorted!$G3:$G158)</f>
        <v>1.3531707317073169</v>
      </c>
      <c r="F31" cm="1">
        <f t="array" ref="F31">SUM(sorted!AI3:AI158 * sorted!$G3:$G158)</f>
        <v>3.7309349593495935</v>
      </c>
      <c r="G31" cm="1">
        <f t="array" ref="G31">SUM(sorted!AJ3:AJ158 * sorted!$G3:$G158)</f>
        <v>2.1995121951219514</v>
      </c>
      <c r="H31" cm="1">
        <f t="array" ref="H31">SUM(sorted!AK3:AK158 * sorted!$G3:$G158)</f>
        <v>0.85382113821138206</v>
      </c>
      <c r="I31" cm="1">
        <f t="array" ref="I31">SUM(sorted!AL3:AL158 * sorted!$G3:$G158)</f>
        <v>0.72422764227642278</v>
      </c>
      <c r="J31" cm="1">
        <f t="array" ref="J31">SUM(sorted!AM3:AM158 * sorted!$G3:$G158)</f>
        <v>1.3887804878048779</v>
      </c>
      <c r="K31" cm="1">
        <f t="array" ref="K31">SUM(sorted!AN3:AN158 * sorted!$G3:$G158)</f>
        <v>0.87414634146341474</v>
      </c>
      <c r="L31" cm="1">
        <f t="array" ref="L31">SUM(sorted!AO3:AO158 * sorted!$G3:$G158)</f>
        <v>-0.4740650406504065</v>
      </c>
      <c r="M31" cm="1">
        <f t="array" ref="M31">SUM(sorted!AP3:AP158 * sorted!$G3:$G158)</f>
        <v>1.4391869918699187</v>
      </c>
      <c r="N31" cm="1">
        <f t="array" ref="N31">SUM(sorted!AQ3:AQ158 * sorted!$G3:$G158)</f>
        <v>1.1955284552845529</v>
      </c>
      <c r="O31" cm="1">
        <f t="array" ref="O31">SUM(sorted!AR3:AR158 * sorted!$G3:$G158)</f>
        <v>-0.21764227642276418</v>
      </c>
    </row>
    <row r="32" spans="1:15" x14ac:dyDescent="0.3">
      <c r="A32" t="s">
        <v>1926</v>
      </c>
      <c r="B32" t="str">
        <f>Traw!A8</f>
        <v>zSTL</v>
      </c>
      <c r="C32" cm="1">
        <f t="array" ref="C32">SUM(sorted!AF3:AF158 * sorted!$H3:$H158)</f>
        <v>5.8196341463414658</v>
      </c>
      <c r="D32" cm="1">
        <f t="array" ref="D32">SUM(sorted!AG3:AG158 * sorted!$H3:$H158)</f>
        <v>1.0843902439024389</v>
      </c>
      <c r="E32" cm="1">
        <f t="array" ref="E32">SUM(sorted!AH3:AH158 * sorted!$H3:$H158)</f>
        <v>0.62341463414634157</v>
      </c>
      <c r="F32" cm="1">
        <f t="array" ref="F32">SUM(sorted!AI3:AI158 * sorted!$H3:$H158)</f>
        <v>0.60256097560975619</v>
      </c>
      <c r="G32" cm="1">
        <f t="array" ref="G32">SUM(sorted!AJ3:AJ158 * sorted!$H3:$H158)</f>
        <v>-0.11853658536585365</v>
      </c>
      <c r="H32" cm="1">
        <f t="array" ref="H32">SUM(sorted!AK3:AK158 * sorted!$H3:$H158)</f>
        <v>-0.67463414634146335</v>
      </c>
      <c r="I32" cm="1">
        <f t="array" ref="I32">SUM(sorted!AL3:AL158 * sorted!$H3:$H158)</f>
        <v>-0.37317073170731707</v>
      </c>
      <c r="J32" cm="1">
        <f t="array" ref="J32">SUM(sorted!AM3:AM158 * sorted!$H3:$H158)</f>
        <v>0.66792682926829272</v>
      </c>
      <c r="K32" cm="1">
        <f t="array" ref="K32">SUM(sorted!AN3:AN158 * sorted!$H3:$H158)</f>
        <v>0.73414634146341473</v>
      </c>
      <c r="L32" cm="1">
        <f t="array" ref="L32">SUM(sorted!AO3:AO158 * sorted!$H3:$H158)</f>
        <v>0.6351219512195122</v>
      </c>
      <c r="M32" cm="1">
        <f t="array" ref="M32">SUM(sorted!AP3:AP158 * sorted!$H3:$H158)</f>
        <v>0.67219512195121955</v>
      </c>
      <c r="N32" cm="1">
        <f t="array" ref="N32">SUM(sorted!AQ3:AQ158 * sorted!$H3:$H158)</f>
        <v>0.52780487804878051</v>
      </c>
      <c r="O32" cm="1">
        <f t="array" ref="O32">SUM(sorted!AR3:AR158 * sorted!$H3:$H158)</f>
        <v>-0.13768292682926825</v>
      </c>
    </row>
    <row r="33" spans="1:15" x14ac:dyDescent="0.3">
      <c r="A33" t="s">
        <v>1926</v>
      </c>
      <c r="B33" t="str">
        <f>Traw!A9</f>
        <v>zBLK</v>
      </c>
      <c r="C33" cm="1">
        <f t="array" ref="C33">SUM(sorted!AF3:AF158 * sorted!$I3:$I158)</f>
        <v>27.065731707317052</v>
      </c>
      <c r="D33" cm="1">
        <f t="array" ref="D33">SUM(sorted!AG3:AG158 * sorted!$I3:$I158)</f>
        <v>0.38195121951219513</v>
      </c>
      <c r="E33" cm="1">
        <f t="array" ref="E33">SUM(sorted!AH3:AH158 * sorted!$I3:$I158)</f>
        <v>-0.98024390243902437</v>
      </c>
      <c r="F33" cm="1">
        <f t="array" ref="F33">SUM(sorted!AI3:AI158 * sorted!$I3:$I158)</f>
        <v>0.43304878048780499</v>
      </c>
      <c r="G33" cm="1">
        <f t="array" ref="G33">SUM(sorted!AJ3:AJ158 * sorted!$I3:$I158)</f>
        <v>-0.58829268292682924</v>
      </c>
      <c r="H33" cm="1">
        <f t="array" ref="H33">SUM(sorted!AK3:AK158 * sorted!$I3:$I158)</f>
        <v>1.2034146341463416</v>
      </c>
      <c r="I33" cm="1">
        <f t="array" ref="I33">SUM(sorted!AL3:AL158 * sorted!$I3:$I158)</f>
        <v>1.4453658536585365</v>
      </c>
      <c r="J33" cm="1">
        <f t="array" ref="J33">SUM(sorted!AM3:AM158 * sorted!$I3:$I158)</f>
        <v>-0.3570731707317073</v>
      </c>
      <c r="K33" cm="1">
        <f t="array" ref="K33">SUM(sorted!AN3:AN158 * sorted!$I3:$I158)</f>
        <v>-0.14341463414634145</v>
      </c>
      <c r="L33" cm="1">
        <f t="array" ref="L33">SUM(sorted!AO3:AO158 * sorted!$I3:$I158)</f>
        <v>2.5963414634146345</v>
      </c>
      <c r="M33" cm="1">
        <f t="array" ref="M33">SUM(sorted!AP3:AP158 * sorted!$I3:$I158)</f>
        <v>1.2826829268292683</v>
      </c>
      <c r="N33" cm="1">
        <f t="array" ref="N33">SUM(sorted!AQ3:AQ158 * sorted!$I3:$I158)</f>
        <v>-0.35073170731707315</v>
      </c>
      <c r="O33" cm="1">
        <f t="array" ref="O33">SUM(sorted!AR3:AR158 * sorted!$I3:$I158)</f>
        <v>1.2806097560975611</v>
      </c>
    </row>
    <row r="34" spans="1:15" x14ac:dyDescent="0.3">
      <c r="A34" t="s">
        <v>1926</v>
      </c>
      <c r="B34" t="str">
        <f>Traw!A10</f>
        <v>zTO</v>
      </c>
      <c r="C34" s="9" cm="1">
        <f t="array" ref="C34">SUM(sorted!AF4:AF159 * sorted!$J4:$J159)</f>
        <v>-17.092967479674822</v>
      </c>
      <c r="D34" cm="1">
        <f t="array" ref="D34">SUM(sorted!AG3:AG158 * sorted!$J3:$J158)</f>
        <v>-1.7550813008130082</v>
      </c>
      <c r="E34" cm="1">
        <f t="array" ref="E34">SUM(sorted!AH3:AH158 * sorted!$J3:$J158)</f>
        <v>-1.8573170731707318</v>
      </c>
      <c r="F34" cm="1">
        <f t="array" ref="F34">SUM(sorted!AI3:AI158 * sorted!$J3:$J158)</f>
        <v>-2.5002845528455286</v>
      </c>
      <c r="G34" cm="1">
        <f t="array" ref="G34">SUM(sorted!AJ3:AJ158 * sorted!$J3:$J158)</f>
        <v>-1.4658536585365853</v>
      </c>
      <c r="H34" cm="1">
        <f t="array" ref="H34">SUM(sorted!AK3:AK158 * sorted!$J3:$J158)</f>
        <v>-1.6530081300813007</v>
      </c>
      <c r="I34" cm="1">
        <f t="array" ref="I34">SUM(sorted!AL3:AL158 * sorted!$J3:$J158)</f>
        <v>-1.6304065040650404</v>
      </c>
      <c r="J34" cm="1">
        <f t="array" ref="J34">SUM(sorted!AM3:AM158 * sorted!$J3:$J158)</f>
        <v>-1.5724390243902437</v>
      </c>
      <c r="K34" cm="1">
        <f t="array" ref="K34">SUM(sorted!AN3:AN158 * sorted!$J3:$J158)</f>
        <v>-1.2248780487804878</v>
      </c>
      <c r="L34" cm="1">
        <f t="array" ref="L34">SUM(sorted!AO3:AO158 * sorted!$J3:$J158)</f>
        <v>-0.28199186991869912</v>
      </c>
      <c r="M34" cm="1">
        <f t="array" ref="M34">SUM(sorted!AP3:AP158 * sorted!$J3:$J158)</f>
        <v>-1.9088617886178865</v>
      </c>
      <c r="N34" cm="1">
        <f t="array" ref="N34">SUM(sorted!AQ3:AQ158 * sorted!$J3:$J158)</f>
        <v>-1.9449593495934963</v>
      </c>
      <c r="O34" cm="1">
        <f t="array" ref="O34">SUM(sorted!AR3:AR158 * sorted!$J3:$J158)</f>
        <v>-1.1208130081300816</v>
      </c>
    </row>
    <row r="36" spans="1:15" x14ac:dyDescent="0.3">
      <c r="A36" t="s">
        <v>1927</v>
      </c>
      <c r="B36" t="s">
        <v>13</v>
      </c>
      <c r="C36">
        <f>COUNTIFS(sorted!$S$3:$S$158, GMs!C$1, sorted!$P$3:$P$158, "*PG*")</f>
        <v>44</v>
      </c>
      <c r="D36">
        <f>COUNTIFS(sorted!$S$3:$S$158, GMs!D$1, sorted!$P$3:$P$158, "*PG*")</f>
        <v>0</v>
      </c>
      <c r="E36">
        <f>COUNTIFS(sorted!$S$3:$S$158, GMs!E$1, sorted!$P$3:$P$158, "*PG*")</f>
        <v>1</v>
      </c>
      <c r="F36">
        <f>COUNTIFS(sorted!$S$3:$S$158, GMs!F$1, sorted!$P$3:$P$158, "*PG*")</f>
        <v>1</v>
      </c>
      <c r="G36">
        <f>COUNTIFS(sorted!$S$3:$S$158, GMs!G$1, sorted!$P$3:$P$158, "*PG*")</f>
        <v>1</v>
      </c>
      <c r="H36">
        <f>COUNTIFS(sorted!$S$3:$S$158, GMs!H$1, sorted!$P$3:$P$158, "*PG*")</f>
        <v>0</v>
      </c>
      <c r="I36">
        <f>COUNTIFS(sorted!$S$3:$S$158, GMs!I$1, sorted!$P$3:$P$158, "*PG*")</f>
        <v>0</v>
      </c>
      <c r="J36">
        <f>COUNTIFS(sorted!$S$3:$S$158, GMs!J$1, sorted!$P$3:$P$158, "*PG*")</f>
        <v>0</v>
      </c>
      <c r="K36">
        <f>COUNTIFS(sorted!$S$3:$S$158, GMs!K$1, sorted!$P$3:$P$158, "*PG*")</f>
        <v>0</v>
      </c>
      <c r="L36">
        <f>COUNTIFS(sorted!$S$3:$S$158, GMs!L$1, sorted!$P$3:$P$158, "*PG*")</f>
        <v>0</v>
      </c>
      <c r="M36">
        <f>COUNTIFS(sorted!$S$3:$S$158, GMs!M$1, sorted!$P$3:$P$158, "*PG*")</f>
        <v>0</v>
      </c>
      <c r="N36">
        <f>COUNTIFS(sorted!$S$3:$S$158, GMs!N$1, sorted!$P$3:$P$158, "*PG*")</f>
        <v>0</v>
      </c>
      <c r="O36">
        <f>COUNTIFS(sorted!$S$3:$S$158, GMs!O$1, sorted!$P$3:$P$158, "*PG*")</f>
        <v>0</v>
      </c>
    </row>
    <row r="37" spans="1:15" x14ac:dyDescent="0.3">
      <c r="A37" t="s">
        <v>1927</v>
      </c>
      <c r="B37" t="s">
        <v>91</v>
      </c>
      <c r="C37">
        <f>COUNTIFS(sorted!$S$3:$S$158, GMs!C$1, sorted!$P$3:$P$158, "*SG*")</f>
        <v>51</v>
      </c>
      <c r="D37">
        <f>COUNTIFS(sorted!$S$3:$S$158, GMs!D$1, sorted!$P$3:$P$158, "*SG*")</f>
        <v>0</v>
      </c>
      <c r="E37">
        <f>COUNTIFS(sorted!$S$3:$S$158, GMs!E$1, sorted!$P$3:$P$158, "*SG*")</f>
        <v>0</v>
      </c>
      <c r="F37">
        <f>COUNTIFS(sorted!$S$3:$S$158, GMs!F$1, sorted!$P$3:$P$158, "*SG*")</f>
        <v>1</v>
      </c>
      <c r="G37">
        <f>COUNTIFS(sorted!$S$3:$S$158, GMs!G$1, sorted!$P$3:$P$158, "*SG*")</f>
        <v>0</v>
      </c>
      <c r="H37">
        <f>COUNTIFS(sorted!$S$3:$S$158, GMs!H$1, sorted!$P$3:$P$158, "*SG*")</f>
        <v>0</v>
      </c>
      <c r="I37">
        <f>COUNTIFS(sorted!$S$3:$S$158, GMs!I$1, sorted!$P$3:$P$158, "*SG*")</f>
        <v>0</v>
      </c>
      <c r="J37">
        <f>COUNTIFS(sorted!$S$3:$S$158, GMs!J$1, sorted!$P$3:$P$158, "*SG*")</f>
        <v>1</v>
      </c>
      <c r="K37">
        <f>COUNTIFS(sorted!$S$3:$S$158, GMs!K$1, sorted!$P$3:$P$158, "*SG*")</f>
        <v>0</v>
      </c>
      <c r="L37">
        <f>COUNTIFS(sorted!$S$3:$S$158, GMs!L$1, sorted!$P$3:$P$158, "*SG*")</f>
        <v>0</v>
      </c>
      <c r="M37">
        <f>COUNTIFS(sorted!$S$3:$S$158, GMs!M$1, sorted!$P$3:$P$158, "*SG*")</f>
        <v>0</v>
      </c>
      <c r="N37">
        <f>COUNTIFS(sorted!$S$3:$S$158, GMs!N$1, sorted!$P$3:$P$158, "*SG*")</f>
        <v>1</v>
      </c>
      <c r="O37">
        <f>COUNTIFS(sorted!$S$3:$S$158, GMs!O$1, sorted!$P$3:$P$158, "*SG*")</f>
        <v>0</v>
      </c>
    </row>
    <row r="38" spans="1:15" x14ac:dyDescent="0.3">
      <c r="A38" t="s">
        <v>1927</v>
      </c>
      <c r="B38" t="s">
        <v>172</v>
      </c>
      <c r="C38">
        <f>COUNTIFS(sorted!$S$3:$S$158, GMs!C$1, sorted!$P$3:$P$158, "*SF*")</f>
        <v>51</v>
      </c>
      <c r="D38">
        <f>COUNTIFS(sorted!$S$3:$S$158, GMs!D$1, sorted!$P$3:$P$158, "*SF*")</f>
        <v>0</v>
      </c>
      <c r="E38">
        <f>COUNTIFS(sorted!$S$3:$S$158, GMs!E$1, sorted!$P$3:$P$158, "*SF*")</f>
        <v>0</v>
      </c>
      <c r="F38">
        <f>COUNTIFS(sorted!$S$3:$S$158, GMs!F$1, sorted!$P$3:$P$158, "*SF*")</f>
        <v>0</v>
      </c>
      <c r="G38">
        <f>COUNTIFS(sorted!$S$3:$S$158, GMs!G$1, sorted!$P$3:$P$158, "*SF*")</f>
        <v>0</v>
      </c>
      <c r="H38">
        <f>COUNTIFS(sorted!$S$3:$S$158, GMs!H$1, sorted!$P$3:$P$158, "*SF*")</f>
        <v>1</v>
      </c>
      <c r="I38">
        <f>COUNTIFS(sorted!$S$3:$S$158, GMs!I$1, sorted!$P$3:$P$158, "*SF*")</f>
        <v>0</v>
      </c>
      <c r="J38">
        <f>COUNTIFS(sorted!$S$3:$S$158, GMs!J$1, sorted!$P$3:$P$158, "*SF*")</f>
        <v>0</v>
      </c>
      <c r="K38">
        <f>COUNTIFS(sorted!$S$3:$S$158, GMs!K$1, sorted!$P$3:$P$158, "*SF*")</f>
        <v>1</v>
      </c>
      <c r="L38">
        <f>COUNTIFS(sorted!$S$3:$S$158, GMs!L$1, sorted!$P$3:$P$158, "*SF*")</f>
        <v>0</v>
      </c>
      <c r="M38">
        <f>COUNTIFS(sorted!$S$3:$S$158, GMs!M$1, sorted!$P$3:$P$158, "*SF*")</f>
        <v>0</v>
      </c>
      <c r="N38">
        <f>COUNTIFS(sorted!$S$3:$S$158, GMs!N$1, sorted!$P$3:$P$158, "*SF*")</f>
        <v>1</v>
      </c>
      <c r="O38">
        <f>COUNTIFS(sorted!$S$3:$S$158, GMs!O$1, sorted!$P$3:$P$158, "*SF*")</f>
        <v>0</v>
      </c>
    </row>
    <row r="39" spans="1:15" x14ac:dyDescent="0.3">
      <c r="A39" t="s">
        <v>1927</v>
      </c>
      <c r="B39" t="s">
        <v>105</v>
      </c>
      <c r="C39">
        <f>COUNTIFS(sorted!$S$3:$S$158, GMs!C$1, sorted!$P$3:$P$158, "*PF*")</f>
        <v>51</v>
      </c>
      <c r="D39">
        <f>COUNTIFS(sorted!$S$3:$S$158, GMs!D$1, sorted!$P$3:$P$158, "*PF*")</f>
        <v>0</v>
      </c>
      <c r="E39">
        <f>COUNTIFS(sorted!$S$3:$S$158, GMs!E$1, sorted!$P$3:$P$158, "*PF*")</f>
        <v>0</v>
      </c>
      <c r="F39">
        <f>COUNTIFS(sorted!$S$3:$S$158, GMs!F$1, sorted!$P$3:$P$158, "*PF*")</f>
        <v>0</v>
      </c>
      <c r="G39">
        <f>COUNTIFS(sorted!$S$3:$S$158, GMs!G$1, sorted!$P$3:$P$158, "*PF*")</f>
        <v>0</v>
      </c>
      <c r="H39">
        <f>COUNTIFS(sorted!$S$3:$S$158, GMs!H$1, sorted!$P$3:$P$158, "*PF*")</f>
        <v>1</v>
      </c>
      <c r="I39">
        <f>COUNTIFS(sorted!$S$3:$S$158, GMs!I$1, sorted!$P$3:$P$158, "*PF*")</f>
        <v>0</v>
      </c>
      <c r="J39">
        <f>COUNTIFS(sorted!$S$3:$S$158, GMs!J$1, sorted!$P$3:$P$158, "*PF*")</f>
        <v>0</v>
      </c>
      <c r="K39">
        <f>COUNTIFS(sorted!$S$3:$S$158, GMs!K$1, sorted!$P$3:$P$158, "*PF*")</f>
        <v>1</v>
      </c>
      <c r="L39">
        <f>COUNTIFS(sorted!$S$3:$S$158, GMs!L$1, sorted!$P$3:$P$158, "*PF*")</f>
        <v>1</v>
      </c>
      <c r="M39">
        <f>COUNTIFS(sorted!$S$3:$S$158, GMs!M$1, sorted!$P$3:$P$158, "*PF*")</f>
        <v>1</v>
      </c>
      <c r="N39">
        <f>COUNTIFS(sorted!$S$3:$S$158, GMs!N$1, sorted!$P$3:$P$158, "*PF*")</f>
        <v>0</v>
      </c>
      <c r="O39">
        <f>COUNTIFS(sorted!$S$3:$S$158, GMs!O$1, sorted!$P$3:$P$158, "*PF*")</f>
        <v>0</v>
      </c>
    </row>
    <row r="40" spans="1:15" x14ac:dyDescent="0.3">
      <c r="A40" t="s">
        <v>1927</v>
      </c>
      <c r="B40" t="s">
        <v>8</v>
      </c>
      <c r="C40">
        <f>COUNTIFS(sorted!$S$3:$S$158, GMs!C$1, sorted!$P$3:$P$158, "*C*")</f>
        <v>34</v>
      </c>
      <c r="D40">
        <f>COUNTIFS(sorted!$S$3:$S$158, GMs!D$1, sorted!$P$3:$P$158, "*C*")</f>
        <v>1</v>
      </c>
      <c r="E40">
        <f>COUNTIFS(sorted!$S$3:$S$158, GMs!E$1, sorted!$P$3:$P$158, "*C*")</f>
        <v>0</v>
      </c>
      <c r="F40">
        <f>COUNTIFS(sorted!$S$3:$S$158, GMs!F$1, sorted!$P$3:$P$158, "*C*")</f>
        <v>0</v>
      </c>
      <c r="G40">
        <f>COUNTIFS(sorted!$S$3:$S$158, GMs!G$1, sorted!$P$3:$P$158, "*C*")</f>
        <v>0</v>
      </c>
      <c r="H40">
        <f>COUNTIFS(sorted!$S$3:$S$158, GMs!H$1, sorted!$P$3:$P$158, "*C*")</f>
        <v>0</v>
      </c>
      <c r="I40">
        <f>COUNTIFS(sorted!$S$3:$S$158, GMs!I$1, sorted!$P$3:$P$158, "*C*")</f>
        <v>1</v>
      </c>
      <c r="J40">
        <f>COUNTIFS(sorted!$S$3:$S$158, GMs!J$1, sorted!$P$3:$P$158, "*C*")</f>
        <v>0</v>
      </c>
      <c r="K40">
        <f>COUNTIFS(sorted!$S$3:$S$158, GMs!K$1, sorted!$P$3:$P$158, "*C*")</f>
        <v>0</v>
      </c>
      <c r="L40">
        <f>COUNTIFS(sorted!$S$3:$S$158, GMs!L$1, sorted!$P$3:$P$158, "*C*")</f>
        <v>0</v>
      </c>
      <c r="M40">
        <f>COUNTIFS(sorted!$S$3:$S$158, GMs!M$1, sorted!$P$3:$P$158, "*C*")</f>
        <v>0</v>
      </c>
      <c r="N40">
        <f>COUNTIFS(sorted!$S$3:$S$158, GMs!N$1, sorted!$P$3:$P$158, "*C*")</f>
        <v>0</v>
      </c>
      <c r="O40">
        <f>COUNTIFS(sorted!$S$3:$S$158, GMs!O$1, sorted!$P$3:$P$158, "*C*")</f>
        <v>1</v>
      </c>
    </row>
    <row r="41" spans="1:15" x14ac:dyDescent="0.3">
      <c r="A41" t="s">
        <v>1927</v>
      </c>
      <c r="B41" t="s">
        <v>609</v>
      </c>
      <c r="C41">
        <f>COUNTIFS(sorted!$S$3:$S$158, GMs!C$1, sorted!$P$3:$P$158, "*G*")</f>
        <v>73</v>
      </c>
      <c r="D41">
        <f>COUNTIFS(sorted!$S$3:$S$158, GMs!D$1, sorted!$P$3:$P$158, "*G*")</f>
        <v>0</v>
      </c>
      <c r="E41">
        <f>COUNTIFS(sorted!$S$3:$S$158, GMs!E$1, sorted!$P$3:$P$158, "*G*")</f>
        <v>1</v>
      </c>
      <c r="F41">
        <f>COUNTIFS(sorted!$S$3:$S$158, GMs!F$1, sorted!$P$3:$P$158, "*G*")</f>
        <v>1</v>
      </c>
      <c r="G41">
        <f>COUNTIFS(sorted!$S$3:$S$158, GMs!G$1, sorted!$P$3:$P$158, "*G*")</f>
        <v>1</v>
      </c>
      <c r="H41">
        <f>COUNTIFS(sorted!$S$3:$S$158, GMs!H$1, sorted!$P$3:$P$158, "*G*")</f>
        <v>0</v>
      </c>
      <c r="I41">
        <f>COUNTIFS(sorted!$S$3:$S$158, GMs!I$1, sorted!$P$3:$P$158, "*G*")</f>
        <v>0</v>
      </c>
      <c r="J41">
        <f>COUNTIFS(sorted!$S$3:$S$158, GMs!J$1, sorted!$P$3:$P$158, "*G*")</f>
        <v>1</v>
      </c>
      <c r="K41">
        <f>COUNTIFS(sorted!$S$3:$S$158, GMs!K$1, sorted!$P$3:$P$158, "*G*")</f>
        <v>0</v>
      </c>
      <c r="L41">
        <f>COUNTIFS(sorted!$S$3:$S$158, GMs!L$1, sorted!$P$3:$P$158, "*G*")</f>
        <v>0</v>
      </c>
      <c r="M41">
        <f>COUNTIFS(sorted!$S$3:$S$158, GMs!M$1, sorted!$P$3:$P$158, "*G*")</f>
        <v>0</v>
      </c>
      <c r="N41">
        <f>COUNTIFS(sorted!$S$3:$S$158, GMs!N$1, sorted!$P$3:$P$158, "*G*")</f>
        <v>1</v>
      </c>
      <c r="O41">
        <f>COUNTIFS(sorted!$S$3:$S$158, GMs!O$1, sorted!$P$3:$P$158, "*G*")</f>
        <v>0</v>
      </c>
    </row>
    <row r="42" spans="1:15" x14ac:dyDescent="0.3">
      <c r="A42" t="s">
        <v>1927</v>
      </c>
      <c r="B42" t="s">
        <v>610</v>
      </c>
      <c r="C42">
        <f>COUNTIFS(sorted!$S$3:$S$158, GMs!C$1, sorted!$P$3:$P$158, "*F*")</f>
        <v>80</v>
      </c>
      <c r="D42">
        <f>COUNTIFS(sorted!$S$3:$S$158, GMs!D$1, sorted!$P$3:$P$158, "*F*")</f>
        <v>0</v>
      </c>
      <c r="E42">
        <f>COUNTIFS(sorted!$S$3:$S$158, GMs!E$1, sorted!$P$3:$P$158, "*F*")</f>
        <v>0</v>
      </c>
      <c r="F42">
        <f>COUNTIFS(sorted!$S$3:$S$158, GMs!F$1, sorted!$P$3:$P$158, "*F*")</f>
        <v>0</v>
      </c>
      <c r="G42">
        <f>COUNTIFS(sorted!$S$3:$S$158, GMs!G$1, sorted!$P$3:$P$158, "*F*")</f>
        <v>0</v>
      </c>
      <c r="H42">
        <f>COUNTIFS(sorted!$S$3:$S$158, GMs!H$1, sorted!$P$3:$P$158, "*F*")</f>
        <v>1</v>
      </c>
      <c r="I42">
        <f>COUNTIFS(sorted!$S$3:$S$158, GMs!I$1, sorted!$P$3:$P$158, "*F*")</f>
        <v>0</v>
      </c>
      <c r="J42">
        <f>COUNTIFS(sorted!$S$3:$S$158, GMs!J$1, sorted!$P$3:$P$158, "*F*")</f>
        <v>0</v>
      </c>
      <c r="K42">
        <f>COUNTIFS(sorted!$S$3:$S$158, GMs!K$1, sorted!$P$3:$P$158, "*F*")</f>
        <v>1</v>
      </c>
      <c r="L42">
        <f>COUNTIFS(sorted!$S$3:$S$158, GMs!L$1, sorted!$P$3:$P$158, "*F*")</f>
        <v>1</v>
      </c>
      <c r="M42">
        <f>COUNTIFS(sorted!$S$3:$S$158, GMs!M$1, sorted!$P$3:$P$158, "*F*")</f>
        <v>1</v>
      </c>
      <c r="N42">
        <f>COUNTIFS(sorted!$S$3:$S$158, GMs!N$1, sorted!$P$3:$P$158, "*F*")</f>
        <v>1</v>
      </c>
      <c r="O42">
        <f>COUNTIFS(sorted!$S$3:$S$158, GMs!O$1, sorted!$P$3:$P$158, "*F*")</f>
        <v>0</v>
      </c>
    </row>
    <row r="43" spans="1:15" x14ac:dyDescent="0.3">
      <c r="A43" t="s">
        <v>1927</v>
      </c>
      <c r="B43" t="s">
        <v>611</v>
      </c>
      <c r="C43">
        <f>COUNTIFS(sorted!$S$3:$S$158, GMs!C$1)</f>
        <v>144</v>
      </c>
      <c r="D43">
        <f>COUNTIFS(sorted!$S$3:$S$158, GMs!D$1)</f>
        <v>1</v>
      </c>
      <c r="E43">
        <f>COUNTIFS(sorted!$S$3:$S$158, GMs!E$1)</f>
        <v>1</v>
      </c>
      <c r="F43">
        <f>COUNTIFS(sorted!$S$3:$S$158, GMs!F$1)</f>
        <v>1</v>
      </c>
      <c r="G43">
        <f>COUNTIFS(sorted!$S$3:$S$158, GMs!G$1)</f>
        <v>1</v>
      </c>
      <c r="H43">
        <f>COUNTIFS(sorted!$S$3:$S$158, GMs!H$1)</f>
        <v>1</v>
      </c>
      <c r="I43">
        <f>COUNTIFS(sorted!$S$3:$S$158, GMs!I$1)</f>
        <v>1</v>
      </c>
      <c r="J43">
        <f>COUNTIFS(sorted!$S$3:$S$158, GMs!J$1)</f>
        <v>1</v>
      </c>
      <c r="K43">
        <f>COUNTIFS(sorted!$S$3:$S$158, GMs!K$1)</f>
        <v>1</v>
      </c>
      <c r="L43">
        <f>COUNTIFS(sorted!$S$3:$S$158, GMs!L$1)</f>
        <v>1</v>
      </c>
      <c r="M43">
        <f>COUNTIFS(sorted!$S$3:$S$158, GMs!M$1)</f>
        <v>1</v>
      </c>
      <c r="N43">
        <f>COUNTIFS(sorted!$S$3:$S$158, GMs!N$1)</f>
        <v>1</v>
      </c>
      <c r="O43">
        <f>COUNTIFS(sorted!$S$3:$S$158, GMs!O$1)</f>
        <v>1</v>
      </c>
    </row>
  </sheetData>
  <conditionalFormatting sqref="D45:M52">
    <cfRule type="colorScale" priority="19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4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1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0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2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9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O3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O37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8:O38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:O3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:O40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:O41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:O43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:O4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O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>
      <selection activeCell="E3" sqref="E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2355</v>
      </c>
      <c r="B2" t="s">
        <v>2354</v>
      </c>
      <c r="C2" t="s">
        <v>2353</v>
      </c>
      <c r="D2" t="s">
        <v>203</v>
      </c>
      <c r="E2" t="s">
        <v>204</v>
      </c>
      <c r="F2" t="str" cm="1">
        <f t="array" ref="F2:U179">_xlfn._xlws.SORT(raw!A2:P179,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POS</v>
      </c>
      <c r="X2" t="s">
        <v>1924</v>
      </c>
      <c r="Y2" t="s">
        <v>1925</v>
      </c>
      <c r="Z2" t="s">
        <v>1923</v>
      </c>
      <c r="AA2" t="s">
        <v>916</v>
      </c>
      <c r="AB2" t="s">
        <v>1922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61.156883199156539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11.397032520325201</v>
      </c>
      <c r="U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13.241357723577234</v>
      </c>
    </row>
    <row r="4" spans="1:41" x14ac:dyDescent="0.3">
      <c r="A4">
        <f t="shared" si="0"/>
        <v>36.743603148070434</v>
      </c>
      <c r="B4">
        <f t="shared" si="0"/>
        <v>49.018244946821376</v>
      </c>
      <c r="C4">
        <f t="shared" si="0"/>
        <v>32.539115243388864</v>
      </c>
      <c r="D4">
        <f t="shared" si="0"/>
        <v>46.508518360457323</v>
      </c>
      <c r="E4">
        <f t="shared" ref="E4:E67" si="1">(2400-156) * (AB4/AO$7) + 1</f>
        <v>47.089249802799152</v>
      </c>
      <c r="F4" t="str">
        <v>James Harden</v>
      </c>
      <c r="G4">
        <v>0.19032520325203253</v>
      </c>
      <c r="H4">
        <v>2.4043495934959349</v>
      </c>
      <c r="I4">
        <v>0.969390243902439</v>
      </c>
      <c r="J4">
        <v>1.4176422764227643</v>
      </c>
      <c r="K4">
        <v>1.0906504065040652</v>
      </c>
      <c r="L4">
        <v>3.7309349593495935</v>
      </c>
      <c r="M4">
        <v>0.60256097560975619</v>
      </c>
      <c r="N4">
        <v>0.43304878048780499</v>
      </c>
      <c r="O4">
        <v>-2.5002845528455286</v>
      </c>
      <c r="P4">
        <v>5.9342682926829271</v>
      </c>
      <c r="Q4">
        <v>10.838902439024391</v>
      </c>
      <c r="R4">
        <v>4.6076829268292681</v>
      </c>
      <c r="S4">
        <v>8.3386178861788629</v>
      </c>
      <c r="T4">
        <v>8.3005528455284576</v>
      </c>
      <c r="U4" t="str">
        <v xml:space="preserve"> SG, PG</v>
      </c>
      <c r="X4">
        <f>P4 - sorted!T$158</f>
        <v>7.9591463414634154</v>
      </c>
      <c r="Y4">
        <f>Q4 - sorted!U$158</f>
        <v>13.125</v>
      </c>
      <c r="Z4">
        <f>R4 - sorted!V$158</f>
        <v>6.3310975609756097</v>
      </c>
      <c r="AA4">
        <f>S4 - sorted!W$158</f>
        <v>10.143495934959351</v>
      </c>
      <c r="AB4">
        <f>T4 - sorted!X$158</f>
        <v>10.144878048780491</v>
      </c>
    </row>
    <row r="5" spans="1:41" x14ac:dyDescent="0.3">
      <c r="A5">
        <f t="shared" si="0"/>
        <v>33.19306642534093</v>
      </c>
      <c r="B5">
        <f t="shared" si="0"/>
        <v>46.729431041342231</v>
      </c>
      <c r="C5">
        <f t="shared" si="0"/>
        <v>44.470700014267379</v>
      </c>
      <c r="D5">
        <f t="shared" si="0"/>
        <v>46.586393314731026</v>
      </c>
      <c r="E5">
        <f t="shared" si="1"/>
        <v>46.903684263691531</v>
      </c>
      <c r="F5" t="str">
        <v>Stephen Curry</v>
      </c>
      <c r="G5">
        <v>0.48134146341463419</v>
      </c>
      <c r="H5">
        <v>3.2123170731707318</v>
      </c>
      <c r="I5">
        <v>3.1376829268292683</v>
      </c>
      <c r="J5">
        <v>2.3041463414634147</v>
      </c>
      <c r="K5">
        <v>8.1463414634146386E-2</v>
      </c>
      <c r="L5">
        <v>1.3531707317073169</v>
      </c>
      <c r="M5">
        <v>0.62341463414634157</v>
      </c>
      <c r="N5">
        <v>-0.98024390243902437</v>
      </c>
      <c r="O5">
        <v>-1.8573170731707318</v>
      </c>
      <c r="P5">
        <v>5.143658536585364</v>
      </c>
      <c r="Q5">
        <v>10.213292682926831</v>
      </c>
      <c r="R5">
        <v>7.0028048780487824</v>
      </c>
      <c r="S5">
        <v>8.3559756097560989</v>
      </c>
      <c r="T5">
        <v>8.2597073170731719</v>
      </c>
      <c r="U5" t="str">
        <v xml:space="preserve"> PG</v>
      </c>
      <c r="X5">
        <f>P5 - sorted!T$158</f>
        <v>7.1685365853658523</v>
      </c>
      <c r="Y5">
        <f>Q5 - sorted!U$158</f>
        <v>12.49939024390244</v>
      </c>
      <c r="Z5">
        <f>R5 - sorted!V$158</f>
        <v>8.726219512195124</v>
      </c>
      <c r="AA5">
        <f>S5 - sorted!W$158</f>
        <v>10.160853658536587</v>
      </c>
      <c r="AB5">
        <f>T5 - sorted!X$158</f>
        <v>10.104032520325205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45.086885350947625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7.8598048780487799</v>
      </c>
      <c r="U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9.7041300813008124</v>
      </c>
      <c r="AK6" t="s">
        <v>1931</v>
      </c>
      <c r="AL6" t="s">
        <v>1932</v>
      </c>
      <c r="AM6" t="s">
        <v>1930</v>
      </c>
      <c r="AN6" t="s">
        <v>1929</v>
      </c>
      <c r="AO6" t="s">
        <v>1928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39.088065618155881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6.5393821138211399</v>
      </c>
      <c r="U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8.3837073170731724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493.93527642276405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38.282421601632137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6.3620487804878065</v>
      </c>
      <c r="U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8.2063739837398391</v>
      </c>
    </row>
    <row r="9" spans="1:41" x14ac:dyDescent="0.3">
      <c r="A9">
        <f t="shared" si="0"/>
        <v>25.11714254544442</v>
      </c>
      <c r="B9">
        <f t="shared" si="0"/>
        <v>38.228695887132815</v>
      </c>
      <c r="C9">
        <f t="shared" si="0"/>
        <v>34.137485891666948</v>
      </c>
      <c r="D9">
        <f t="shared" si="0"/>
        <v>37.440007291826767</v>
      </c>
      <c r="E9">
        <f t="shared" si="1"/>
        <v>37.973490437401225</v>
      </c>
      <c r="F9" t="str">
        <v>Bradley Beal</v>
      </c>
      <c r="G9">
        <v>0.11634146341463414</v>
      </c>
      <c r="H9">
        <v>2.9719512195121949</v>
      </c>
      <c r="I9">
        <v>0.81414634146341469</v>
      </c>
      <c r="J9">
        <v>2.4910975609756099</v>
      </c>
      <c r="K9">
        <v>-0.20341463414634142</v>
      </c>
      <c r="L9">
        <v>1.3887804878048779</v>
      </c>
      <c r="M9">
        <v>0.66792682926829272</v>
      </c>
      <c r="N9">
        <v>-0.3570731707317073</v>
      </c>
      <c r="O9">
        <v>-1.5724390243902437</v>
      </c>
      <c r="P9">
        <v>3.3453658536585369</v>
      </c>
      <c r="Q9">
        <v>7.8897560975609746</v>
      </c>
      <c r="R9">
        <v>4.9285365853658547</v>
      </c>
      <c r="S9">
        <v>6.3173170731707309</v>
      </c>
      <c r="T9">
        <v>6.294048780487806</v>
      </c>
      <c r="U9" t="str">
        <v xml:space="preserve"> SG</v>
      </c>
      <c r="X9">
        <f>P9 - sorted!T$158</f>
        <v>5.3702439024390252</v>
      </c>
      <c r="Y9">
        <f>Q9 - sorted!U$158</f>
        <v>10.175853658536585</v>
      </c>
      <c r="Z9">
        <f>R9 - sorted!V$158</f>
        <v>6.6519512195121964</v>
      </c>
      <c r="AA9">
        <f>S9 - sorted!W$158</f>
        <v>8.1221951219512185</v>
      </c>
      <c r="AB9">
        <f>T9 - sorted!X$158</f>
        <v>8.1383739837398394</v>
      </c>
    </row>
    <row r="10" spans="1:41" x14ac:dyDescent="0.3">
      <c r="A10">
        <f t="shared" si="0"/>
        <v>28.38124849445996</v>
      </c>
      <c r="B10">
        <f t="shared" si="0"/>
        <v>39.463673838471266</v>
      </c>
      <c r="C10">
        <f t="shared" si="0"/>
        <v>38.082685051650898</v>
      </c>
      <c r="D10">
        <f t="shared" si="0"/>
        <v>38.592994319738494</v>
      </c>
      <c r="E10">
        <f t="shared" si="1"/>
        <v>37.500268764024078</v>
      </c>
      <c r="F10" t="str">
        <v>Kevin Durant</v>
      </c>
      <c r="G10">
        <v>1.9221138211382112</v>
      </c>
      <c r="H10">
        <v>2.5021138211382112</v>
      </c>
      <c r="I10">
        <v>0.39560975609756094</v>
      </c>
      <c r="J10">
        <v>1.4786991869918698</v>
      </c>
      <c r="K10">
        <v>0.54617886178861785</v>
      </c>
      <c r="L10">
        <v>0.85382113821138206</v>
      </c>
      <c r="M10">
        <v>-0.67463414634146335</v>
      </c>
      <c r="N10">
        <v>1.2034146341463416</v>
      </c>
      <c r="O10">
        <v>-1.6530081300813007</v>
      </c>
      <c r="P10">
        <v>4.0721951219512187</v>
      </c>
      <c r="Q10">
        <v>8.227317073170731</v>
      </c>
      <c r="R10">
        <v>5.7204878048780481</v>
      </c>
      <c r="S10">
        <v>6.5743089430894308</v>
      </c>
      <c r="T10">
        <v>6.1898861788617889</v>
      </c>
      <c r="U10" t="str">
        <v xml:space="preserve"> SF, PF</v>
      </c>
      <c r="X10">
        <f>P10 - sorted!T$158</f>
        <v>6.097073170731707</v>
      </c>
      <c r="Y10">
        <f>Q10 - sorted!U$158</f>
        <v>10.51341463414634</v>
      </c>
      <c r="Z10">
        <f>R10 - sorted!V$158</f>
        <v>7.4439024390243897</v>
      </c>
      <c r="AA10">
        <f>S10 - sorted!W$158</f>
        <v>8.3791869918699184</v>
      </c>
      <c r="AB10">
        <f>T10 - sorted!X$158</f>
        <v>8.0342113821138206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32.198354005731218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5.0228617886178855</v>
      </c>
      <c r="U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6.867186991869918</v>
      </c>
    </row>
    <row r="12" spans="1:41" x14ac:dyDescent="0.3">
      <c r="A12">
        <f t="shared" si="0"/>
        <v>29.051595085331613</v>
      </c>
      <c r="B12">
        <f t="shared" si="0"/>
        <v>27.929479475031311</v>
      </c>
      <c r="C12">
        <f t="shared" si="0"/>
        <v>33.966166802797908</v>
      </c>
      <c r="D12">
        <f t="shared" si="0"/>
        <v>31.151285574577191</v>
      </c>
      <c r="E12">
        <f t="shared" si="1"/>
        <v>31.452693754237487</v>
      </c>
      <c r="F12" t="str">
        <v>Nikola Vucevic</v>
      </c>
      <c r="G12">
        <v>0.28439024390243905</v>
      </c>
      <c r="H12">
        <v>0.6941463414634147</v>
      </c>
      <c r="I12">
        <v>0.31219512195121957</v>
      </c>
      <c r="J12">
        <v>0.99170731707317084</v>
      </c>
      <c r="K12">
        <v>2.3282926829268296</v>
      </c>
      <c r="L12">
        <v>2.1463414634146361E-2</v>
      </c>
      <c r="M12">
        <v>-9.0731707317073168E-2</v>
      </c>
      <c r="N12">
        <v>0.53317073170731721</v>
      </c>
      <c r="O12">
        <v>-0.1590243902439025</v>
      </c>
      <c r="P12">
        <v>4.2214634146341465</v>
      </c>
      <c r="Q12">
        <v>5.0746341463414639</v>
      </c>
      <c r="R12">
        <v>4.894146341463415</v>
      </c>
      <c r="S12">
        <v>4.9156097560975613</v>
      </c>
      <c r="T12">
        <v>4.858731707317073</v>
      </c>
      <c r="U12" t="str">
        <v xml:space="preserve"> C</v>
      </c>
      <c r="X12">
        <f>P12 - sorted!T$158</f>
        <v>6.2463414634146348</v>
      </c>
      <c r="Y12">
        <f>Q12 - sorted!U$158</f>
        <v>7.3607317073170737</v>
      </c>
      <c r="Z12">
        <f>R12 - sorted!V$158</f>
        <v>6.6175609756097566</v>
      </c>
      <c r="AA12">
        <f>S12 - sorted!W$158</f>
        <v>6.720487804878049</v>
      </c>
      <c r="AB12">
        <f>T12 - sorted!X$158</f>
        <v>6.7030569105691056</v>
      </c>
    </row>
    <row r="13" spans="1:41" x14ac:dyDescent="0.3">
      <c r="A13">
        <f t="shared" si="0"/>
        <v>23.427036679897103</v>
      </c>
      <c r="B13">
        <f t="shared" si="0"/>
        <v>25.547863758179904</v>
      </c>
      <c r="C13">
        <f t="shared" si="0"/>
        <v>24.863169541757003</v>
      </c>
      <c r="D13">
        <f t="shared" si="0"/>
        <v>28.95838522285139</v>
      </c>
      <c r="E13">
        <f t="shared" si="1"/>
        <v>31.100104455606658</v>
      </c>
      <c r="F13" t="str">
        <v>Fred VanVleet</v>
      </c>
      <c r="G13">
        <v>-1.7714634146341461</v>
      </c>
      <c r="H13">
        <v>1.4578048780487805</v>
      </c>
      <c r="I13">
        <v>1.4663414634146341</v>
      </c>
      <c r="J13">
        <v>0.73512195121951229</v>
      </c>
      <c r="K13">
        <v>-0.51585365853658538</v>
      </c>
      <c r="L13">
        <v>1.36</v>
      </c>
      <c r="M13">
        <v>1.555609756097561</v>
      </c>
      <c r="N13">
        <v>0.13609756097560977</v>
      </c>
      <c r="O13">
        <v>3.170731707317076E-3</v>
      </c>
      <c r="P13">
        <v>2.9690243902439022</v>
      </c>
      <c r="Q13">
        <v>4.423658536585366</v>
      </c>
      <c r="R13">
        <v>3.0668292682926834</v>
      </c>
      <c r="S13">
        <v>4.4268292682926829</v>
      </c>
      <c r="T13">
        <v>4.7811219512195118</v>
      </c>
      <c r="U13" t="str">
        <v xml:space="preserve"> SG, PG</v>
      </c>
      <c r="X13">
        <f>P13 - sorted!T$158</f>
        <v>4.9939024390243905</v>
      </c>
      <c r="Y13">
        <f>Q13 - sorted!U$158</f>
        <v>6.7097560975609758</v>
      </c>
      <c r="Z13">
        <f>R13 - sorted!V$158</f>
        <v>4.7902439024390251</v>
      </c>
      <c r="AA13">
        <f>S13 - sorted!W$158</f>
        <v>6.2317073170731705</v>
      </c>
      <c r="AB13">
        <f>T13 - sorted!X$158</f>
        <v>6.6254471544715443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30.358876502021548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4.6179674796747969</v>
      </c>
      <c r="U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6.4622926829268295</v>
      </c>
    </row>
    <row r="15" spans="1:41" x14ac:dyDescent="0.3">
      <c r="A15">
        <f t="shared" si="0"/>
        <v>48.793959389041767</v>
      </c>
      <c r="B15">
        <f t="shared" si="0"/>
        <v>34.961001336698253</v>
      </c>
      <c r="C15">
        <f t="shared" si="0"/>
        <v>27.761013704541647</v>
      </c>
      <c r="D15">
        <f t="shared" si="0"/>
        <v>31.923469547398795</v>
      </c>
      <c r="E15">
        <f t="shared" si="1"/>
        <v>29.221844345196548</v>
      </c>
      <c r="F15" t="str">
        <v>Giannis Antetokounmpo</v>
      </c>
      <c r="G15">
        <v>3.6001626016260162</v>
      </c>
      <c r="H15">
        <v>-3.5298373983739841</v>
      </c>
      <c r="I15">
        <v>-0.63853658536585367</v>
      </c>
      <c r="J15">
        <v>1.9757723577235773</v>
      </c>
      <c r="K15">
        <v>2.1949593495934963</v>
      </c>
      <c r="L15">
        <v>1.4391869918699187</v>
      </c>
      <c r="M15">
        <v>0.67219512195121955</v>
      </c>
      <c r="N15">
        <v>1.2826829268292683</v>
      </c>
      <c r="O15">
        <v>-1.9088617886178865</v>
      </c>
      <c r="P15">
        <v>8.6175609756097558</v>
      </c>
      <c r="Q15">
        <v>6.9965853658536581</v>
      </c>
      <c r="R15">
        <v>3.6485365853658536</v>
      </c>
      <c r="S15">
        <v>5.0877235772357716</v>
      </c>
      <c r="T15">
        <v>4.3676910569105685</v>
      </c>
      <c r="U15" t="str">
        <v xml:space="preserve"> PF</v>
      </c>
      <c r="X15">
        <f>P15 - sorted!T$158</f>
        <v>10.642439024390244</v>
      </c>
      <c r="Y15">
        <f>Q15 - sorted!U$158</f>
        <v>9.282682926829267</v>
      </c>
      <c r="Z15">
        <f>R15 - sorted!V$158</f>
        <v>5.3719512195121952</v>
      </c>
      <c r="AA15">
        <f>S15 - sorted!W$158</f>
        <v>6.8926016260162593</v>
      </c>
      <c r="AB15">
        <f>T15 - sorted!X$158</f>
        <v>6.212016260162601</v>
      </c>
    </row>
    <row r="16" spans="1:41" x14ac:dyDescent="0.3">
      <c r="A16">
        <f t="shared" si="0"/>
        <v>18.744468581896612</v>
      </c>
      <c r="B16">
        <f t="shared" si="0"/>
        <v>26.578499259477535</v>
      </c>
      <c r="C16">
        <f t="shared" si="0"/>
        <v>28.206929347200752</v>
      </c>
      <c r="D16">
        <f t="shared" si="0"/>
        <v>28.684090301943574</v>
      </c>
      <c r="E16">
        <f t="shared" si="1"/>
        <v>28.532991378564983</v>
      </c>
      <c r="F16" t="str">
        <v>Jimmy Butler</v>
      </c>
      <c r="G16">
        <v>0.74813008130081304</v>
      </c>
      <c r="H16">
        <v>2.4393495934959351</v>
      </c>
      <c r="I16">
        <v>-1.2414634146341463</v>
      </c>
      <c r="J16">
        <v>0.83983739837398375</v>
      </c>
      <c r="K16">
        <v>4.4065040650406506E-2</v>
      </c>
      <c r="L16">
        <v>0.62764227642276427</v>
      </c>
      <c r="M16">
        <v>1.8658536585365855</v>
      </c>
      <c r="N16">
        <v>-0.61804878048780487</v>
      </c>
      <c r="O16">
        <v>-0.33967479674796752</v>
      </c>
      <c r="P16">
        <v>1.9263414634146341</v>
      </c>
      <c r="Q16">
        <v>4.7053658536585372</v>
      </c>
      <c r="R16">
        <v>3.7380487804878051</v>
      </c>
      <c r="S16">
        <v>4.3656910569105696</v>
      </c>
      <c r="T16">
        <v>4.216065040650407</v>
      </c>
      <c r="U16" t="str">
        <v xml:space="preserve"> SF, SG</v>
      </c>
      <c r="X16">
        <f>P16 - sorted!T$158</f>
        <v>3.9512195121951224</v>
      </c>
      <c r="Y16">
        <f>Q16 - sorted!U$158</f>
        <v>6.991463414634147</v>
      </c>
      <c r="Z16">
        <f>R16 - sorted!V$158</f>
        <v>5.4614634146341468</v>
      </c>
      <c r="AA16">
        <f>S16 - sorted!W$158</f>
        <v>6.1705691056910572</v>
      </c>
      <c r="AB16">
        <f>T16 - sorted!X$158</f>
        <v>6.0603902439024395</v>
      </c>
    </row>
    <row r="17" spans="1:28" x14ac:dyDescent="0.3">
      <c r="A17">
        <f t="shared" si="0"/>
        <v>13.131958889696723</v>
      </c>
      <c r="B17">
        <f t="shared" si="0"/>
        <v>34.513054131805255</v>
      </c>
      <c r="C17">
        <f t="shared" si="0"/>
        <v>12.715309609043839</v>
      </c>
      <c r="D17">
        <f t="shared" si="0"/>
        <v>27.280152601711936</v>
      </c>
      <c r="E17">
        <f t="shared" si="1"/>
        <v>28.504624671949813</v>
      </c>
      <c r="F17" t="str">
        <v>Trae Young</v>
      </c>
      <c r="G17">
        <v>-0.78528455284552834</v>
      </c>
      <c r="H17">
        <v>3.3761788617886177</v>
      </c>
      <c r="I17">
        <v>0.74146341463414633</v>
      </c>
      <c r="J17">
        <v>1.6632520325203253</v>
      </c>
      <c r="K17">
        <v>-0.47569105691056907</v>
      </c>
      <c r="L17">
        <v>3.424471544715447</v>
      </c>
      <c r="M17">
        <v>-0.28829268292682925</v>
      </c>
      <c r="N17">
        <v>-0.78195121951219515</v>
      </c>
      <c r="O17">
        <v>-2.8213821138211377</v>
      </c>
      <c r="P17">
        <v>0.67658536585365914</v>
      </c>
      <c r="Q17">
        <v>6.8741463414634136</v>
      </c>
      <c r="R17">
        <v>0.62829268292682938</v>
      </c>
      <c r="S17">
        <v>4.0527642276422764</v>
      </c>
      <c r="T17">
        <v>4.2098211382113835</v>
      </c>
      <c r="U17" t="str">
        <v xml:space="preserve"> PG</v>
      </c>
      <c r="X17">
        <f>P17 - sorted!T$158</f>
        <v>2.7014634146341474</v>
      </c>
      <c r="Y17">
        <f>Q17 - sorted!U$158</f>
        <v>9.1602439024390243</v>
      </c>
      <c r="Z17">
        <f>R17 - sorted!V$158</f>
        <v>2.3517073170731706</v>
      </c>
      <c r="AA17">
        <f>S17 - sorted!W$158</f>
        <v>5.857642276422764</v>
      </c>
      <c r="AB17">
        <f>T17 - sorted!X$158</f>
        <v>6.054146341463416</v>
      </c>
    </row>
    <row r="18" spans="1:28" x14ac:dyDescent="0.3">
      <c r="A18">
        <f t="shared" si="0"/>
        <v>22.821862674249083</v>
      </c>
      <c r="B18">
        <f t="shared" si="0"/>
        <v>29.188550204322183</v>
      </c>
      <c r="C18">
        <f t="shared" si="0"/>
        <v>32.080441796239512</v>
      </c>
      <c r="D18">
        <f t="shared" si="0"/>
        <v>28.380250316416696</v>
      </c>
      <c r="E18">
        <f t="shared" si="1"/>
        <v>28.017256581080979</v>
      </c>
      <c r="F18" t="str">
        <v>Joel Embiid</v>
      </c>
      <c r="G18">
        <v>0.97711382113821132</v>
      </c>
      <c r="H18">
        <v>1.4636991869918701</v>
      </c>
      <c r="I18">
        <v>-0.74402439024390243</v>
      </c>
      <c r="J18">
        <v>1.3361382113821139</v>
      </c>
      <c r="K18">
        <v>1.4605691056910572</v>
      </c>
      <c r="L18">
        <v>-0.21764227642276418</v>
      </c>
      <c r="M18">
        <v>-0.13768292682926825</v>
      </c>
      <c r="N18">
        <v>1.2806097560975611</v>
      </c>
      <c r="O18">
        <v>-1.1208130081300816</v>
      </c>
      <c r="P18">
        <v>2.834268292682927</v>
      </c>
      <c r="Q18">
        <v>5.4187804878048791</v>
      </c>
      <c r="R18">
        <v>4.515609756097561</v>
      </c>
      <c r="S18">
        <v>4.2979674796747975</v>
      </c>
      <c r="T18">
        <v>4.1025447154471539</v>
      </c>
      <c r="U18" t="str">
        <v xml:space="preserve"> C</v>
      </c>
      <c r="X18">
        <f>P18 - sorted!T$158</f>
        <v>4.8591463414634148</v>
      </c>
      <c r="Y18">
        <f>Q18 - sorted!U$158</f>
        <v>7.7048780487804889</v>
      </c>
      <c r="Z18">
        <f>R18 - sorted!V$158</f>
        <v>6.2390243902439027</v>
      </c>
      <c r="AA18">
        <f>S18 - sorted!W$158</f>
        <v>6.1028455284552852</v>
      </c>
      <c r="AB18">
        <f>T18 - sorted!X$158</f>
        <v>5.9468699186991865</v>
      </c>
    </row>
    <row r="19" spans="1:28" x14ac:dyDescent="0.3">
      <c r="A19">
        <f t="shared" si="0"/>
        <v>28.718612465029359</v>
      </c>
      <c r="B19">
        <f t="shared" si="0"/>
        <v>30.167430849277594</v>
      </c>
      <c r="C19">
        <f t="shared" si="0"/>
        <v>29.210543300433507</v>
      </c>
      <c r="D19">
        <f t="shared" si="0"/>
        <v>29.612753691080943</v>
      </c>
      <c r="E19">
        <f t="shared" si="1"/>
        <v>27.865191826999364</v>
      </c>
      <c r="F19" t="str">
        <v>Bam Adebayo</v>
      </c>
      <c r="G19">
        <v>2.5180487804878049</v>
      </c>
      <c r="H19">
        <v>0.42536585365853663</v>
      </c>
      <c r="I19">
        <v>-1.7268292682926831</v>
      </c>
      <c r="J19">
        <v>0.69512195121951226</v>
      </c>
      <c r="K19">
        <v>1.4941463414634146</v>
      </c>
      <c r="L19">
        <v>0.63317073170731719</v>
      </c>
      <c r="M19">
        <v>0.73414634146341473</v>
      </c>
      <c r="N19">
        <v>0.91317073170731722</v>
      </c>
      <c r="O19">
        <v>-1.113658536585366</v>
      </c>
      <c r="P19">
        <v>4.1473170731707318</v>
      </c>
      <c r="Q19">
        <v>5.6863414634146343</v>
      </c>
      <c r="R19">
        <v>3.9395121951219512</v>
      </c>
      <c r="S19">
        <v>4.5726829268292679</v>
      </c>
      <c r="T19">
        <v>4.0690731707317074</v>
      </c>
      <c r="U19" t="str">
        <v xml:space="preserve"> C, PF</v>
      </c>
      <c r="X19">
        <f>P19 - sorted!T$158</f>
        <v>6.1721951219512201</v>
      </c>
      <c r="Y19">
        <f>Q19 - sorted!U$158</f>
        <v>7.9724390243902441</v>
      </c>
      <c r="Z19">
        <f>R19 - sorted!V$158</f>
        <v>5.6629268292682928</v>
      </c>
      <c r="AA19">
        <f>S19 - sorted!W$158</f>
        <v>6.3775609756097555</v>
      </c>
      <c r="AB19">
        <f>T19 - sorted!X$158</f>
        <v>5.9133983739837399</v>
      </c>
    </row>
    <row r="20" spans="1:28" x14ac:dyDescent="0.3">
      <c r="A20">
        <f t="shared" si="0"/>
        <v>23.31202623538481</v>
      </c>
      <c r="B20">
        <f t="shared" si="0"/>
        <v>25.059315760811547</v>
      </c>
      <c r="C20">
        <f t="shared" si="0"/>
        <v>29.212973358431647</v>
      </c>
      <c r="D20">
        <f t="shared" si="0"/>
        <v>28.083887785515628</v>
      </c>
      <c r="E20">
        <f t="shared" si="1"/>
        <v>27.393225971362998</v>
      </c>
      <c r="F20" t="str">
        <v>Tobias Harris</v>
      </c>
      <c r="G20">
        <v>1.3336178861788617</v>
      </c>
      <c r="H20">
        <v>1.2884959349593494</v>
      </c>
      <c r="I20">
        <v>-0.43914634146341469</v>
      </c>
      <c r="J20">
        <v>0.78654471544715454</v>
      </c>
      <c r="K20">
        <v>0.62418699186991877</v>
      </c>
      <c r="L20">
        <v>0.29191056910569102</v>
      </c>
      <c r="M20">
        <v>-6.5121951219512197E-2</v>
      </c>
      <c r="N20">
        <v>0.46963414634146344</v>
      </c>
      <c r="O20">
        <v>-5.8211382113821125E-2</v>
      </c>
      <c r="P20">
        <v>2.9434146341463414</v>
      </c>
      <c r="Q20">
        <v>4.2901219512195121</v>
      </c>
      <c r="R20">
        <v>3.94</v>
      </c>
      <c r="S20">
        <v>4.2319105691056906</v>
      </c>
      <c r="T20">
        <v>3.9651869918699183</v>
      </c>
      <c r="U20" t="str">
        <v xml:space="preserve"> SF, PF</v>
      </c>
      <c r="X20">
        <f>P20 - sorted!T$158</f>
        <v>4.9682926829268297</v>
      </c>
      <c r="Y20">
        <f>Q20 - sorted!U$158</f>
        <v>6.5762195121951219</v>
      </c>
      <c r="Z20">
        <f>R20 - sorted!V$158</f>
        <v>5.6634146341463412</v>
      </c>
      <c r="AA20">
        <f>S20 - sorted!W$158</f>
        <v>6.0367886178861783</v>
      </c>
      <c r="AB20">
        <f>T20 - sorted!X$158</f>
        <v>5.8095121951219504</v>
      </c>
    </row>
    <row r="21" spans="1:28" x14ac:dyDescent="0.3">
      <c r="A21">
        <f t="shared" si="0"/>
        <v>29.036260359396643</v>
      </c>
      <c r="B21">
        <f t="shared" si="0"/>
        <v>22.755778491028146</v>
      </c>
      <c r="C21">
        <f t="shared" si="0"/>
        <v>34.068229238719887</v>
      </c>
      <c r="D21">
        <f t="shared" si="0"/>
        <v>26.95077984429204</v>
      </c>
      <c r="E21">
        <f t="shared" si="1"/>
        <v>27.168730082291329</v>
      </c>
      <c r="F21" t="str">
        <v>Myles Turner</v>
      </c>
      <c r="G21">
        <v>0.3178861788617886</v>
      </c>
      <c r="H21">
        <v>-0.23869918699186993</v>
      </c>
      <c r="I21">
        <v>-0.29317073170731711</v>
      </c>
      <c r="J21">
        <v>-0.2840650406504065</v>
      </c>
      <c r="K21">
        <v>0.4040650406504066</v>
      </c>
      <c r="L21">
        <v>-0.93528455284552847</v>
      </c>
      <c r="M21">
        <v>-0.14487804878048782</v>
      </c>
      <c r="N21">
        <v>4.8346341463414637</v>
      </c>
      <c r="O21">
        <v>0.31886178861788617</v>
      </c>
      <c r="P21">
        <v>4.2180487804878055</v>
      </c>
      <c r="Q21">
        <v>3.6604878048780489</v>
      </c>
      <c r="R21">
        <v>4.9146341463414647</v>
      </c>
      <c r="S21">
        <v>3.9793495934959351</v>
      </c>
      <c r="T21">
        <v>3.9157723577235775</v>
      </c>
      <c r="U21" t="str">
        <v xml:space="preserve"> C, PF</v>
      </c>
      <c r="X21">
        <f>P21 - sorted!T$158</f>
        <v>6.2429268292682938</v>
      </c>
      <c r="Y21">
        <f>Q21 - sorted!U$158</f>
        <v>5.9465853658536592</v>
      </c>
      <c r="Z21">
        <f>R21 - sorted!V$158</f>
        <v>6.6380487804878063</v>
      </c>
      <c r="AA21">
        <f>S21 - sorted!W$158</f>
        <v>5.7842276422764227</v>
      </c>
      <c r="AB21">
        <f>T21 - sorted!X$158</f>
        <v>5.76009756097561</v>
      </c>
    </row>
    <row r="22" spans="1:28" x14ac:dyDescent="0.3">
      <c r="A22">
        <f t="shared" si="0"/>
        <v>21.268126335766347</v>
      </c>
      <c r="B22">
        <f t="shared" si="0"/>
        <v>25.357798509888653</v>
      </c>
      <c r="C22">
        <f t="shared" si="0"/>
        <v>15.696990772764392</v>
      </c>
      <c r="D22">
        <f t="shared" si="0"/>
        <v>26.438665390895</v>
      </c>
      <c r="E22">
        <f t="shared" si="1"/>
        <v>26.434741548623634</v>
      </c>
      <c r="F22" t="str">
        <v>Chris Paul</v>
      </c>
      <c r="G22">
        <v>0.55495934959349602</v>
      </c>
      <c r="H22">
        <v>1.3769105691056911</v>
      </c>
      <c r="I22">
        <v>-0.29317073170731711</v>
      </c>
      <c r="J22">
        <v>0.20764227642276425</v>
      </c>
      <c r="K22">
        <v>-0.32471544715447154</v>
      </c>
      <c r="L22">
        <v>2.6383739837398377</v>
      </c>
      <c r="M22">
        <v>0.81219512195121957</v>
      </c>
      <c r="N22">
        <v>-0.60048780487804876</v>
      </c>
      <c r="O22">
        <v>-0.50650406504065049</v>
      </c>
      <c r="P22">
        <v>2.4882926829268297</v>
      </c>
      <c r="Q22">
        <v>4.3717073170731711</v>
      </c>
      <c r="R22">
        <v>1.2268292682926831</v>
      </c>
      <c r="S22">
        <v>3.8652032520325204</v>
      </c>
      <c r="T22">
        <v>3.7542113821138212</v>
      </c>
      <c r="U22" t="str">
        <v xml:space="preserve"> PG</v>
      </c>
      <c r="X22">
        <f>P22 - sorted!T$158</f>
        <v>4.5131707317073175</v>
      </c>
      <c r="Y22">
        <f>Q22 - sorted!U$158</f>
        <v>6.6578048780487809</v>
      </c>
      <c r="Z22">
        <f>R22 - sorted!V$158</f>
        <v>2.9502439024390243</v>
      </c>
      <c r="AA22">
        <f>S22 - sorted!W$158</f>
        <v>5.670081300813008</v>
      </c>
      <c r="AB22">
        <f>T22 - sorted!X$158</f>
        <v>5.5985365853658537</v>
      </c>
    </row>
    <row r="23" spans="1:28" x14ac:dyDescent="0.3">
      <c r="A23">
        <f t="shared" si="0"/>
        <v>32.225335685087515</v>
      </c>
      <c r="B23">
        <f t="shared" si="0"/>
        <v>34.596040366974684</v>
      </c>
      <c r="C23">
        <f t="shared" si="0"/>
        <v>14.359243844787079</v>
      </c>
      <c r="D23">
        <f t="shared" si="0"/>
        <v>26.36042568273712</v>
      </c>
      <c r="E23">
        <f t="shared" si="1"/>
        <v>26.354406149029867</v>
      </c>
      <c r="F23" t="str">
        <v>Luka Doncic</v>
      </c>
      <c r="G23">
        <v>0.55617886178861797</v>
      </c>
      <c r="H23">
        <v>-1.0804065040650408</v>
      </c>
      <c r="I23">
        <v>1.1980487804878048</v>
      </c>
      <c r="J23">
        <v>2.0578861788617884</v>
      </c>
      <c r="K23">
        <v>1.1638211382113821</v>
      </c>
      <c r="L23">
        <v>2.8894715447154473</v>
      </c>
      <c r="M23">
        <v>0.24585365853658536</v>
      </c>
      <c r="N23">
        <v>-0.13402439024390245</v>
      </c>
      <c r="O23">
        <v>-3.0490650406504067</v>
      </c>
      <c r="P23">
        <v>4.9281707317073185</v>
      </c>
      <c r="Q23">
        <v>6.8968292682926835</v>
      </c>
      <c r="R23">
        <v>0.95829268292682901</v>
      </c>
      <c r="S23">
        <v>3.8477642276422768</v>
      </c>
      <c r="T23">
        <v>3.7365284552845526</v>
      </c>
      <c r="U23" t="str">
        <v xml:space="preserve"> PG</v>
      </c>
      <c r="X23">
        <f>P23 - sorted!T$158</f>
        <v>6.9530487804878067</v>
      </c>
      <c r="Y23">
        <f>Q23 - sorted!U$158</f>
        <v>9.1829268292682933</v>
      </c>
      <c r="Z23">
        <f>R23 - sorted!V$158</f>
        <v>2.6817073170731707</v>
      </c>
      <c r="AA23">
        <f>S23 - sorted!W$158</f>
        <v>5.652642276422764</v>
      </c>
      <c r="AB23">
        <f>T23 - sorted!X$158</f>
        <v>5.5808536585365847</v>
      </c>
    </row>
    <row r="24" spans="1:28" x14ac:dyDescent="0.3">
      <c r="A24">
        <f t="shared" si="0"/>
        <v>44.909892377226626</v>
      </c>
      <c r="B24">
        <f t="shared" si="0"/>
        <v>25.75934480909552</v>
      </c>
      <c r="C24">
        <f t="shared" si="0"/>
        <v>35.258957657809589</v>
      </c>
      <c r="D24">
        <f t="shared" si="0"/>
        <v>28.739532892339831</v>
      </c>
      <c r="E24">
        <f t="shared" si="1"/>
        <v>26.27355364801344</v>
      </c>
      <c r="F24" t="str">
        <v>Rudy Gobert</v>
      </c>
      <c r="G24">
        <v>3.2965853658536584</v>
      </c>
      <c r="H24">
        <v>-3.3746341463414637</v>
      </c>
      <c r="I24">
        <v>-1.7268292682926831</v>
      </c>
      <c r="J24">
        <v>6.4878048780487835E-2</v>
      </c>
      <c r="K24">
        <v>3.2921951219512198</v>
      </c>
      <c r="L24">
        <v>-0.775609756097561</v>
      </c>
      <c r="M24">
        <v>-0.82292682926829275</v>
      </c>
      <c r="N24">
        <v>4.527804878048781</v>
      </c>
      <c r="O24">
        <v>-0.10341463414634147</v>
      </c>
      <c r="P24">
        <v>7.7526829268292694</v>
      </c>
      <c r="Q24">
        <v>4.4814634146341463</v>
      </c>
      <c r="R24">
        <v>5.1536585365853655</v>
      </c>
      <c r="S24">
        <v>4.3780487804878048</v>
      </c>
      <c r="T24">
        <v>3.7187317073170734</v>
      </c>
      <c r="U24" t="str">
        <v xml:space="preserve"> C</v>
      </c>
      <c r="X24">
        <f>P24 - sorted!T$158</f>
        <v>9.7775609756097577</v>
      </c>
      <c r="Y24">
        <f>Q24 - sorted!U$158</f>
        <v>6.7675609756097561</v>
      </c>
      <c r="Z24">
        <f>R24 - sorted!V$158</f>
        <v>6.8770731707317072</v>
      </c>
      <c r="AA24">
        <f>S24 - sorted!W$158</f>
        <v>6.1829268292682924</v>
      </c>
      <c r="AB24">
        <f>T24 - sorted!X$158</f>
        <v>5.5630569105691059</v>
      </c>
    </row>
    <row r="25" spans="1:28" x14ac:dyDescent="0.3">
      <c r="A25">
        <f t="shared" si="0"/>
        <v>40.727893547246296</v>
      </c>
      <c r="B25">
        <f t="shared" si="0"/>
        <v>22.984659881576061</v>
      </c>
      <c r="C25">
        <f t="shared" si="0"/>
        <v>35.318494078764076</v>
      </c>
      <c r="D25">
        <f t="shared" si="0"/>
        <v>27.714574477777376</v>
      </c>
      <c r="E25">
        <f t="shared" si="1"/>
        <v>25.897325427203292</v>
      </c>
      <c r="F25" t="str">
        <v>Clint Capela</v>
      </c>
      <c r="G25">
        <v>2.5683739837398374</v>
      </c>
      <c r="H25">
        <v>-2.671869918699187</v>
      </c>
      <c r="I25">
        <v>-1.7196341463414635</v>
      </c>
      <c r="J25">
        <v>0.12800813008130085</v>
      </c>
      <c r="K25">
        <v>3.7613821138211385</v>
      </c>
      <c r="L25">
        <v>-1.0160162601626017</v>
      </c>
      <c r="M25">
        <v>-0.49500000000000005</v>
      </c>
      <c r="N25">
        <v>3.1678048780487806</v>
      </c>
      <c r="O25">
        <v>0.4265447154471545</v>
      </c>
      <c r="P25">
        <v>6.8214634146341462</v>
      </c>
      <c r="Q25">
        <v>3.723048780487805</v>
      </c>
      <c r="R25">
        <v>5.1656097560975613</v>
      </c>
      <c r="S25">
        <v>4.1495934959349592</v>
      </c>
      <c r="T25">
        <v>3.6359186991869921</v>
      </c>
      <c r="U25" t="str">
        <v xml:space="preserve"> C</v>
      </c>
      <c r="X25">
        <f>P25 - sorted!T$158</f>
        <v>8.8463414634146353</v>
      </c>
      <c r="Y25">
        <f>Q25 - sorted!U$158</f>
        <v>6.0091463414634152</v>
      </c>
      <c r="Z25">
        <f>R25 - sorted!V$158</f>
        <v>6.889024390243903</v>
      </c>
      <c r="AA25">
        <f>S25 - sorted!W$158</f>
        <v>5.9544715447154468</v>
      </c>
      <c r="AB25">
        <f>T25 - sorted!X$158</f>
        <v>5.4802439024390246</v>
      </c>
    </row>
    <row r="26" spans="1:28" x14ac:dyDescent="0.3">
      <c r="A26">
        <f t="shared" si="0"/>
        <v>28.878531749779782</v>
      </c>
      <c r="B26">
        <f t="shared" si="0"/>
        <v>23.237634050076387</v>
      </c>
      <c r="C26">
        <f t="shared" si="0"/>
        <v>33.412113579221476</v>
      </c>
      <c r="D26">
        <f t="shared" si="0"/>
        <v>28.093189009562366</v>
      </c>
      <c r="E26">
        <f t="shared" si="1"/>
        <v>25.740643696133528</v>
      </c>
      <c r="F26" t="str">
        <v>Richaun Holmes</v>
      </c>
      <c r="G26">
        <v>3.1627642276422763</v>
      </c>
      <c r="H26">
        <v>5.105691056910569E-2</v>
      </c>
      <c r="I26">
        <v>-1.6980487804878048</v>
      </c>
      <c r="J26">
        <v>8.4715447154471574E-2</v>
      </c>
      <c r="K26">
        <v>1.2908943089430893</v>
      </c>
      <c r="L26">
        <v>-0.54894308943089432</v>
      </c>
      <c r="M26">
        <v>-0.75951219512195123</v>
      </c>
      <c r="N26">
        <v>2.2092682926829266</v>
      </c>
      <c r="O26">
        <v>0.4417886178861789</v>
      </c>
      <c r="P26">
        <v>4.1829268292682924</v>
      </c>
      <c r="Q26">
        <v>3.7921951219512193</v>
      </c>
      <c r="R26">
        <v>4.7829268292682929</v>
      </c>
      <c r="S26">
        <v>4.2339837398373978</v>
      </c>
      <c r="T26">
        <v>3.6014308943089426</v>
      </c>
      <c r="U26" t="str">
        <v xml:space="preserve"> C, PF</v>
      </c>
      <c r="X26">
        <f>P26 - sorted!T$158</f>
        <v>6.2078048780487807</v>
      </c>
      <c r="Y26">
        <f>Q26 - sorted!U$158</f>
        <v>6.0782926829268291</v>
      </c>
      <c r="Z26">
        <f>R26 - sorted!V$158</f>
        <v>6.5063414634146346</v>
      </c>
      <c r="AA26">
        <f>S26 - sorted!W$158</f>
        <v>6.0388617886178855</v>
      </c>
      <c r="AB26">
        <f>T26 - sorted!X$158</f>
        <v>5.4457560975609756</v>
      </c>
    </row>
    <row r="27" spans="1:28" x14ac:dyDescent="0.3">
      <c r="A27">
        <f t="shared" si="0"/>
        <v>23.65705756892169</v>
      </c>
      <c r="B27">
        <f t="shared" si="0"/>
        <v>23.049353452003832</v>
      </c>
      <c r="C27">
        <f t="shared" si="0"/>
        <v>31.242071786880437</v>
      </c>
      <c r="D27">
        <f t="shared" si="0"/>
        <v>25.16676859673867</v>
      </c>
      <c r="E27">
        <f t="shared" si="1"/>
        <v>25.515409090743756</v>
      </c>
      <c r="F27" t="str">
        <v>Jaren Jackson Jr.</v>
      </c>
      <c r="G27">
        <v>0.14926829268292685</v>
      </c>
      <c r="H27">
        <v>0.5614634146341464</v>
      </c>
      <c r="I27">
        <v>0.16878048780487809</v>
      </c>
      <c r="J27">
        <v>0.41926829268292687</v>
      </c>
      <c r="K27">
        <v>0.54268292682926833</v>
      </c>
      <c r="L27">
        <v>-0.76560975609756099</v>
      </c>
      <c r="M27">
        <v>0.30926829268292688</v>
      </c>
      <c r="N27">
        <v>2.3556097560975608</v>
      </c>
      <c r="O27">
        <v>-0.15902439024390247</v>
      </c>
      <c r="P27">
        <v>3.0202439024390246</v>
      </c>
      <c r="Q27">
        <v>3.7407317073170732</v>
      </c>
      <c r="R27">
        <v>4.347317073170732</v>
      </c>
      <c r="S27">
        <v>3.5817073170731706</v>
      </c>
      <c r="T27">
        <v>3.5518536585365852</v>
      </c>
      <c r="U27" t="str">
        <v xml:space="preserve"> PF</v>
      </c>
      <c r="X27">
        <f>P27 - sorted!T$158</f>
        <v>5.0451219512195129</v>
      </c>
      <c r="Y27">
        <f>Q27 - sorted!U$158</f>
        <v>6.0268292682926834</v>
      </c>
      <c r="Z27">
        <f>R27 - sorted!V$158</f>
        <v>6.0707317073170737</v>
      </c>
      <c r="AA27">
        <f>S27 - sorted!W$158</f>
        <v>5.3865853658536587</v>
      </c>
      <c r="AB27">
        <f>T27 - sorted!X$158</f>
        <v>5.3961788617886182</v>
      </c>
    </row>
    <row r="28" spans="1:28" x14ac:dyDescent="0.3">
      <c r="A28">
        <f t="shared" si="0"/>
        <v>28.968349430256051</v>
      </c>
      <c r="B28">
        <f t="shared" si="0"/>
        <v>24.131743809643677</v>
      </c>
      <c r="C28">
        <f t="shared" si="0"/>
        <v>33.596797987080286</v>
      </c>
      <c r="D28">
        <f t="shared" si="0"/>
        <v>27.575238494018347</v>
      </c>
      <c r="E28">
        <f t="shared" si="1"/>
        <v>25.153511966504823</v>
      </c>
      <c r="F28" t="str">
        <v>Deandre Ayton</v>
      </c>
      <c r="G28">
        <v>3.2317073170731709</v>
      </c>
      <c r="H28">
        <v>-8.439024390243903E-2</v>
      </c>
      <c r="I28">
        <v>-1.578536585365854</v>
      </c>
      <c r="J28">
        <v>0.25951219512195128</v>
      </c>
      <c r="K28">
        <v>2.2541463414634149</v>
      </c>
      <c r="L28">
        <v>-0.70146341463414641</v>
      </c>
      <c r="M28">
        <v>-0.76731707317073172</v>
      </c>
      <c r="N28">
        <v>1.4229268292682928</v>
      </c>
      <c r="O28">
        <v>8.1951219512195111E-2</v>
      </c>
      <c r="P28">
        <v>4.2029268292682929</v>
      </c>
      <c r="Q28">
        <v>4.0365853658536581</v>
      </c>
      <c r="R28">
        <v>4.8199999999999994</v>
      </c>
      <c r="S28">
        <v>4.1185365853658533</v>
      </c>
      <c r="T28">
        <v>3.4721951219512199</v>
      </c>
      <c r="U28" t="str">
        <v xml:space="preserve"> C</v>
      </c>
      <c r="X28">
        <f>P28 - sorted!T$158</f>
        <v>6.2278048780487811</v>
      </c>
      <c r="Y28">
        <f>Q28 - sorted!U$158</f>
        <v>6.3226829268292679</v>
      </c>
      <c r="Z28">
        <f>R28 - sorted!V$158</f>
        <v>6.5434146341463411</v>
      </c>
      <c r="AA28">
        <f>S28 - sorted!W$158</f>
        <v>5.923414634146341</v>
      </c>
      <c r="AB28">
        <f>T28 - sorted!X$158</f>
        <v>5.3165203252032525</v>
      </c>
    </row>
    <row r="29" spans="1:28" x14ac:dyDescent="0.3">
      <c r="A29">
        <f t="shared" si="0"/>
        <v>26.433738300718474</v>
      </c>
      <c r="B29">
        <f t="shared" si="0"/>
        <v>24.618953319348016</v>
      </c>
      <c r="C29">
        <f t="shared" si="0"/>
        <v>20.508505609086068</v>
      </c>
      <c r="D29">
        <f t="shared" si="0"/>
        <v>25.414436484100914</v>
      </c>
      <c r="E29">
        <f t="shared" si="1"/>
        <v>25.030589571172388</v>
      </c>
      <c r="F29" t="str">
        <v>Jrue Holiday</v>
      </c>
      <c r="G29">
        <v>0.95886178861788629</v>
      </c>
      <c r="H29">
        <v>-1.6260162601626016E-3</v>
      </c>
      <c r="I29">
        <v>8.4390243902439044E-2</v>
      </c>
      <c r="J29">
        <v>0.43593495934959348</v>
      </c>
      <c r="K29">
        <v>-0.31593495934959348</v>
      </c>
      <c r="L29">
        <v>1.4442276422764229</v>
      </c>
      <c r="M29">
        <v>1.5673170731707315</v>
      </c>
      <c r="N29">
        <v>-3.4146341463414526E-3</v>
      </c>
      <c r="O29">
        <v>-0.53284552845528466</v>
      </c>
      <c r="P29">
        <v>3.6385365853658538</v>
      </c>
      <c r="Q29">
        <v>4.1697560975609758</v>
      </c>
      <c r="R29">
        <v>2.192682926829268</v>
      </c>
      <c r="S29">
        <v>3.6369105691056909</v>
      </c>
      <c r="T29">
        <v>3.4451382113821136</v>
      </c>
      <c r="U29" t="str">
        <v xml:space="preserve"> PG, SG</v>
      </c>
      <c r="X29">
        <f>P29 - sorted!T$158</f>
        <v>5.6634146341463421</v>
      </c>
      <c r="Y29">
        <f>Q29 - sorted!U$158</f>
        <v>6.4558536585365855</v>
      </c>
      <c r="Z29">
        <f>R29 - sorted!V$158</f>
        <v>3.9160975609756097</v>
      </c>
      <c r="AA29">
        <f>S29 - sorted!W$158</f>
        <v>5.4417886178861785</v>
      </c>
      <c r="AB29">
        <f>T29 - sorted!X$158</f>
        <v>5.2894634146341462</v>
      </c>
    </row>
    <row r="30" spans="1:28" x14ac:dyDescent="0.3">
      <c r="A30">
        <f t="shared" si="0"/>
        <v>20.614757477179847</v>
      </c>
      <c r="B30">
        <f t="shared" si="0"/>
        <v>25.331474919162872</v>
      </c>
      <c r="C30">
        <f t="shared" si="0"/>
        <v>22.721680930894134</v>
      </c>
      <c r="D30">
        <f t="shared" si="0"/>
        <v>25.108407975268921</v>
      </c>
      <c r="E30">
        <f t="shared" si="1"/>
        <v>24.783341219503129</v>
      </c>
      <c r="F30" t="str">
        <v>Kyrie Irving</v>
      </c>
      <c r="G30">
        <v>0.88991869918699196</v>
      </c>
      <c r="H30">
        <v>1.2258943089430896</v>
      </c>
      <c r="I30">
        <v>0.69865853658536581</v>
      </c>
      <c r="J30">
        <v>1.0349186991869919</v>
      </c>
      <c r="K30">
        <v>-0.62418699186991866</v>
      </c>
      <c r="L30">
        <v>0.93174796747967481</v>
      </c>
      <c r="M30">
        <v>0.50439024390243914</v>
      </c>
      <c r="N30">
        <v>-0.29682926829268286</v>
      </c>
      <c r="O30">
        <v>-0.79581300813008149</v>
      </c>
      <c r="P30">
        <v>2.3428048780487805</v>
      </c>
      <c r="Q30">
        <v>4.3645121951219519</v>
      </c>
      <c r="R30">
        <v>2.6369512195121954</v>
      </c>
      <c r="S30">
        <v>3.5686991869918705</v>
      </c>
      <c r="T30">
        <v>3.3907154471544718</v>
      </c>
      <c r="U30" t="str">
        <v xml:space="preserve"> PG, SG</v>
      </c>
      <c r="X30">
        <f>P30 - sorted!T$158</f>
        <v>4.3676829268292687</v>
      </c>
      <c r="Y30">
        <f>Q30 - sorted!U$158</f>
        <v>6.6506097560975617</v>
      </c>
      <c r="Z30">
        <f>R30 - sorted!V$158</f>
        <v>4.3603658536585366</v>
      </c>
      <c r="AA30">
        <f>S30 - sorted!W$158</f>
        <v>5.3735772357723581</v>
      </c>
      <c r="AB30">
        <f>T30 - sorted!X$158</f>
        <v>5.2350406504065043</v>
      </c>
    </row>
    <row r="31" spans="1:28" x14ac:dyDescent="0.3">
      <c r="A31">
        <f t="shared" si="0"/>
        <v>24.815924714578884</v>
      </c>
      <c r="B31">
        <f t="shared" si="0"/>
        <v>21.142008530771207</v>
      </c>
      <c r="C31">
        <f t="shared" si="0"/>
        <v>31.635133668079945</v>
      </c>
      <c r="D31">
        <f t="shared" si="0"/>
        <v>25.15090180277658</v>
      </c>
      <c r="E31">
        <f t="shared" si="1"/>
        <v>24.38816492513363</v>
      </c>
      <c r="F31" t="str">
        <v>Michael Porter Jr.</v>
      </c>
      <c r="G31">
        <v>1.3721951219512194</v>
      </c>
      <c r="H31">
        <v>0.29987804878048779</v>
      </c>
      <c r="I31">
        <v>1.0097560975609756</v>
      </c>
      <c r="J31">
        <v>0.73378048780487792</v>
      </c>
      <c r="K31">
        <v>0.79585365853658541</v>
      </c>
      <c r="L31">
        <v>-0.84804878048780474</v>
      </c>
      <c r="M31">
        <v>-0.66402439024390247</v>
      </c>
      <c r="N31">
        <v>0.51999999999999991</v>
      </c>
      <c r="O31">
        <v>0.35878048780487803</v>
      </c>
      <c r="P31">
        <v>3.2782926829268288</v>
      </c>
      <c r="Q31">
        <v>3.2193902439024389</v>
      </c>
      <c r="R31">
        <v>4.4262195121951216</v>
      </c>
      <c r="S31">
        <v>3.578170731707317</v>
      </c>
      <c r="T31">
        <v>3.3037317073170733</v>
      </c>
      <c r="U31" t="str">
        <v xml:space="preserve"> SF, PF</v>
      </c>
      <c r="X31">
        <f>P31 - sorted!T$158</f>
        <v>5.3031707317073167</v>
      </c>
      <c r="Y31">
        <f>Q31 - sorted!U$158</f>
        <v>5.5054878048780491</v>
      </c>
      <c r="Z31">
        <f>R31 - sorted!V$158</f>
        <v>6.1496341463414632</v>
      </c>
      <c r="AA31">
        <f>S31 - sorted!W$158</f>
        <v>5.3830487804878047</v>
      </c>
      <c r="AB31">
        <f>T31 - sorted!X$158</f>
        <v>5.1480569105691059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24.044846516295003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3.2281626016260163</v>
      </c>
      <c r="U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5.0724878048780493</v>
      </c>
    </row>
    <row r="33" spans="1:28" x14ac:dyDescent="0.3">
      <c r="A33">
        <f t="shared" si="0"/>
        <v>24.277566300504688</v>
      </c>
      <c r="B33">
        <f t="shared" si="0"/>
        <v>26.666393282748373</v>
      </c>
      <c r="C33">
        <f t="shared" si="0"/>
        <v>15.378045660508224</v>
      </c>
      <c r="D33">
        <f t="shared" si="0"/>
        <v>22.901646975944058</v>
      </c>
      <c r="E33">
        <f t="shared" si="1"/>
        <v>23.785483217008839</v>
      </c>
      <c r="F33" t="str">
        <v>LaMelo Ball</v>
      </c>
      <c r="G33">
        <v>-0.47121951219512198</v>
      </c>
      <c r="H33">
        <v>-8.158536585365854E-2</v>
      </c>
      <c r="I33">
        <v>0.26219512195121952</v>
      </c>
      <c r="J33">
        <v>0.61268292682926839</v>
      </c>
      <c r="K33">
        <v>0.55329268292682943</v>
      </c>
      <c r="L33">
        <v>1.9140243902439025</v>
      </c>
      <c r="M33">
        <v>2.1902439024390246</v>
      </c>
      <c r="N33">
        <v>-0.25024390243902439</v>
      </c>
      <c r="O33">
        <v>-1.6525609756097559</v>
      </c>
      <c r="P33">
        <v>3.1584146341463426</v>
      </c>
      <c r="Q33">
        <v>4.72939024390244</v>
      </c>
      <c r="R33">
        <v>1.1628048780487812</v>
      </c>
      <c r="S33">
        <v>3.0768292682926841</v>
      </c>
      <c r="T33">
        <v>3.1710731707317077</v>
      </c>
      <c r="U33" t="str">
        <v xml:space="preserve"> PG</v>
      </c>
      <c r="X33">
        <f>P33 - sorted!T$158</f>
        <v>5.1832926829268313</v>
      </c>
      <c r="Y33">
        <f>Q33 - sorted!U$158</f>
        <v>7.0154878048780498</v>
      </c>
      <c r="Z33">
        <f>R33 - sorted!V$158</f>
        <v>2.8862195121951224</v>
      </c>
      <c r="AA33">
        <f>S33 - sorted!W$158</f>
        <v>4.8817073170731717</v>
      </c>
      <c r="AB33">
        <f>T33 - sorted!X$158</f>
        <v>5.0153983739837402</v>
      </c>
    </row>
    <row r="34" spans="1:28" x14ac:dyDescent="0.3">
      <c r="A34">
        <f t="shared" si="0"/>
        <v>21.780744317021135</v>
      </c>
      <c r="B34">
        <f t="shared" si="0"/>
        <v>19.318542169817349</v>
      </c>
      <c r="C34">
        <f t="shared" si="0"/>
        <v>20.858433960818555</v>
      </c>
      <c r="D34">
        <f t="shared" si="0"/>
        <v>22.735683958639456</v>
      </c>
      <c r="E34">
        <f t="shared" si="1"/>
        <v>23.355180961713518</v>
      </c>
      <c r="F34" t="str">
        <v>CJ McCollum</v>
      </c>
      <c r="G34">
        <v>-0.18260162601626018</v>
      </c>
      <c r="H34">
        <v>0.43739837398373982</v>
      </c>
      <c r="I34">
        <v>1.6560975609756097</v>
      </c>
      <c r="J34">
        <v>1.1471544715447155</v>
      </c>
      <c r="K34">
        <v>-0.54422764227642273</v>
      </c>
      <c r="L34">
        <v>0.77691056910569112</v>
      </c>
      <c r="M34">
        <v>-0.17121951219512196</v>
      </c>
      <c r="N34">
        <v>-0.39853658536585368</v>
      </c>
      <c r="O34">
        <v>0.31886178861788617</v>
      </c>
      <c r="P34">
        <v>2.6024390243902435</v>
      </c>
      <c r="Q34">
        <v>2.7209756097560973</v>
      </c>
      <c r="R34">
        <v>2.2629268292682925</v>
      </c>
      <c r="S34">
        <v>3.0398373983739835</v>
      </c>
      <c r="T34">
        <v>3.0763577235772357</v>
      </c>
      <c r="U34" t="str">
        <v xml:space="preserve"> SG</v>
      </c>
      <c r="X34">
        <f>P34 - sorted!T$158</f>
        <v>4.6273170731707314</v>
      </c>
      <c r="Y34">
        <f>Q34 - sorted!U$158</f>
        <v>5.0070731707317071</v>
      </c>
      <c r="Z34">
        <f>R34 - sorted!V$158</f>
        <v>3.9863414634146341</v>
      </c>
      <c r="AA34">
        <f>S34 - sorted!W$158</f>
        <v>4.8447154471544707</v>
      </c>
      <c r="AB34">
        <f>T34 - sorted!X$158</f>
        <v>4.9206829268292687</v>
      </c>
    </row>
    <row r="35" spans="1:28" x14ac:dyDescent="0.3">
      <c r="A35">
        <f t="shared" si="0"/>
        <v>15.68190474516927</v>
      </c>
      <c r="B35">
        <f t="shared" si="0"/>
        <v>23.963094363976793</v>
      </c>
      <c r="C35">
        <f t="shared" si="0"/>
        <v>20.167689974846613</v>
      </c>
      <c r="D35">
        <f t="shared" si="0"/>
        <v>22.90164697594405</v>
      </c>
      <c r="E35">
        <f t="shared" si="1"/>
        <v>23.33250237074774</v>
      </c>
      <c r="F35" t="str">
        <v>Brandon Ingram</v>
      </c>
      <c r="G35">
        <v>2.7317073170731711E-2</v>
      </c>
      <c r="H35">
        <v>1.832439024390244</v>
      </c>
      <c r="I35">
        <v>0.51146341463414635</v>
      </c>
      <c r="J35">
        <v>1.3604878048780489</v>
      </c>
      <c r="K35">
        <v>-0.12329268292682924</v>
      </c>
      <c r="L35">
        <v>0.95256097560975606</v>
      </c>
      <c r="M35">
        <v>-0.60512195121951218</v>
      </c>
      <c r="N35">
        <v>3.4634146341463432E-2</v>
      </c>
      <c r="O35">
        <v>-0.91365853658536589</v>
      </c>
      <c r="P35">
        <v>1.2443902439024392</v>
      </c>
      <c r="Q35">
        <v>3.9904878048780485</v>
      </c>
      <c r="R35">
        <v>2.1242682926829266</v>
      </c>
      <c r="S35">
        <v>3.0768292682926828</v>
      </c>
      <c r="T35">
        <v>3.0713658536585364</v>
      </c>
      <c r="U35" t="str">
        <v xml:space="preserve"> SF, PF</v>
      </c>
      <c r="X35">
        <f>P35 - sorted!T$158</f>
        <v>3.2692682926829275</v>
      </c>
      <c r="Y35">
        <f>Q35 - sorted!U$158</f>
        <v>6.2765853658536583</v>
      </c>
      <c r="Z35">
        <f>R35 - sorted!V$158</f>
        <v>3.8476829268292683</v>
      </c>
      <c r="AA35">
        <f>S35 - sorted!W$158</f>
        <v>4.88170731707317</v>
      </c>
      <c r="AB35">
        <f>T35 - sorted!X$158</f>
        <v>4.9156910569105694</v>
      </c>
    </row>
    <row r="36" spans="1:28" x14ac:dyDescent="0.3">
      <c r="A36">
        <f t="shared" si="0"/>
        <v>17.285478942940667</v>
      </c>
      <c r="B36">
        <f t="shared" si="0"/>
        <v>24.13709776029977</v>
      </c>
      <c r="C36">
        <f t="shared" si="0"/>
        <v>17.796560883159309</v>
      </c>
      <c r="D36">
        <f t="shared" si="0"/>
        <v>21.908422149305771</v>
      </c>
      <c r="E36">
        <f t="shared" si="1"/>
        <v>23.099880602176928</v>
      </c>
      <c r="F36" t="str">
        <v>Donovan Mitchell</v>
      </c>
      <c r="G36">
        <v>-0.82357723577235764</v>
      </c>
      <c r="H36">
        <v>1.2539837398373983</v>
      </c>
      <c r="I36">
        <v>1.515609756097561</v>
      </c>
      <c r="J36">
        <v>1.6915447154471546</v>
      </c>
      <c r="K36">
        <v>-0.34227642276422765</v>
      </c>
      <c r="L36">
        <v>1.2071544715447156</v>
      </c>
      <c r="M36">
        <v>0.11853658536585365</v>
      </c>
      <c r="N36">
        <v>-0.58292682926829276</v>
      </c>
      <c r="O36">
        <v>-1.1826016260162602</v>
      </c>
      <c r="P36">
        <v>1.6014634146341462</v>
      </c>
      <c r="Q36">
        <v>4.0380487804878049</v>
      </c>
      <c r="R36">
        <v>1.6482926829268294</v>
      </c>
      <c r="S36">
        <v>2.8554471544715447</v>
      </c>
      <c r="T36">
        <v>3.0201626016260166</v>
      </c>
      <c r="U36" t="str">
        <v xml:space="preserve"> SG, PG</v>
      </c>
      <c r="X36">
        <f>P36 - sorted!T$158</f>
        <v>3.6263414634146347</v>
      </c>
      <c r="Y36">
        <f>Q36 - sorted!U$158</f>
        <v>6.3241463414634147</v>
      </c>
      <c r="Z36">
        <f>R36 - sorted!V$158</f>
        <v>3.3717073170731711</v>
      </c>
      <c r="AA36">
        <f>S36 - sorted!W$158</f>
        <v>4.6603252032520324</v>
      </c>
      <c r="AB36">
        <f>T36 - sorted!X$158</f>
        <v>4.8644878048780491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22.828623970169303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2.9604552845528467</v>
      </c>
      <c r="U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4.8047804878048792</v>
      </c>
    </row>
    <row r="38" spans="1:28" x14ac:dyDescent="0.3">
      <c r="A38">
        <f t="shared" si="0"/>
        <v>20.743459641276935</v>
      </c>
      <c r="B38">
        <f t="shared" si="0"/>
        <v>26.172491334723922</v>
      </c>
      <c r="C38">
        <f t="shared" si="0"/>
        <v>18.909527446308459</v>
      </c>
      <c r="D38">
        <f t="shared" si="0"/>
        <v>23.558203967478725</v>
      </c>
      <c r="E38">
        <f t="shared" si="1"/>
        <v>22.808383143053263</v>
      </c>
      <c r="F38" t="str">
        <v>Shai Gilgeous-Alexander</v>
      </c>
      <c r="G38">
        <v>1.3358536585365854</v>
      </c>
      <c r="H38">
        <v>0.85170731707317071</v>
      </c>
      <c r="I38">
        <v>0.1773170731707317</v>
      </c>
      <c r="J38">
        <v>1.2473170731707317</v>
      </c>
      <c r="K38">
        <v>-0.19999999999999996</v>
      </c>
      <c r="L38">
        <v>1.3514634146341464</v>
      </c>
      <c r="M38">
        <v>-0.38219512195121952</v>
      </c>
      <c r="N38">
        <v>0.21292682926829271</v>
      </c>
      <c r="O38">
        <v>-1.3712195121951221</v>
      </c>
      <c r="P38">
        <v>2.371463414634146</v>
      </c>
      <c r="Q38">
        <v>4.5943902439024393</v>
      </c>
      <c r="R38">
        <v>1.8717073170731706</v>
      </c>
      <c r="S38">
        <v>3.2231707317073175</v>
      </c>
      <c r="T38">
        <v>2.9560000000000004</v>
      </c>
      <c r="U38" t="str">
        <v xml:space="preserve"> SG, PG</v>
      </c>
      <c r="X38">
        <f>P38 - sorted!T$158</f>
        <v>4.3963414634146343</v>
      </c>
      <c r="Y38">
        <f>Q38 - sorted!U$158</f>
        <v>6.8804878048780491</v>
      </c>
      <c r="Z38">
        <f>R38 - sorted!V$158</f>
        <v>3.5951219512195118</v>
      </c>
      <c r="AA38">
        <f>S38 - sorted!W$158</f>
        <v>5.0280487804878051</v>
      </c>
      <c r="AB38">
        <f>T38 - sorted!X$158</f>
        <v>4.8003252032520329</v>
      </c>
    </row>
    <row r="39" spans="1:28" x14ac:dyDescent="0.3">
      <c r="A39">
        <f t="shared" si="0"/>
        <v>17.150752422226269</v>
      </c>
      <c r="B39">
        <f t="shared" si="0"/>
        <v>24.256223162397809</v>
      </c>
      <c r="C39">
        <f t="shared" si="0"/>
        <v>18.59665747904765</v>
      </c>
      <c r="D39">
        <f t="shared" si="0"/>
        <v>22.626257793383679</v>
      </c>
      <c r="E39">
        <f t="shared" si="1"/>
        <v>22.764244843046576</v>
      </c>
      <c r="F39" t="str">
        <v>Khris Middleton</v>
      </c>
      <c r="G39">
        <v>0.34581300813008131</v>
      </c>
      <c r="H39">
        <v>1.4439837398373985</v>
      </c>
      <c r="I39">
        <v>0.42975609756097566</v>
      </c>
      <c r="J39">
        <v>0.89630081300813025</v>
      </c>
      <c r="K39">
        <v>0.30406504065040652</v>
      </c>
      <c r="L39">
        <v>1.2065447154471545</v>
      </c>
      <c r="M39">
        <v>0.4287804878048781</v>
      </c>
      <c r="N39">
        <v>-0.9846341463414634</v>
      </c>
      <c r="O39">
        <v>-1.0551626016260163</v>
      </c>
      <c r="P39">
        <v>1.5714634146341466</v>
      </c>
      <c r="Q39">
        <v>4.0706097560975616</v>
      </c>
      <c r="R39">
        <v>1.8089024390243909</v>
      </c>
      <c r="S39">
        <v>3.0154471544715453</v>
      </c>
      <c r="T39">
        <v>2.9462845528455293</v>
      </c>
      <c r="U39" t="str">
        <v xml:space="preserve"> SF, SG</v>
      </c>
      <c r="X39">
        <f>P39 - sorted!T$158</f>
        <v>3.5963414634146349</v>
      </c>
      <c r="Y39">
        <f>Q39 - sorted!U$158</f>
        <v>6.3567073170731714</v>
      </c>
      <c r="Z39">
        <f>R39 - sorted!V$158</f>
        <v>3.5323170731707325</v>
      </c>
      <c r="AA39">
        <f>S39 - sorted!W$158</f>
        <v>4.8203252032520325</v>
      </c>
      <c r="AB39">
        <f>T39 - sorted!X$158</f>
        <v>4.7906097560975613</v>
      </c>
    </row>
    <row r="40" spans="1:28" x14ac:dyDescent="0.3">
      <c r="A40">
        <f t="shared" si="0"/>
        <v>19.324997492291992</v>
      </c>
      <c r="B40">
        <f t="shared" si="0"/>
        <v>26.840842841626021</v>
      </c>
      <c r="C40">
        <f t="shared" si="0"/>
        <v>19.228472558564633</v>
      </c>
      <c r="D40">
        <f t="shared" si="0"/>
        <v>22.107942523955476</v>
      </c>
      <c r="E40">
        <f t="shared" si="1"/>
        <v>22.540266055397581</v>
      </c>
      <c r="F40" t="str">
        <v>Julius Randle</v>
      </c>
      <c r="G40">
        <v>1.467479674796748E-2</v>
      </c>
      <c r="H40">
        <v>0.84430894308943083</v>
      </c>
      <c r="I40">
        <v>0.5102439024390244</v>
      </c>
      <c r="J40">
        <v>1.2954065040650407</v>
      </c>
      <c r="K40">
        <v>1.8604471544715446</v>
      </c>
      <c r="L40">
        <v>0.96418699186991863</v>
      </c>
      <c r="M40">
        <v>-0.12695121951219512</v>
      </c>
      <c r="N40">
        <v>-0.58524390243902435</v>
      </c>
      <c r="O40">
        <v>-1.8771544715447155</v>
      </c>
      <c r="P40">
        <v>2.055609756097561</v>
      </c>
      <c r="Q40">
        <v>4.7770731707317076</v>
      </c>
      <c r="R40">
        <v>1.9357317073170734</v>
      </c>
      <c r="S40">
        <v>2.8999186991869923</v>
      </c>
      <c r="T40">
        <v>2.896983739837399</v>
      </c>
      <c r="U40" t="str">
        <v xml:space="preserve"> PF</v>
      </c>
      <c r="X40">
        <f>P40 - sorted!T$158</f>
        <v>4.0804878048780493</v>
      </c>
      <c r="Y40">
        <f>Q40 - sorted!U$158</f>
        <v>7.0631707317073174</v>
      </c>
      <c r="Z40">
        <f>R40 - sorted!V$158</f>
        <v>3.6591463414634147</v>
      </c>
      <c r="AA40">
        <f>S40 - sorted!W$158</f>
        <v>4.7047967479674799</v>
      </c>
      <c r="AB40">
        <f>T40 - sorted!X$158</f>
        <v>4.7413089430894315</v>
      </c>
    </row>
    <row r="41" spans="1:28" x14ac:dyDescent="0.3">
      <c r="A41">
        <f t="shared" si="0"/>
        <v>21.346990640574781</v>
      </c>
      <c r="B41">
        <f t="shared" si="0"/>
        <v>20.153758472167638</v>
      </c>
      <c r="C41">
        <f t="shared" si="0"/>
        <v>17.971525059025552</v>
      </c>
      <c r="D41">
        <f t="shared" si="0"/>
        <v>22.262962924734492</v>
      </c>
      <c r="E41">
        <f t="shared" si="1"/>
        <v>22.48556411204201</v>
      </c>
      <c r="F41" t="str">
        <v>Tyrese Haliburton</v>
      </c>
      <c r="G41">
        <v>0.24764227642276423</v>
      </c>
      <c r="H41">
        <v>0.42861788617886176</v>
      </c>
      <c r="I41">
        <v>0.69024390243902434</v>
      </c>
      <c r="J41">
        <v>0.18130081300813014</v>
      </c>
      <c r="K41">
        <v>-0.79008130081300809</v>
      </c>
      <c r="L41">
        <v>1.2510569105691058</v>
      </c>
      <c r="M41">
        <v>1.0580487804878049</v>
      </c>
      <c r="N41">
        <v>-0.11756097560975609</v>
      </c>
      <c r="O41">
        <v>-1.4796747967479679E-2</v>
      </c>
      <c r="P41">
        <v>2.5058536585365854</v>
      </c>
      <c r="Q41">
        <v>2.9492682926829268</v>
      </c>
      <c r="R41">
        <v>1.6834146341463416</v>
      </c>
      <c r="S41">
        <v>2.9344715447154472</v>
      </c>
      <c r="T41">
        <v>2.8849430894308945</v>
      </c>
      <c r="U41" t="str">
        <v xml:space="preserve"> PG, SG</v>
      </c>
      <c r="X41">
        <f>P41 - sorted!T$158</f>
        <v>4.5307317073170736</v>
      </c>
      <c r="Y41">
        <f>Q41 - sorted!U$158</f>
        <v>5.2353658536585366</v>
      </c>
      <c r="Z41">
        <f>R41 - sorted!V$158</f>
        <v>3.4068292682926833</v>
      </c>
      <c r="AA41">
        <f>S41 - sorted!W$158</f>
        <v>4.7393495934959349</v>
      </c>
      <c r="AB41">
        <f>T41 - sorted!X$158</f>
        <v>4.729268292682927</v>
      </c>
    </row>
    <row r="42" spans="1:28" x14ac:dyDescent="0.3">
      <c r="A42">
        <f t="shared" si="0"/>
        <v>22.161921790261882</v>
      </c>
      <c r="B42">
        <f t="shared" si="0"/>
        <v>20.307684553530272</v>
      </c>
      <c r="C42">
        <f t="shared" si="0"/>
        <v>30.534317394921505</v>
      </c>
      <c r="D42">
        <f t="shared" si="0"/>
        <v>24.226615460249441</v>
      </c>
      <c r="E42">
        <f t="shared" si="1"/>
        <v>22.448443617057304</v>
      </c>
      <c r="F42" t="str">
        <v>John Collins</v>
      </c>
      <c r="G42">
        <v>2.4769105691056912</v>
      </c>
      <c r="H42">
        <v>0.68483739837398383</v>
      </c>
      <c r="I42">
        <v>-0.44829268292682933</v>
      </c>
      <c r="J42">
        <v>0.49386178861788627</v>
      </c>
      <c r="K42">
        <v>0.83455284552845532</v>
      </c>
      <c r="L42">
        <v>-0.83308943089430898</v>
      </c>
      <c r="M42">
        <v>-1.0895121951219513</v>
      </c>
      <c r="N42">
        <v>0.87207317073170731</v>
      </c>
      <c r="O42">
        <v>0.38081300813008134</v>
      </c>
      <c r="P42">
        <v>2.6873170731707319</v>
      </c>
      <c r="Q42">
        <v>2.9913414634146349</v>
      </c>
      <c r="R42">
        <v>4.2052439024390251</v>
      </c>
      <c r="S42">
        <v>3.3721544715447163</v>
      </c>
      <c r="T42">
        <v>2.8767723577235778</v>
      </c>
      <c r="U42" t="str">
        <v xml:space="preserve"> PF</v>
      </c>
      <c r="X42">
        <f>P42 - sorted!T$158</f>
        <v>4.7121951219512201</v>
      </c>
      <c r="Y42">
        <f>Q42 - sorted!U$158</f>
        <v>5.2774390243902447</v>
      </c>
      <c r="Z42">
        <f>R42 - sorted!V$158</f>
        <v>5.9286585365853668</v>
      </c>
      <c r="AA42">
        <f>S42 - sorted!W$158</f>
        <v>5.1770325203252039</v>
      </c>
      <c r="AB42">
        <f>T42 - sorted!X$158</f>
        <v>4.7210975609756103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21.927094575555721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2.7620162601626026</v>
      </c>
      <c r="U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4.6063414634146351</v>
      </c>
    </row>
    <row r="44" spans="1:28" x14ac:dyDescent="0.3">
      <c r="A44">
        <f t="shared" si="0"/>
        <v>23.910080546848729</v>
      </c>
      <c r="B44">
        <f t="shared" si="0"/>
        <v>23.687365905188077</v>
      </c>
      <c r="C44">
        <f t="shared" si="0"/>
        <v>23.001745115180029</v>
      </c>
      <c r="D44">
        <f t="shared" si="0"/>
        <v>21.987208988289932</v>
      </c>
      <c r="E44">
        <f t="shared" si="1"/>
        <v>21.80742253202294</v>
      </c>
      <c r="F44" t="str">
        <v>Jaylen Brown</v>
      </c>
      <c r="G44">
        <v>0.68666666666666676</v>
      </c>
      <c r="H44">
        <v>-0.20357723577235773</v>
      </c>
      <c r="I44">
        <v>1.0151219512195124</v>
      </c>
      <c r="J44">
        <v>1.4544715447154473</v>
      </c>
      <c r="K44">
        <v>0.2196747967479675</v>
      </c>
      <c r="L44">
        <v>0.17983739837398377</v>
      </c>
      <c r="M44">
        <v>0.56634146341463421</v>
      </c>
      <c r="N44">
        <v>-3.4146341463414526E-3</v>
      </c>
      <c r="O44">
        <v>-1.0421138211382115</v>
      </c>
      <c r="P44">
        <v>3.0765853658536582</v>
      </c>
      <c r="Q44">
        <v>3.9151219512195126</v>
      </c>
      <c r="R44">
        <v>2.6931707317073172</v>
      </c>
      <c r="S44">
        <v>2.8730081300813008</v>
      </c>
      <c r="T44">
        <v>2.7356747967479675</v>
      </c>
      <c r="U44" t="str">
        <v xml:space="preserve"> SG, SF</v>
      </c>
      <c r="X44">
        <f>P44 - sorted!T$158</f>
        <v>5.1014634146341464</v>
      </c>
      <c r="Y44">
        <f>Q44 - sorted!U$158</f>
        <v>6.2012195121951219</v>
      </c>
      <c r="Z44">
        <f>R44 - sorted!V$158</f>
        <v>4.4165853658536589</v>
      </c>
      <c r="AA44">
        <f>S44 - sorted!W$158</f>
        <v>4.6778861788617885</v>
      </c>
      <c r="AB44">
        <f>T44 - sorted!X$158</f>
        <v>4.58</v>
      </c>
    </row>
    <row r="45" spans="1:28" x14ac:dyDescent="0.3">
      <c r="A45">
        <f t="shared" si="0"/>
        <v>21.437903658617827</v>
      </c>
      <c r="B45">
        <f t="shared" si="0"/>
        <v>19.64156385940154</v>
      </c>
      <c r="C45">
        <f t="shared" si="0"/>
        <v>13.644806793333254</v>
      </c>
      <c r="D45">
        <f t="shared" si="0"/>
        <v>21.113258681780444</v>
      </c>
      <c r="E45">
        <f t="shared" si="1"/>
        <v>21.719072060377759</v>
      </c>
      <c r="F45" t="str">
        <v>Dejounte Murray</v>
      </c>
      <c r="G45">
        <v>-0.19008130081300814</v>
      </c>
      <c r="H45">
        <v>0.1521138211382114</v>
      </c>
      <c r="I45">
        <v>-0.80097560975609761</v>
      </c>
      <c r="J45">
        <v>0.31528455284552848</v>
      </c>
      <c r="K45">
        <v>0.8413008130081302</v>
      </c>
      <c r="L45">
        <v>1.8633333333333333</v>
      </c>
      <c r="M45">
        <v>1.6107317073170733</v>
      </c>
      <c r="N45">
        <v>-0.98243902439024389</v>
      </c>
      <c r="O45">
        <v>-0.13105691056910576</v>
      </c>
      <c r="P45">
        <v>2.5260975609756096</v>
      </c>
      <c r="Q45">
        <v>2.8092682926829271</v>
      </c>
      <c r="R45">
        <v>0.81487804878048797</v>
      </c>
      <c r="S45">
        <v>2.6782113821138211</v>
      </c>
      <c r="T45">
        <v>2.7162276422764227</v>
      </c>
      <c r="U45" t="str">
        <v xml:space="preserve"> PG, SG</v>
      </c>
      <c r="X45">
        <f>P45 - sorted!T$158</f>
        <v>4.5509756097560974</v>
      </c>
      <c r="Y45">
        <f>Q45 - sorted!U$158</f>
        <v>5.0953658536585369</v>
      </c>
      <c r="Z45">
        <f>R45 - sorted!V$158</f>
        <v>2.5382926829268295</v>
      </c>
      <c r="AA45">
        <f>S45 - sorted!W$158</f>
        <v>4.4830894308943083</v>
      </c>
      <c r="AB45">
        <f>T45 - sorted!X$158</f>
        <v>4.5605528455284556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21.612475295675409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2.6927642276422765</v>
      </c>
      <c r="U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4.5370894308943086</v>
      </c>
    </row>
    <row r="47" spans="1:28" x14ac:dyDescent="0.3">
      <c r="A47">
        <f t="shared" si="0"/>
        <v>29.994133061549025</v>
      </c>
      <c r="B47">
        <f t="shared" si="0"/>
        <v>19.385912715573166</v>
      </c>
      <c r="C47">
        <f t="shared" si="0"/>
        <v>25.964593329414978</v>
      </c>
      <c r="D47">
        <f t="shared" si="0"/>
        <v>22.444975112943276</v>
      </c>
      <c r="E47">
        <f t="shared" si="1"/>
        <v>21.030071350482565</v>
      </c>
      <c r="F47" t="str">
        <v>Jakob Poeltl</v>
      </c>
      <c r="G47">
        <v>2.0523577235772357</v>
      </c>
      <c r="H47">
        <v>-1.4563008130081299</v>
      </c>
      <c r="I47">
        <v>-1.7340243902439023</v>
      </c>
      <c r="J47">
        <v>-0.57325203252032519</v>
      </c>
      <c r="K47">
        <v>1.7008130081300812</v>
      </c>
      <c r="L47">
        <v>-0.3128861788617886</v>
      </c>
      <c r="M47">
        <v>-0.2302439024390244</v>
      </c>
      <c r="N47">
        <v>3.2929268292682927</v>
      </c>
      <c r="O47">
        <v>0.23565040650406505</v>
      </c>
      <c r="P47">
        <v>4.4313414634146344</v>
      </c>
      <c r="Q47">
        <v>2.7393902439024393</v>
      </c>
      <c r="R47">
        <v>3.2879268292682928</v>
      </c>
      <c r="S47">
        <v>2.9750406504065046</v>
      </c>
      <c r="T47">
        <v>2.5645691056910573</v>
      </c>
      <c r="U47" t="str">
        <v xml:space="preserve"> C</v>
      </c>
      <c r="X47">
        <f>P47 - sorted!T$158</f>
        <v>6.4562195121951227</v>
      </c>
      <c r="Y47">
        <f>Q47 - sorted!U$158</f>
        <v>5.0254878048780487</v>
      </c>
      <c r="Z47">
        <f>R47 - sorted!V$158</f>
        <v>5.0113414634146345</v>
      </c>
      <c r="AA47">
        <f>S47 - sorted!W$158</f>
        <v>4.7799186991869922</v>
      </c>
      <c r="AB47">
        <f>T47 - sorted!X$158</f>
        <v>4.4088943089430899</v>
      </c>
    </row>
    <row r="48" spans="1:28" x14ac:dyDescent="0.3">
      <c r="A48">
        <f t="shared" si="0"/>
        <v>21.356848678675835</v>
      </c>
      <c r="B48">
        <f t="shared" si="0"/>
        <v>18.833117310331712</v>
      </c>
      <c r="C48">
        <f t="shared" si="0"/>
        <v>24.352857362147127</v>
      </c>
      <c r="D48">
        <f t="shared" si="0"/>
        <v>20.724066287354066</v>
      </c>
      <c r="E48">
        <f t="shared" si="1"/>
        <v>20.923548457412032</v>
      </c>
      <c r="F48" t="str">
        <v>OG Anunoby</v>
      </c>
      <c r="G48">
        <v>0.25170731707317073</v>
      </c>
      <c r="H48">
        <v>8.3414634146341468E-2</v>
      </c>
      <c r="I48">
        <v>0.75780487804878049</v>
      </c>
      <c r="J48">
        <v>0.33390243902439032</v>
      </c>
      <c r="K48">
        <v>7.3170731707317138E-2</v>
      </c>
      <c r="L48">
        <v>-0.37292682926829268</v>
      </c>
      <c r="M48">
        <v>1.2653658536585366</v>
      </c>
      <c r="N48">
        <v>0.19585365853658537</v>
      </c>
      <c r="O48">
        <v>3.170731707317076E-3</v>
      </c>
      <c r="P48">
        <v>2.5080487804878056</v>
      </c>
      <c r="Q48">
        <v>2.5882926829268293</v>
      </c>
      <c r="R48">
        <v>2.9643902439024394</v>
      </c>
      <c r="S48">
        <v>2.5914634146341466</v>
      </c>
      <c r="T48">
        <v>2.5411219512195125</v>
      </c>
      <c r="U48" t="str">
        <v xml:space="preserve"> SF, PF</v>
      </c>
      <c r="X48">
        <f>P48 - sorted!T$158</f>
        <v>4.5329268292682938</v>
      </c>
      <c r="Y48">
        <f>Q48 - sorted!U$158</f>
        <v>4.8743902439024396</v>
      </c>
      <c r="Z48">
        <f>R48 - sorted!V$158</f>
        <v>4.6878048780487811</v>
      </c>
      <c r="AA48">
        <f>S48 - sorted!W$158</f>
        <v>4.3963414634146343</v>
      </c>
      <c r="AB48">
        <f>T48 - sorted!X$158</f>
        <v>4.385447154471545</v>
      </c>
    </row>
    <row r="49" spans="1:28" x14ac:dyDescent="0.3">
      <c r="A49">
        <f t="shared" si="0"/>
        <v>17.25754783498768</v>
      </c>
      <c r="B49">
        <f t="shared" si="0"/>
        <v>17.147515178772213</v>
      </c>
      <c r="C49">
        <f t="shared" si="0"/>
        <v>18.625818175025351</v>
      </c>
      <c r="D49">
        <f t="shared" si="0"/>
        <v>19.944769613790825</v>
      </c>
      <c r="E49">
        <f t="shared" si="1"/>
        <v>20.893482703265217</v>
      </c>
      <c r="F49" t="str">
        <v>Derrick White</v>
      </c>
      <c r="G49">
        <v>-0.58369918699186985</v>
      </c>
      <c r="H49">
        <v>0.82252032520325202</v>
      </c>
      <c r="I49">
        <v>0.64597560975609758</v>
      </c>
      <c r="J49">
        <v>0.55325203252032529</v>
      </c>
      <c r="K49">
        <v>-0.75520325203252026</v>
      </c>
      <c r="L49">
        <v>0.60300813008130083</v>
      </c>
      <c r="M49">
        <v>7.1341463414634154E-2</v>
      </c>
      <c r="N49">
        <v>0.7703658536585366</v>
      </c>
      <c r="O49">
        <v>0.29020325203252029</v>
      </c>
      <c r="P49">
        <v>1.5952439024390244</v>
      </c>
      <c r="Q49">
        <v>2.1275609756097564</v>
      </c>
      <c r="R49">
        <v>1.8147560975609758</v>
      </c>
      <c r="S49">
        <v>2.4177642276422766</v>
      </c>
      <c r="T49">
        <v>2.5345040650406503</v>
      </c>
      <c r="U49" t="str">
        <v xml:space="preserve"> PG, SG</v>
      </c>
      <c r="X49">
        <f>P49 - sorted!T$158</f>
        <v>3.6201219512195126</v>
      </c>
      <c r="Y49">
        <f>Q49 - sorted!U$158</f>
        <v>4.4136585365853662</v>
      </c>
      <c r="Z49">
        <f>R49 - sorted!V$158</f>
        <v>3.538170731707317</v>
      </c>
      <c r="AA49">
        <f>S49 - sorted!W$158</f>
        <v>4.2226422764227642</v>
      </c>
      <c r="AB49">
        <f>T49 - sorted!X$158</f>
        <v>4.3788292682926828</v>
      </c>
    </row>
    <row r="50" spans="1:28" x14ac:dyDescent="0.3">
      <c r="A50">
        <f t="shared" si="0"/>
        <v>17.101462231720998</v>
      </c>
      <c r="B50">
        <f t="shared" si="0"/>
        <v>15.763518934172536</v>
      </c>
      <c r="C50">
        <f t="shared" si="0"/>
        <v>24.656614611914907</v>
      </c>
      <c r="D50">
        <f t="shared" si="0"/>
        <v>19.627980865375353</v>
      </c>
      <c r="E50">
        <f t="shared" si="1"/>
        <v>20.313738136817548</v>
      </c>
      <c r="F50" t="str">
        <v>Kristaps Porzingis</v>
      </c>
      <c r="G50">
        <v>-0.29869918699186992</v>
      </c>
      <c r="H50">
        <v>0.78666666666666674</v>
      </c>
      <c r="I50">
        <v>0.27609756097560972</v>
      </c>
      <c r="J50">
        <v>0.52617886178861795</v>
      </c>
      <c r="K50">
        <v>0.98699186991869925</v>
      </c>
      <c r="L50">
        <v>-0.67821138211382115</v>
      </c>
      <c r="M50">
        <v>-1.1517073170731709</v>
      </c>
      <c r="N50">
        <v>1.3019512195121952</v>
      </c>
      <c r="O50">
        <v>0.59788617886178863</v>
      </c>
      <c r="P50">
        <v>1.5604878048780488</v>
      </c>
      <c r="Q50">
        <v>1.7492682926829268</v>
      </c>
      <c r="R50">
        <v>3.0253658536585366</v>
      </c>
      <c r="S50">
        <v>2.3471544715447155</v>
      </c>
      <c r="T50">
        <v>2.4068943089430896</v>
      </c>
      <c r="U50" t="str">
        <v xml:space="preserve"> C, PF</v>
      </c>
      <c r="X50">
        <f>P50 - sorted!T$158</f>
        <v>3.5853658536585371</v>
      </c>
      <c r="Y50">
        <f>Q50 - sorted!U$158</f>
        <v>4.0353658536585364</v>
      </c>
      <c r="Z50">
        <f>R50 - sorted!V$158</f>
        <v>4.7487804878048783</v>
      </c>
      <c r="AA50">
        <f>S50 - sorted!W$158</f>
        <v>4.1520325203252035</v>
      </c>
      <c r="AB50">
        <f>T50 - sorted!X$158</f>
        <v>4.2512195121951226</v>
      </c>
    </row>
    <row r="51" spans="1:28" x14ac:dyDescent="0.3">
      <c r="A51">
        <f t="shared" si="0"/>
        <v>17.80795496229651</v>
      </c>
      <c r="B51">
        <f t="shared" si="0"/>
        <v>18.601112781901076</v>
      </c>
      <c r="C51">
        <f t="shared" si="0"/>
        <v>17.8220764921398</v>
      </c>
      <c r="D51">
        <f t="shared" si="0"/>
        <v>19.261403211768489</v>
      </c>
      <c r="E51">
        <f t="shared" si="1"/>
        <v>20.262766710868402</v>
      </c>
      <c r="F51" t="str">
        <v>Terry Rozier</v>
      </c>
      <c r="G51">
        <v>-0.65113821138211381</v>
      </c>
      <c r="H51">
        <v>0.54764227642276431</v>
      </c>
      <c r="I51">
        <v>1.2437804878048779</v>
      </c>
      <c r="J51">
        <v>0.81398373983739847</v>
      </c>
      <c r="K51">
        <v>-0.3178861788617886</v>
      </c>
      <c r="L51">
        <v>0.61203252032520328</v>
      </c>
      <c r="M51">
        <v>0.65743902439024393</v>
      </c>
      <c r="N51">
        <v>-0.38097560975609762</v>
      </c>
      <c r="O51">
        <v>-0.25943089430894312</v>
      </c>
      <c r="P51">
        <v>1.7178048780487802</v>
      </c>
      <c r="Q51">
        <v>2.5248780487804874</v>
      </c>
      <c r="R51">
        <v>1.6534146341463414</v>
      </c>
      <c r="S51">
        <v>2.2654471544715444</v>
      </c>
      <c r="T51">
        <v>2.3956747967479672</v>
      </c>
      <c r="U51" t="str">
        <v xml:space="preserve"> PG, SG</v>
      </c>
      <c r="X51">
        <f>P51 - sorted!T$158</f>
        <v>3.7426829268292687</v>
      </c>
      <c r="Y51">
        <f>Q51 - sorted!U$158</f>
        <v>4.8109756097560972</v>
      </c>
      <c r="Z51">
        <f>R51 - sorted!V$158</f>
        <v>3.376829268292683</v>
      </c>
      <c r="AA51">
        <f>S51 - sorted!W$158</f>
        <v>4.0703252032520325</v>
      </c>
      <c r="AB51">
        <f>T51 - sorted!X$158</f>
        <v>4.24</v>
      </c>
    </row>
    <row r="52" spans="1:28" x14ac:dyDescent="0.3">
      <c r="A52">
        <f t="shared" si="0"/>
        <v>11.819744484689796</v>
      </c>
      <c r="B52">
        <f t="shared" si="0"/>
        <v>24.640369121972377</v>
      </c>
      <c r="C52">
        <f t="shared" si="0"/>
        <v>18.037136624975389</v>
      </c>
      <c r="D52">
        <f t="shared" si="0"/>
        <v>20.090488790523104</v>
      </c>
      <c r="E52">
        <f t="shared" si="1"/>
        <v>19.814365905779535</v>
      </c>
      <c r="F52" t="str">
        <v>Devin Booker</v>
      </c>
      <c r="G52">
        <v>0.76634146341463416</v>
      </c>
      <c r="H52">
        <v>2.0658536585365854</v>
      </c>
      <c r="I52">
        <v>0.2009756097560976</v>
      </c>
      <c r="J52">
        <v>1.779512195121951</v>
      </c>
      <c r="K52">
        <v>-0.33170731707317069</v>
      </c>
      <c r="L52">
        <v>0.75365853658536597</v>
      </c>
      <c r="M52">
        <v>-0.27609756097560978</v>
      </c>
      <c r="N52">
        <v>-0.78292682926829271</v>
      </c>
      <c r="O52">
        <v>-1.7253658536585366</v>
      </c>
      <c r="P52">
        <v>0.3843902439024387</v>
      </c>
      <c r="Q52">
        <v>4.1756097560975602</v>
      </c>
      <c r="R52">
        <v>1.6965853658536583</v>
      </c>
      <c r="S52">
        <v>2.4502439024390235</v>
      </c>
      <c r="T52">
        <v>2.2969756097560969</v>
      </c>
      <c r="U52" t="str">
        <v xml:space="preserve"> SG, PG</v>
      </c>
      <c r="X52">
        <f>P52 - sorted!T$158</f>
        <v>2.4092682926829267</v>
      </c>
      <c r="Y52">
        <f>Q52 - sorted!U$158</f>
        <v>6.46170731707317</v>
      </c>
      <c r="Z52">
        <f>R52 - sorted!V$158</f>
        <v>3.42</v>
      </c>
      <c r="AA52">
        <f>S52 - sorted!W$158</f>
        <v>4.2551219512195111</v>
      </c>
      <c r="AB52">
        <f>T52 - sorted!X$158</f>
        <v>4.1413008130081295</v>
      </c>
    </row>
    <row r="53" spans="1:28" x14ac:dyDescent="0.3">
      <c r="A53">
        <f t="shared" si="0"/>
        <v>26.444691676386309</v>
      </c>
      <c r="B53">
        <f t="shared" si="0"/>
        <v>17.194808409567685</v>
      </c>
      <c r="C53">
        <f t="shared" si="0"/>
        <v>25.400212359346437</v>
      </c>
      <c r="D53">
        <f t="shared" si="0"/>
        <v>21.367127385173852</v>
      </c>
      <c r="E53">
        <f t="shared" si="1"/>
        <v>19.582261238631396</v>
      </c>
      <c r="F53" t="str">
        <v>Robert Williams</v>
      </c>
      <c r="G53">
        <v>2.4445528455284551</v>
      </c>
      <c r="H53">
        <v>-0.90617886178861795</v>
      </c>
      <c r="I53">
        <v>-1.6692682926829268</v>
      </c>
      <c r="J53">
        <v>-0.72715447154471535</v>
      </c>
      <c r="K53">
        <v>0.86959349593495938</v>
      </c>
      <c r="L53">
        <v>-0.43983739837398378</v>
      </c>
      <c r="M53">
        <v>-0.11073170731707319</v>
      </c>
      <c r="N53">
        <v>2.6795121951219509</v>
      </c>
      <c r="O53">
        <v>0.59430894308943094</v>
      </c>
      <c r="P53">
        <v>3.6409756097560968</v>
      </c>
      <c r="Q53">
        <v>2.1404878048780485</v>
      </c>
      <c r="R53">
        <v>3.1746341463414627</v>
      </c>
      <c r="S53">
        <v>2.7347967479674793</v>
      </c>
      <c r="T53">
        <v>2.2458861788617881</v>
      </c>
      <c r="U53" t="str">
        <v xml:space="preserve"> C, PF</v>
      </c>
      <c r="X53">
        <f>P53 - sorted!T$158</f>
        <v>5.6658536585365855</v>
      </c>
      <c r="Y53">
        <f>Q53 - sorted!U$158</f>
        <v>4.4265853658536578</v>
      </c>
      <c r="Z53">
        <f>R53 - sorted!V$158</f>
        <v>4.8980487804878043</v>
      </c>
      <c r="AA53">
        <f>S53 - sorted!W$158</f>
        <v>4.5396747967479669</v>
      </c>
      <c r="AB53">
        <f>T53 - sorted!X$158</f>
        <v>4.0902113821138206</v>
      </c>
    </row>
    <row r="54" spans="1:28" x14ac:dyDescent="0.3">
      <c r="A54">
        <f t="shared" si="0"/>
        <v>36.607233621005861</v>
      </c>
      <c r="B54">
        <f t="shared" si="0"/>
        <v>25.518417029571399</v>
      </c>
      <c r="C54">
        <f t="shared" si="0"/>
        <v>22.258147367748496</v>
      </c>
      <c r="D54">
        <f t="shared" si="0"/>
        <v>23.365978670512739</v>
      </c>
      <c r="E54">
        <f t="shared" si="1"/>
        <v>19.469828615016041</v>
      </c>
      <c r="F54" t="str">
        <v>Zion Williamson</v>
      </c>
      <c r="G54">
        <v>4.7959349593495935</v>
      </c>
      <c r="H54">
        <v>-2.7235772357723578</v>
      </c>
      <c r="I54">
        <v>-1.4960975609756098</v>
      </c>
      <c r="J54">
        <v>1.9637398373983741</v>
      </c>
      <c r="K54">
        <v>0.83430894308943093</v>
      </c>
      <c r="L54">
        <v>0.63642276422764232</v>
      </c>
      <c r="M54">
        <v>0.14487804878048782</v>
      </c>
      <c r="N54">
        <v>0.26</v>
      </c>
      <c r="O54">
        <v>-1.2352845528455285</v>
      </c>
      <c r="P54">
        <v>5.9039024390243906</v>
      </c>
      <c r="Q54">
        <v>4.4156097560975605</v>
      </c>
      <c r="R54">
        <v>2.5439024390243903</v>
      </c>
      <c r="S54">
        <v>3.1803252032520319</v>
      </c>
      <c r="T54">
        <v>2.2211382113821143</v>
      </c>
      <c r="U54" t="str">
        <v xml:space="preserve"> PF</v>
      </c>
      <c r="X54">
        <f>P54 - sorted!T$158</f>
        <v>7.9287804878048789</v>
      </c>
      <c r="Y54">
        <f>Q54 - sorted!U$158</f>
        <v>6.7017073170731702</v>
      </c>
      <c r="Z54">
        <f>R54 - sorted!V$158</f>
        <v>4.2673170731707319</v>
      </c>
      <c r="AA54">
        <f>S54 - sorted!W$158</f>
        <v>4.9852032520325196</v>
      </c>
      <c r="AB54">
        <f>T54 - sorted!X$158</f>
        <v>4.0654634146341468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19.410140336513273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2.2080000000000002</v>
      </c>
      <c r="U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4.0523252032520327</v>
      </c>
    </row>
    <row r="56" spans="1:28" x14ac:dyDescent="0.3">
      <c r="A56">
        <f t="shared" si="0"/>
        <v>19.05663978842998</v>
      </c>
      <c r="B56">
        <f t="shared" si="0"/>
        <v>18.73942317385011</v>
      </c>
      <c r="C56">
        <f t="shared" si="0"/>
        <v>12.785781290989966</v>
      </c>
      <c r="D56">
        <f t="shared" si="0"/>
        <v>17.928227765068925</v>
      </c>
      <c r="E56">
        <f t="shared" si="1"/>
        <v>19.1628181132122</v>
      </c>
      <c r="F56" t="str">
        <v>Lonzo Ball</v>
      </c>
      <c r="G56">
        <v>-0.92634146341463419</v>
      </c>
      <c r="H56">
        <v>-2.7560975609756094E-2</v>
      </c>
      <c r="I56">
        <v>1.0992682926829269</v>
      </c>
      <c r="J56">
        <v>-7.5609756097560488E-3</v>
      </c>
      <c r="K56">
        <v>-0.19999999999999996</v>
      </c>
      <c r="L56">
        <v>1.3258536585365854</v>
      </c>
      <c r="M56">
        <v>1.2653658536585366</v>
      </c>
      <c r="N56">
        <v>3.365853658536587E-2</v>
      </c>
      <c r="O56">
        <v>-0.59439024390243911</v>
      </c>
      <c r="P56">
        <v>1.995853658536586</v>
      </c>
      <c r="Q56">
        <v>2.5626829268292686</v>
      </c>
      <c r="R56">
        <v>0.64243902439024403</v>
      </c>
      <c r="S56">
        <v>1.9682926829268295</v>
      </c>
      <c r="T56">
        <v>2.1535609756097562</v>
      </c>
      <c r="U56" t="str">
        <v xml:space="preserve"> PG</v>
      </c>
      <c r="X56">
        <f>P56 - sorted!T$158</f>
        <v>4.0207317073170739</v>
      </c>
      <c r="Y56">
        <f>Q56 - sorted!U$158</f>
        <v>4.8487804878048788</v>
      </c>
      <c r="Z56">
        <f>R56 - sorted!V$158</f>
        <v>2.3658536585365857</v>
      </c>
      <c r="AA56">
        <f>S56 - sorted!W$158</f>
        <v>3.7731707317073173</v>
      </c>
      <c r="AB56">
        <f>T56 - sorted!X$158</f>
        <v>3.9978861788617888</v>
      </c>
    </row>
    <row r="57" spans="1:28" x14ac:dyDescent="0.3">
      <c r="A57">
        <f t="shared" si="0"/>
        <v>13.52189906347173</v>
      </c>
      <c r="B57">
        <f t="shared" si="0"/>
        <v>17.467859893028361</v>
      </c>
      <c r="C57">
        <f t="shared" si="0"/>
        <v>17.138015165662754</v>
      </c>
      <c r="D57">
        <f t="shared" si="0"/>
        <v>17.683842662664354</v>
      </c>
      <c r="E57">
        <f t="shared" si="1"/>
        <v>17.819093130581823</v>
      </c>
      <c r="F57" t="str">
        <v>Gordon Hayward</v>
      </c>
      <c r="G57">
        <v>0.28016260162601625</v>
      </c>
      <c r="H57">
        <v>1.1504065040650406</v>
      </c>
      <c r="I57">
        <v>-1.073170731707318E-2</v>
      </c>
      <c r="J57">
        <v>0.54991869918699177</v>
      </c>
      <c r="K57">
        <v>4.0325203252032538E-2</v>
      </c>
      <c r="L57">
        <v>0.3977235772357724</v>
      </c>
      <c r="M57">
        <v>0.41999999999999993</v>
      </c>
      <c r="N57">
        <v>-0.61268292682926817</v>
      </c>
      <c r="O57">
        <v>-0.30130081300813005</v>
      </c>
      <c r="P57">
        <v>0.76341463414634136</v>
      </c>
      <c r="Q57">
        <v>2.2151219512195128</v>
      </c>
      <c r="R57">
        <v>1.51609756097561</v>
      </c>
      <c r="S57">
        <v>1.9138211382113828</v>
      </c>
      <c r="T57">
        <v>1.8577886178861784</v>
      </c>
      <c r="U57" t="str">
        <v xml:space="preserve"> SF</v>
      </c>
      <c r="X57">
        <f>P57 - sorted!T$158</f>
        <v>2.7882926829268295</v>
      </c>
      <c r="Y57">
        <f>Q57 - sorted!U$158</f>
        <v>4.5012195121951226</v>
      </c>
      <c r="Z57">
        <f>R57 - sorted!V$158</f>
        <v>3.2395121951219514</v>
      </c>
      <c r="AA57">
        <f>S57 - sorted!W$158</f>
        <v>3.7186991869918704</v>
      </c>
      <c r="AB57">
        <f>T57 - sorted!X$158</f>
        <v>3.702113821138211</v>
      </c>
    </row>
    <row r="58" spans="1:28" x14ac:dyDescent="0.3">
      <c r="A58">
        <f t="shared" si="0"/>
        <v>14.515917905327976</v>
      </c>
      <c r="B58">
        <f t="shared" si="0"/>
        <v>17.258163492331434</v>
      </c>
      <c r="C58">
        <f t="shared" si="0"/>
        <v>11.768194504267891</v>
      </c>
      <c r="D58">
        <f t="shared" si="0"/>
        <v>16.964912756933884</v>
      </c>
      <c r="E58">
        <f t="shared" si="1"/>
        <v>17.814993255016351</v>
      </c>
      <c r="F58" t="str">
        <v>Malcolm Brogdon</v>
      </c>
      <c r="G58">
        <v>-0.51654471544715452</v>
      </c>
      <c r="H58">
        <v>0.76882113821138209</v>
      </c>
      <c r="I58">
        <v>0.65560975609756089</v>
      </c>
      <c r="J58">
        <v>0.76552845528455293</v>
      </c>
      <c r="K58">
        <v>-7.9430894308943081E-2</v>
      </c>
      <c r="L58">
        <v>1.3154065040650404</v>
      </c>
      <c r="M58">
        <v>-0.16536585365853662</v>
      </c>
      <c r="N58">
        <v>-0.58621951219512203</v>
      </c>
      <c r="O58">
        <v>-0.40422764227642283</v>
      </c>
      <c r="P58">
        <v>0.98475609756097526</v>
      </c>
      <c r="Q58">
        <v>2.15780487804878</v>
      </c>
      <c r="R58">
        <v>0.43817073170731691</v>
      </c>
      <c r="S58">
        <v>1.7535772357723571</v>
      </c>
      <c r="T58">
        <v>1.8568861788617879</v>
      </c>
      <c r="U58" t="str">
        <v xml:space="preserve"> PG, SG</v>
      </c>
      <c r="X58">
        <f>P58 - sorted!T$158</f>
        <v>3.0096341463414635</v>
      </c>
      <c r="Y58">
        <f>Q58 - sorted!U$158</f>
        <v>4.4439024390243897</v>
      </c>
      <c r="Z58">
        <f>R58 - sorted!V$158</f>
        <v>2.1615853658536581</v>
      </c>
      <c r="AA58">
        <f>S58 - sorted!W$158</f>
        <v>3.5584552845528448</v>
      </c>
      <c r="AB58">
        <f>T58 - sorted!X$158</f>
        <v>3.7012113821138204</v>
      </c>
    </row>
    <row r="59" spans="1:28" x14ac:dyDescent="0.3">
      <c r="A59">
        <f t="shared" si="0"/>
        <v>20.92966702763017</v>
      </c>
      <c r="B59">
        <f t="shared" si="0"/>
        <v>15.890675262254714</v>
      </c>
      <c r="C59">
        <f t="shared" si="0"/>
        <v>23.69977927514639</v>
      </c>
      <c r="D59">
        <f t="shared" si="0"/>
        <v>18.235532912495568</v>
      </c>
      <c r="E59">
        <f t="shared" si="1"/>
        <v>17.412245118386291</v>
      </c>
      <c r="F59" t="str">
        <v>Isaiah Stewart</v>
      </c>
      <c r="G59">
        <v>1.3427642276422764</v>
      </c>
      <c r="H59">
        <v>-0.37613821138211384</v>
      </c>
      <c r="I59">
        <v>-1.3080487804878052</v>
      </c>
      <c r="J59">
        <v>-0.42077235772357729</v>
      </c>
      <c r="K59">
        <v>1.5113821138211383</v>
      </c>
      <c r="L59">
        <v>-0.79650406504065052</v>
      </c>
      <c r="M59">
        <v>-0.21146341463414636</v>
      </c>
      <c r="N59">
        <v>2.0428048780487806</v>
      </c>
      <c r="O59">
        <v>0.25276422764227646</v>
      </c>
      <c r="P59">
        <v>2.4129268292682924</v>
      </c>
      <c r="Q59">
        <v>1.7840243902439021</v>
      </c>
      <c r="R59">
        <v>2.833292682926829</v>
      </c>
      <c r="S59">
        <v>2.0367886178861787</v>
      </c>
      <c r="T59">
        <v>1.7682357723577233</v>
      </c>
      <c r="U59" t="str">
        <v xml:space="preserve"> C, PF</v>
      </c>
      <c r="X59">
        <f>P59 - sorted!T$158</f>
        <v>4.4378048780487802</v>
      </c>
      <c r="Y59">
        <f>Q59 - sorted!U$158</f>
        <v>4.0701219512195124</v>
      </c>
      <c r="Z59">
        <f>R59 - sorted!V$158</f>
        <v>4.5567073170731707</v>
      </c>
      <c r="AA59">
        <f>S59 - sorted!W$158</f>
        <v>3.8416666666666663</v>
      </c>
      <c r="AB59">
        <f>T59 - sorted!X$158</f>
        <v>3.6125609756097559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17.359463837457792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1.7566178861788617</v>
      </c>
      <c r="U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3.6009430894308943</v>
      </c>
    </row>
    <row r="61" spans="1:28" x14ac:dyDescent="0.3">
      <c r="A61">
        <f t="shared" si="0"/>
        <v>10.454953876477257</v>
      </c>
      <c r="B61">
        <f t="shared" si="0"/>
        <v>16.273928896719934</v>
      </c>
      <c r="C61">
        <f t="shared" si="0"/>
        <v>18.140414089896435</v>
      </c>
      <c r="D61">
        <f t="shared" si="0"/>
        <v>16.295224625568522</v>
      </c>
      <c r="E61">
        <f t="shared" si="1"/>
        <v>16.955016653296092</v>
      </c>
      <c r="F61" t="str">
        <v>Jerami Grant</v>
      </c>
      <c r="G61">
        <v>-0.31642276422764226</v>
      </c>
      <c r="H61">
        <v>1.5238211382113822</v>
      </c>
      <c r="I61">
        <v>0.24585365853658542</v>
      </c>
      <c r="J61">
        <v>0.81162601626016273</v>
      </c>
      <c r="K61">
        <v>-0.31382113821138213</v>
      </c>
      <c r="L61">
        <v>-0.1130081300813008</v>
      </c>
      <c r="M61">
        <v>-0.91609756097560979</v>
      </c>
      <c r="N61">
        <v>0.96682926829268301</v>
      </c>
      <c r="O61">
        <v>-0.28447154471544722</v>
      </c>
      <c r="P61">
        <v>8.0487804878048852E-2</v>
      </c>
      <c r="Q61">
        <v>1.8887804878048782</v>
      </c>
      <c r="R61">
        <v>1.7173170731707317</v>
      </c>
      <c r="S61">
        <v>1.6043089430894311</v>
      </c>
      <c r="T61">
        <v>1.6675934959349594</v>
      </c>
      <c r="U61" t="str">
        <v xml:space="preserve"> SF, PF</v>
      </c>
      <c r="X61">
        <f>P61 - sorted!T$158</f>
        <v>2.1053658536585371</v>
      </c>
      <c r="Y61">
        <f>Q61 - sorted!U$158</f>
        <v>4.1748780487804877</v>
      </c>
      <c r="Z61">
        <f>R61 - sorted!V$158</f>
        <v>3.4407317073170729</v>
      </c>
      <c r="AA61">
        <f>S61 - sorted!W$158</f>
        <v>3.4091869918699187</v>
      </c>
      <c r="AB61">
        <f>T61 - sorted!X$158</f>
        <v>3.511918699186992</v>
      </c>
    </row>
    <row r="62" spans="1:28" x14ac:dyDescent="0.3">
      <c r="A62">
        <f t="shared" si="0"/>
        <v>13.782589404366259</v>
      </c>
      <c r="B62">
        <f t="shared" si="0"/>
        <v>15.617177616239367</v>
      </c>
      <c r="C62">
        <f t="shared" si="0"/>
        <v>11.271855158147334</v>
      </c>
      <c r="D62">
        <f t="shared" si="0"/>
        <v>16.232851711372728</v>
      </c>
      <c r="E62">
        <f t="shared" si="1"/>
        <v>16.914904357223069</v>
      </c>
      <c r="F62" t="str">
        <v>Mike Conley</v>
      </c>
      <c r="G62">
        <v>-0.34178861788617887</v>
      </c>
      <c r="H62">
        <v>0.76894308943089429</v>
      </c>
      <c r="I62">
        <v>0.70243902439024386</v>
      </c>
      <c r="J62">
        <v>0.13528455284552846</v>
      </c>
      <c r="K62">
        <v>-0.76406504065040659</v>
      </c>
      <c r="L62">
        <v>1.2518699186991868</v>
      </c>
      <c r="M62">
        <v>0.74341463414634146</v>
      </c>
      <c r="N62">
        <v>-0.78682926829268296</v>
      </c>
      <c r="O62">
        <v>-0.11886178861788615</v>
      </c>
      <c r="P62">
        <v>0.82146341463414574</v>
      </c>
      <c r="Q62">
        <v>1.7092682926829263</v>
      </c>
      <c r="R62">
        <v>0.33853658536585335</v>
      </c>
      <c r="S62">
        <v>1.5904065040650401</v>
      </c>
      <c r="T62">
        <v>1.6587642276422758</v>
      </c>
      <c r="U62" t="str">
        <v xml:space="preserve"> PG</v>
      </c>
      <c r="X62">
        <f>P62 - sorted!T$158</f>
        <v>2.846341463414634</v>
      </c>
      <c r="Y62">
        <f>Q62 - sorted!U$158</f>
        <v>3.9953658536585364</v>
      </c>
      <c r="Z62">
        <f>R62 - sorted!V$158</f>
        <v>2.0619512195121947</v>
      </c>
      <c r="AA62">
        <f>S62 - sorted!W$158</f>
        <v>3.3952845528455278</v>
      </c>
      <c r="AB62">
        <f>T62 - sorted!X$158</f>
        <v>3.5030894308943084</v>
      </c>
    </row>
    <row r="63" spans="1:28" x14ac:dyDescent="0.3">
      <c r="A63">
        <f t="shared" si="0"/>
        <v>15.782675801313374</v>
      </c>
      <c r="B63">
        <f t="shared" si="0"/>
        <v>17.702541396787041</v>
      </c>
      <c r="C63">
        <f t="shared" si="0"/>
        <v>14.971618460318927</v>
      </c>
      <c r="D63">
        <f t="shared" si="0"/>
        <v>15.451548891446471</v>
      </c>
      <c r="E63">
        <f t="shared" si="1"/>
        <v>16.661598531745362</v>
      </c>
      <c r="F63" t="str">
        <v>Anthony Edwards</v>
      </c>
      <c r="G63">
        <v>-0.93373983739837396</v>
      </c>
      <c r="H63">
        <v>0.14943089430894307</v>
      </c>
      <c r="I63">
        <v>0.86707317073170731</v>
      </c>
      <c r="J63">
        <v>1.1451626016260161</v>
      </c>
      <c r="K63">
        <v>-5.5162601626016258E-2</v>
      </c>
      <c r="L63">
        <v>0.33504065040650405</v>
      </c>
      <c r="M63">
        <v>0.82146341463414629</v>
      </c>
      <c r="N63">
        <v>-4.9999999999999996E-2</v>
      </c>
      <c r="O63">
        <v>-0.86300813008130073</v>
      </c>
      <c r="P63">
        <v>1.2668292682926832</v>
      </c>
      <c r="Q63">
        <v>2.2792682926829269</v>
      </c>
      <c r="R63">
        <v>1.0812195121951218</v>
      </c>
      <c r="S63">
        <v>1.4162601626016262</v>
      </c>
      <c r="T63">
        <v>1.6030081300813008</v>
      </c>
      <c r="U63" t="str">
        <v xml:space="preserve"> SG, SF</v>
      </c>
      <c r="X63">
        <f>P63 - sorted!T$158</f>
        <v>3.2917073170731714</v>
      </c>
      <c r="Y63">
        <f>Q63 - sorted!U$158</f>
        <v>4.5653658536585366</v>
      </c>
      <c r="Z63">
        <f>R63 - sorted!V$158</f>
        <v>2.8046341463414635</v>
      </c>
      <c r="AA63">
        <f>S63 - sorted!W$158</f>
        <v>3.2211382113821139</v>
      </c>
      <c r="AB63">
        <f>T63 - sorted!X$158</f>
        <v>3.4473333333333334</v>
      </c>
    </row>
    <row r="64" spans="1:28" x14ac:dyDescent="0.3">
      <c r="A64">
        <f t="shared" si="0"/>
        <v>19.519967579179497</v>
      </c>
      <c r="B64">
        <f t="shared" si="0"/>
        <v>16.732584002925112</v>
      </c>
      <c r="C64">
        <f t="shared" si="0"/>
        <v>22.429466456617526</v>
      </c>
      <c r="D64">
        <f t="shared" si="0"/>
        <v>18.268543139014394</v>
      </c>
      <c r="E64">
        <f t="shared" si="1"/>
        <v>16.642945944713247</v>
      </c>
      <c r="F64" t="str">
        <v>Jonas Valanciunas</v>
      </c>
      <c r="G64">
        <v>2.2262195121951218</v>
      </c>
      <c r="H64">
        <v>-5.4878048780487805E-2</v>
      </c>
      <c r="I64">
        <v>-1.4114634146341465</v>
      </c>
      <c r="J64">
        <v>0.10524390243902443</v>
      </c>
      <c r="K64">
        <v>2.075609756097561</v>
      </c>
      <c r="L64">
        <v>-0.53414634146341466</v>
      </c>
      <c r="M64">
        <v>-1.0769512195121951</v>
      </c>
      <c r="N64">
        <v>0.68451219512195127</v>
      </c>
      <c r="O64">
        <v>3.0000000000000013E-2</v>
      </c>
      <c r="P64">
        <v>2.0990243902439021</v>
      </c>
      <c r="Q64">
        <v>2.0141463414634142</v>
      </c>
      <c r="R64">
        <v>2.5782926829268291</v>
      </c>
      <c r="S64">
        <v>2.044146341463414</v>
      </c>
      <c r="T64">
        <v>1.5989024390243904</v>
      </c>
      <c r="U64" t="str">
        <v xml:space="preserve"> C</v>
      </c>
      <c r="X64">
        <f>P64 - sorted!T$158</f>
        <v>4.1239024390243904</v>
      </c>
      <c r="Y64">
        <f>Q64 - sorted!U$158</f>
        <v>4.300243902439024</v>
      </c>
      <c r="Z64">
        <f>R64 - sorted!V$158</f>
        <v>4.3017073170731708</v>
      </c>
      <c r="AA64">
        <f>S64 - sorted!W$158</f>
        <v>3.8490243902439016</v>
      </c>
      <c r="AB64">
        <f>T64 - sorted!X$158</f>
        <v>3.443227642276423</v>
      </c>
    </row>
    <row r="65" spans="1:28" x14ac:dyDescent="0.3">
      <c r="A65">
        <f t="shared" si="0"/>
        <v>21.931900901237292</v>
      </c>
      <c r="B65">
        <f t="shared" si="0"/>
        <v>19.270356613912522</v>
      </c>
      <c r="C65">
        <f t="shared" si="0"/>
        <v>18.569319326568543</v>
      </c>
      <c r="D65">
        <f t="shared" si="0"/>
        <v>17.123945450438953</v>
      </c>
      <c r="E65">
        <f t="shared" si="1"/>
        <v>16.564383464282933</v>
      </c>
      <c r="F65" t="str">
        <v>Jusuf Nurkic</v>
      </c>
      <c r="G65">
        <v>1.0370731707317074</v>
      </c>
      <c r="H65">
        <v>-0.84707317073170729</v>
      </c>
      <c r="I65">
        <v>-1.3251219512195123</v>
      </c>
      <c r="J65">
        <v>1.8048780487804922E-2</v>
      </c>
      <c r="K65">
        <v>1.678048780487805</v>
      </c>
      <c r="L65">
        <v>-1.4390243902439009E-2</v>
      </c>
      <c r="M65">
        <v>0.33487804878048788</v>
      </c>
      <c r="N65">
        <v>1.826341463414634</v>
      </c>
      <c r="O65">
        <v>-0.9187804878048782</v>
      </c>
      <c r="P65">
        <v>2.6360975609756094</v>
      </c>
      <c r="Q65">
        <v>2.7078048780487807</v>
      </c>
      <c r="R65">
        <v>1.8034146341463413</v>
      </c>
      <c r="S65">
        <v>1.7890243902439025</v>
      </c>
      <c r="T65">
        <v>1.5816097560975608</v>
      </c>
      <c r="U65" t="str">
        <v xml:space="preserve"> C</v>
      </c>
      <c r="X65">
        <f>P65 - sorted!T$158</f>
        <v>4.6609756097560977</v>
      </c>
      <c r="Y65">
        <f>Q65 - sorted!U$158</f>
        <v>4.9939024390243905</v>
      </c>
      <c r="Z65">
        <f>R65 - sorted!V$158</f>
        <v>3.5268292682926825</v>
      </c>
      <c r="AA65">
        <f>S65 - sorted!W$158</f>
        <v>3.5939024390243901</v>
      </c>
      <c r="AB65">
        <f>T65 - sorted!X$158</f>
        <v>3.4259349593495934</v>
      </c>
    </row>
    <row r="66" spans="1:28" x14ac:dyDescent="0.3">
      <c r="A66">
        <f t="shared" ref="A66" si="2">(2400-156) * (X66/AK$7) + 1</f>
        <v>16.575700199664801</v>
      </c>
      <c r="B66">
        <f t="shared" si="0"/>
        <v>20.539242919406227</v>
      </c>
      <c r="C66">
        <f t="shared" si="0"/>
        <v>5.549068572522315</v>
      </c>
      <c r="D66">
        <f t="shared" si="0"/>
        <v>15.960015806001657</v>
      </c>
      <c r="E66">
        <f t="shared" si="1"/>
        <v>16.390268028105922</v>
      </c>
      <c r="F66" t="str">
        <v>Draymond Green</v>
      </c>
      <c r="G66">
        <v>-6.8455284552845524E-2</v>
      </c>
      <c r="H66">
        <v>8.6178861788617889E-2</v>
      </c>
      <c r="I66">
        <v>-1.2063414634146341</v>
      </c>
      <c r="J66">
        <v>-0.99528455284552841</v>
      </c>
      <c r="K66">
        <v>0.79918699186991882</v>
      </c>
      <c r="L66">
        <v>2.3398373983739837</v>
      </c>
      <c r="M66">
        <v>1.6199999999999999</v>
      </c>
      <c r="N66">
        <v>0.47951219512195131</v>
      </c>
      <c r="O66">
        <v>-1.5250406504065039</v>
      </c>
      <c r="P66">
        <v>1.4434146341463419</v>
      </c>
      <c r="Q66">
        <v>3.0546341463414635</v>
      </c>
      <c r="R66">
        <v>-0.81024390243902378</v>
      </c>
      <c r="S66">
        <v>1.5295934959349595</v>
      </c>
      <c r="T66">
        <v>1.5432845528455288</v>
      </c>
      <c r="U66" t="str">
        <v xml:space="preserve"> PF</v>
      </c>
      <c r="X66">
        <f>P66 - sorted!T$158</f>
        <v>3.4682926829268301</v>
      </c>
      <c r="Y66">
        <f>Q66 - sorted!U$158</f>
        <v>5.3407317073170733</v>
      </c>
      <c r="Z66">
        <f>R66 - sorted!V$158</f>
        <v>0.91317073170731766</v>
      </c>
      <c r="AA66">
        <f>S66 - sorted!W$158</f>
        <v>3.3344715447154472</v>
      </c>
      <c r="AB66">
        <f>T66 - sorted!X$158</f>
        <v>3.3876097560975613</v>
      </c>
    </row>
    <row r="67" spans="1:28" x14ac:dyDescent="0.3">
      <c r="A67">
        <f t="shared" ref="A67:D130" si="3">(2400-156) * (X67/AK$7) + 1</f>
        <v>17.561504009770168</v>
      </c>
      <c r="B67">
        <f t="shared" si="3"/>
        <v>11.705224336855119</v>
      </c>
      <c r="C67">
        <f t="shared" si="3"/>
        <v>22.520593631547861</v>
      </c>
      <c r="D67">
        <f t="shared" si="3"/>
        <v>16.550917098382861</v>
      </c>
      <c r="E67">
        <f t="shared" si="1"/>
        <v>16.182836485982442</v>
      </c>
      <c r="F67" t="str">
        <v>Chris Boucher</v>
      </c>
      <c r="G67">
        <v>0.8183739837398375</v>
      </c>
      <c r="H67">
        <v>-1.6260162601626016E-3</v>
      </c>
      <c r="I67">
        <v>-0.40731707317073174</v>
      </c>
      <c r="J67">
        <v>-0.2840650406504065</v>
      </c>
      <c r="K67">
        <v>0.31626016260162604</v>
      </c>
      <c r="L67">
        <v>-0.93528455284552847</v>
      </c>
      <c r="M67">
        <v>-1.0317073170731708</v>
      </c>
      <c r="N67">
        <v>2.1653658536585367</v>
      </c>
      <c r="O67">
        <v>1.02130081300813</v>
      </c>
      <c r="P67">
        <v>1.6629268292682928</v>
      </c>
      <c r="Q67">
        <v>0.64000000000000012</v>
      </c>
      <c r="R67">
        <v>2.5965853658536591</v>
      </c>
      <c r="S67">
        <v>1.6613008130081302</v>
      </c>
      <c r="T67">
        <v>1.4976260162601627</v>
      </c>
      <c r="U67" t="str">
        <v xml:space="preserve"> C, PF</v>
      </c>
      <c r="X67">
        <f>P67 - sorted!T$158</f>
        <v>3.6878048780487811</v>
      </c>
      <c r="Y67">
        <f>Q67 - sorted!U$158</f>
        <v>2.9260975609756099</v>
      </c>
      <c r="Z67">
        <f>R67 - sorted!V$158</f>
        <v>4.32</v>
      </c>
      <c r="AA67">
        <f>S67 - sorted!W$158</f>
        <v>3.4661788617886176</v>
      </c>
      <c r="AB67">
        <f>T67 - sorted!X$158</f>
        <v>3.341951219512195</v>
      </c>
    </row>
    <row r="68" spans="1:28" x14ac:dyDescent="0.3">
      <c r="A68">
        <f t="shared" si="3"/>
        <v>24.357525942879892</v>
      </c>
      <c r="B68">
        <f t="shared" si="3"/>
        <v>20.380409049942177</v>
      </c>
      <c r="C68">
        <f t="shared" si="3"/>
        <v>7.4396536950769905</v>
      </c>
      <c r="D68">
        <f t="shared" si="3"/>
        <v>16.191634522459722</v>
      </c>
      <c r="E68">
        <f t="shared" ref="E68:E131" si="4">(2400-156) * (AB68/AO$7) + 1</f>
        <v>16.173787211085674</v>
      </c>
      <c r="F68" t="str">
        <v>De'Aaron Fox</v>
      </c>
      <c r="G68">
        <v>0.42792682926829267</v>
      </c>
      <c r="H68">
        <v>-1.595</v>
      </c>
      <c r="I68">
        <v>1.2926829268292694E-2</v>
      </c>
      <c r="J68">
        <v>1.6453658536585367</v>
      </c>
      <c r="K68">
        <v>-0.66634146341463407</v>
      </c>
      <c r="L68">
        <v>2.0119512195121949</v>
      </c>
      <c r="M68">
        <v>1.3623170731707317</v>
      </c>
      <c r="N68">
        <v>-0.18792682926829268</v>
      </c>
      <c r="O68">
        <v>-1.4300000000000002</v>
      </c>
      <c r="P68">
        <v>3.176219512195122</v>
      </c>
      <c r="Q68">
        <v>3.011219512195122</v>
      </c>
      <c r="R68">
        <v>-0.43073170731707311</v>
      </c>
      <c r="S68">
        <v>1.5812195121951218</v>
      </c>
      <c r="T68">
        <v>1.4956341463414633</v>
      </c>
      <c r="U68" t="str">
        <v xml:space="preserve"> PG</v>
      </c>
      <c r="X68">
        <f>P68 - sorted!T$158</f>
        <v>5.2010975609756098</v>
      </c>
      <c r="Y68">
        <f>Q68 - sorted!U$158</f>
        <v>5.2973170731707313</v>
      </c>
      <c r="Z68">
        <f>R68 - sorted!V$158</f>
        <v>1.2926829268292683</v>
      </c>
      <c r="AA68">
        <f>S68 - sorted!W$158</f>
        <v>3.3860975609756094</v>
      </c>
      <c r="AB68">
        <f>T68 - sorted!X$158</f>
        <v>3.3399593495934958</v>
      </c>
    </row>
    <row r="69" spans="1:28" x14ac:dyDescent="0.3">
      <c r="A69">
        <f t="shared" si="3"/>
        <v>11.922706215967468</v>
      </c>
      <c r="B69">
        <f t="shared" si="3"/>
        <v>17.423243637560926</v>
      </c>
      <c r="C69">
        <f t="shared" si="3"/>
        <v>8.3484953863821971</v>
      </c>
      <c r="D69">
        <f t="shared" si="3"/>
        <v>15.172147416160048</v>
      </c>
      <c r="E69">
        <f t="shared" si="4"/>
        <v>15.975404943858964</v>
      </c>
      <c r="F69" t="str">
        <v>Kyle Lowry</v>
      </c>
      <c r="G69">
        <v>-0.48991869918699188</v>
      </c>
      <c r="H69">
        <v>0.94666666666666677</v>
      </c>
      <c r="I69">
        <v>0.83073170731707324</v>
      </c>
      <c r="J69">
        <v>0.20764227642276425</v>
      </c>
      <c r="K69">
        <v>-0.20178861788617886</v>
      </c>
      <c r="L69">
        <v>1.6022764227642277</v>
      </c>
      <c r="M69">
        <v>-7.4634146341463412E-2</v>
      </c>
      <c r="N69">
        <v>-0.61804878048780487</v>
      </c>
      <c r="O69">
        <v>-0.84894308943089425</v>
      </c>
      <c r="P69">
        <v>0.40731707317073168</v>
      </c>
      <c r="Q69">
        <v>2.2029268292682924</v>
      </c>
      <c r="R69">
        <v>-0.24829268292682904</v>
      </c>
      <c r="S69">
        <v>1.3539837398373982</v>
      </c>
      <c r="T69">
        <v>1.4519674796747968</v>
      </c>
      <c r="U69" t="str">
        <v xml:space="preserve"> PG</v>
      </c>
      <c r="X69">
        <f>P69 - sorted!T$158</f>
        <v>2.4321951219512199</v>
      </c>
      <c r="Y69">
        <f>Q69 - sorted!U$158</f>
        <v>4.4890243902439018</v>
      </c>
      <c r="Z69">
        <f>R69 - sorted!V$158</f>
        <v>1.4751219512195124</v>
      </c>
      <c r="AA69">
        <f>S69 - sorted!W$158</f>
        <v>3.1588617886178856</v>
      </c>
      <c r="AB69">
        <f>T69 - sorted!X$158</f>
        <v>3.2962926829268291</v>
      </c>
    </row>
    <row r="70" spans="1:28" x14ac:dyDescent="0.3">
      <c r="A70">
        <f t="shared" si="3"/>
        <v>16.945376628454319</v>
      </c>
      <c r="B70">
        <f t="shared" si="3"/>
        <v>12.912540209803771</v>
      </c>
      <c r="C70">
        <f t="shared" si="3"/>
        <v>15.5894607063466</v>
      </c>
      <c r="D70">
        <f t="shared" si="3"/>
        <v>15.814479006211471</v>
      </c>
      <c r="E70">
        <f t="shared" si="4"/>
        <v>15.966207925698576</v>
      </c>
      <c r="F70" t="str">
        <v>Kyle Anderson</v>
      </c>
      <c r="G70">
        <v>0.23605691056910569</v>
      </c>
      <c r="H70">
        <v>-2.8577235772357722E-2</v>
      </c>
      <c r="I70">
        <v>-0.38426829268292684</v>
      </c>
      <c r="J70">
        <v>-0.29272357723577236</v>
      </c>
      <c r="K70">
        <v>0.13028455284552848</v>
      </c>
      <c r="L70">
        <v>0.29191056910569102</v>
      </c>
      <c r="M70">
        <v>0.60256097560975619</v>
      </c>
      <c r="N70">
        <v>0.41475609756097565</v>
      </c>
      <c r="O70">
        <v>0.52715447154471551</v>
      </c>
      <c r="P70">
        <v>1.5257317073170735</v>
      </c>
      <c r="Q70">
        <v>0.9700000000000002</v>
      </c>
      <c r="R70">
        <v>1.2052439024390249</v>
      </c>
      <c r="S70">
        <v>1.4971544715447158</v>
      </c>
      <c r="T70">
        <v>1.4499430894308944</v>
      </c>
      <c r="U70" t="str">
        <v xml:space="preserve"> SF, PF</v>
      </c>
      <c r="X70">
        <f>P70 - sorted!T$158</f>
        <v>3.550609756097562</v>
      </c>
      <c r="Y70">
        <f>Q70 - sorted!U$158</f>
        <v>3.25609756097561</v>
      </c>
      <c r="Z70">
        <f>R70 - sorted!V$158</f>
        <v>2.9286585365853663</v>
      </c>
      <c r="AA70">
        <f>S70 - sorted!W$158</f>
        <v>3.3020325203252034</v>
      </c>
      <c r="AB70">
        <f>T70 - sorted!X$158</f>
        <v>3.294268292682927</v>
      </c>
    </row>
    <row r="71" spans="1:28" x14ac:dyDescent="0.3">
      <c r="A71">
        <f t="shared" si="3"/>
        <v>13.559140540742378</v>
      </c>
      <c r="B71">
        <f t="shared" si="3"/>
        <v>15.313787079060845</v>
      </c>
      <c r="C71">
        <f t="shared" si="3"/>
        <v>11.313166144115755</v>
      </c>
      <c r="D71">
        <f t="shared" si="3"/>
        <v>14.595836279146283</v>
      </c>
      <c r="E71">
        <f t="shared" si="4"/>
        <v>15.543551384295624</v>
      </c>
      <c r="F71" t="str">
        <v>Caris LeVert</v>
      </c>
      <c r="G71">
        <v>-0.65691056910569112</v>
      </c>
      <c r="H71">
        <v>0.45382113821138215</v>
      </c>
      <c r="I71">
        <v>-9.3658536585365867E-2</v>
      </c>
      <c r="J71">
        <v>0.59967479674796742</v>
      </c>
      <c r="K71">
        <v>-0.36601626016260164</v>
      </c>
      <c r="L71">
        <v>0.87869918699186988</v>
      </c>
      <c r="M71">
        <v>0.85951219512195132</v>
      </c>
      <c r="N71">
        <v>-4.8780487804878064E-2</v>
      </c>
      <c r="O71">
        <v>-0.40081300813008125</v>
      </c>
      <c r="P71">
        <v>0.77170731707317075</v>
      </c>
      <c r="Q71">
        <v>1.626341463414634</v>
      </c>
      <c r="R71">
        <v>0.3468292682926829</v>
      </c>
      <c r="S71">
        <v>1.2255284552845529</v>
      </c>
      <c r="T71">
        <v>1.3569105691056911</v>
      </c>
      <c r="U71" t="str">
        <v xml:space="preserve"> SG, SF</v>
      </c>
      <c r="X71">
        <f>P71 - sorted!T$158</f>
        <v>2.7965853658536588</v>
      </c>
      <c r="Y71">
        <f>Q71 - sorted!U$158</f>
        <v>3.9124390243902436</v>
      </c>
      <c r="Z71">
        <f>R71 - sorted!V$158</f>
        <v>2.0702439024390245</v>
      </c>
      <c r="AA71">
        <f>S71 - sorted!W$158</f>
        <v>3.0304065040650405</v>
      </c>
      <c r="AB71">
        <f>T71 - sorted!X$158</f>
        <v>3.2012357723577236</v>
      </c>
    </row>
    <row r="72" spans="1:28" x14ac:dyDescent="0.3">
      <c r="A72">
        <f t="shared" si="3"/>
        <v>14.234416150664556</v>
      </c>
      <c r="B72">
        <f t="shared" si="3"/>
        <v>11.674439120582592</v>
      </c>
      <c r="C72">
        <f t="shared" si="3"/>
        <v>22.241744476261037</v>
      </c>
      <c r="D72">
        <f t="shared" si="3"/>
        <v>15.650339758327803</v>
      </c>
      <c r="E72">
        <f t="shared" si="4"/>
        <v>15.30136323940537</v>
      </c>
      <c r="F72" t="str">
        <v>Brook Lopez</v>
      </c>
      <c r="G72">
        <v>0.78483739837398381</v>
      </c>
      <c r="H72">
        <v>0.53849593495934966</v>
      </c>
      <c r="I72">
        <v>-0.34768292682926832</v>
      </c>
      <c r="J72">
        <v>-0.26528455284552849</v>
      </c>
      <c r="K72">
        <v>-8.0081300813008127E-2</v>
      </c>
      <c r="L72">
        <v>-1.0800406504065041</v>
      </c>
      <c r="M72">
        <v>-0.83341463414634154</v>
      </c>
      <c r="N72">
        <v>1.9147560975609756</v>
      </c>
      <c r="O72">
        <v>0.82898373983739848</v>
      </c>
      <c r="P72">
        <v>0.92207317073170758</v>
      </c>
      <c r="Q72">
        <v>0.63158536585365854</v>
      </c>
      <c r="R72">
        <v>2.5406097560975613</v>
      </c>
      <c r="S72">
        <v>1.460569105691057</v>
      </c>
      <c r="T72">
        <v>1.3036016260162602</v>
      </c>
      <c r="U72" t="str">
        <v xml:space="preserve"> C</v>
      </c>
      <c r="X72">
        <f>P72 - sorted!T$158</f>
        <v>2.9469512195121959</v>
      </c>
      <c r="Y72">
        <f>Q72 - sorted!U$158</f>
        <v>2.9176829268292686</v>
      </c>
      <c r="Z72">
        <f>R72 - sorted!V$158</f>
        <v>4.264024390243903</v>
      </c>
      <c r="AA72">
        <f>S72 - sorted!W$158</f>
        <v>3.2654471544715449</v>
      </c>
      <c r="AB72">
        <f>T72 - sorted!X$158</f>
        <v>3.1479268292682927</v>
      </c>
    </row>
    <row r="73" spans="1:28" x14ac:dyDescent="0.3">
      <c r="A73">
        <f t="shared" si="3"/>
        <v>5.8260573192491671</v>
      </c>
      <c r="B73">
        <f t="shared" si="3"/>
        <v>14.874763125261333</v>
      </c>
      <c r="C73">
        <f t="shared" si="3"/>
        <v>13.927908550116825</v>
      </c>
      <c r="D73">
        <f t="shared" si="3"/>
        <v>15.350147311642784</v>
      </c>
      <c r="E73">
        <f t="shared" si="4"/>
        <v>14.769967655977577</v>
      </c>
      <c r="F73" t="str">
        <v>DeMar DeRozan</v>
      </c>
      <c r="G73">
        <v>1.0351219512195124</v>
      </c>
      <c r="H73">
        <v>2.3439024390243901</v>
      </c>
      <c r="I73">
        <v>-1.4673170731707319</v>
      </c>
      <c r="J73">
        <v>0.84341463414634155</v>
      </c>
      <c r="K73">
        <v>-0.55414634146341468</v>
      </c>
      <c r="L73">
        <v>0.52195121951219525</v>
      </c>
      <c r="M73">
        <v>-0.37804878048780494</v>
      </c>
      <c r="N73">
        <v>-0.83853658536585363</v>
      </c>
      <c r="O73">
        <v>-0.11268292682926831</v>
      </c>
      <c r="P73">
        <v>-0.95024390243902412</v>
      </c>
      <c r="Q73">
        <v>1.5063414634146342</v>
      </c>
      <c r="R73">
        <v>0.8717073170731704</v>
      </c>
      <c r="S73">
        <v>1.3936585365853658</v>
      </c>
      <c r="T73">
        <v>1.1866341463414636</v>
      </c>
      <c r="U73" t="str">
        <v xml:space="preserve"> SG, SF</v>
      </c>
      <c r="X73">
        <f>P73 - sorted!T$158</f>
        <v>1.0746341463414641</v>
      </c>
      <c r="Y73">
        <f>Q73 - sorted!U$158</f>
        <v>3.7924390243902439</v>
      </c>
      <c r="Z73">
        <f>R73 - sorted!V$158</f>
        <v>2.5951219512195118</v>
      </c>
      <c r="AA73">
        <f>S73 - sorted!W$158</f>
        <v>3.1985365853658534</v>
      </c>
      <c r="AB73">
        <f>T73 - sorted!X$158</f>
        <v>3.0309593495934961</v>
      </c>
    </row>
    <row r="74" spans="1:28" x14ac:dyDescent="0.3">
      <c r="A74">
        <f t="shared" si="3"/>
        <v>13.817640206503341</v>
      </c>
      <c r="B74">
        <f t="shared" si="3"/>
        <v>13.382795542430483</v>
      </c>
      <c r="C74">
        <f t="shared" si="3"/>
        <v>12.727459899034551</v>
      </c>
      <c r="D74">
        <f t="shared" si="3"/>
        <v>13.354214057377387</v>
      </c>
      <c r="E74">
        <f t="shared" si="4"/>
        <v>14.694175361740154</v>
      </c>
      <c r="F74" t="str">
        <v>Buddy Hield</v>
      </c>
      <c r="G74">
        <v>-1.1058536585365855</v>
      </c>
      <c r="H74">
        <v>0.11951219512195123</v>
      </c>
      <c r="I74">
        <v>2.1565853658536587</v>
      </c>
      <c r="J74">
        <v>0.32439024390243909</v>
      </c>
      <c r="K74">
        <v>-0.22048780487804875</v>
      </c>
      <c r="L74">
        <v>0.31804878048780488</v>
      </c>
      <c r="M74">
        <v>-0.11853658536585365</v>
      </c>
      <c r="N74">
        <v>-0.37512195121951225</v>
      </c>
      <c r="O74">
        <v>-0.14975609756097563</v>
      </c>
      <c r="P74">
        <v>0.82926829268292668</v>
      </c>
      <c r="Q74">
        <v>1.098536585365854</v>
      </c>
      <c r="R74">
        <v>0.63073170731707329</v>
      </c>
      <c r="S74">
        <v>0.94878048780487834</v>
      </c>
      <c r="T74">
        <v>1.1699512195121953</v>
      </c>
      <c r="U74" t="str">
        <v xml:space="preserve"> SG, SF</v>
      </c>
      <c r="X74">
        <f>P74 - sorted!T$158</f>
        <v>2.8541463414634149</v>
      </c>
      <c r="Y74">
        <f>Q74 - sorted!U$158</f>
        <v>3.3846341463414635</v>
      </c>
      <c r="Z74">
        <f>R74 - sorted!V$158</f>
        <v>2.3541463414634149</v>
      </c>
      <c r="AA74">
        <f>S74 - sorted!W$158</f>
        <v>2.7536585365853661</v>
      </c>
      <c r="AB74">
        <f>T74 - sorted!X$158</f>
        <v>3.0142764227642278</v>
      </c>
    </row>
    <row r="75" spans="1:28" x14ac:dyDescent="0.3">
      <c r="A75">
        <f t="shared" si="3"/>
        <v>10.820796623783027</v>
      </c>
      <c r="B75">
        <f t="shared" si="3"/>
        <v>10.771852272476485</v>
      </c>
      <c r="C75">
        <f t="shared" si="3"/>
        <v>17.06754348371663</v>
      </c>
      <c r="D75">
        <f t="shared" si="3"/>
        <v>13.354214057377385</v>
      </c>
      <c r="E75">
        <f t="shared" si="4"/>
        <v>14.525748041212539</v>
      </c>
      <c r="F75" t="str">
        <v>Saddiq Bey</v>
      </c>
      <c r="G75">
        <v>-0.92048780487804882</v>
      </c>
      <c r="H75">
        <v>0.78682926829268296</v>
      </c>
      <c r="I75">
        <v>1.3965853658536587</v>
      </c>
      <c r="J75">
        <v>0.26878048780487812</v>
      </c>
      <c r="K75">
        <v>0.1965853658536586</v>
      </c>
      <c r="L75">
        <v>-0.55317073170731712</v>
      </c>
      <c r="M75">
        <v>-0.11853658536585365</v>
      </c>
      <c r="N75">
        <v>-0.67170731707317077</v>
      </c>
      <c r="O75">
        <v>0.5639024390243903</v>
      </c>
      <c r="P75">
        <v>0.16195121951219515</v>
      </c>
      <c r="Q75">
        <v>0.38487804878048781</v>
      </c>
      <c r="R75">
        <v>1.5019512195121953</v>
      </c>
      <c r="S75">
        <v>0.94878048780487811</v>
      </c>
      <c r="T75">
        <v>1.1328780487804875</v>
      </c>
      <c r="U75" t="str">
        <v xml:space="preserve"> SF</v>
      </c>
      <c r="X75">
        <f>P75 - sorted!T$158</f>
        <v>2.1868292682926835</v>
      </c>
      <c r="Y75">
        <f>Q75 - sorted!U$158</f>
        <v>2.6709756097560975</v>
      </c>
      <c r="Z75">
        <f>R75 - sorted!V$158</f>
        <v>3.2253658536585368</v>
      </c>
      <c r="AA75">
        <f>S75 - sorted!W$158</f>
        <v>2.7536585365853656</v>
      </c>
      <c r="AB75">
        <f>T75 - sorted!X$158</f>
        <v>2.97720325203252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14.199900273297061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1.0611544715447156</v>
      </c>
      <c r="U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2.905479674796748</v>
      </c>
    </row>
    <row r="77" spans="1:28" x14ac:dyDescent="0.3">
      <c r="A77">
        <f t="shared" si="3"/>
        <v>8.3037108953139889</v>
      </c>
      <c r="B77">
        <f t="shared" si="3"/>
        <v>12.861677678570901</v>
      </c>
      <c r="C77">
        <f t="shared" si="3"/>
        <v>10.428625032791972</v>
      </c>
      <c r="D77">
        <f t="shared" si="3"/>
        <v>12.833892641586157</v>
      </c>
      <c r="E77">
        <f t="shared" si="4"/>
        <v>14.090939616376788</v>
      </c>
      <c r="F77" t="str">
        <v>Kemba Walker</v>
      </c>
      <c r="G77">
        <v>-1.0218292682926828</v>
      </c>
      <c r="H77">
        <v>1.231341463414634</v>
      </c>
      <c r="I77">
        <v>0.83817073170731704</v>
      </c>
      <c r="J77">
        <v>0.39878048780487807</v>
      </c>
      <c r="K77">
        <v>-0.61768292682926829</v>
      </c>
      <c r="L77">
        <v>0.66353658536585369</v>
      </c>
      <c r="M77">
        <v>9.585365853658534E-2</v>
      </c>
      <c r="N77">
        <v>-0.63207317073170721</v>
      </c>
      <c r="O77">
        <v>-0.12329268292682924</v>
      </c>
      <c r="P77">
        <v>-0.39853658536585368</v>
      </c>
      <c r="Q77">
        <v>0.95609756097560961</v>
      </c>
      <c r="R77">
        <v>0.16926829268292676</v>
      </c>
      <c r="S77">
        <v>0.83280487804878034</v>
      </c>
      <c r="T77">
        <v>1.0371707317073173</v>
      </c>
      <c r="U77" t="str">
        <v xml:space="preserve"> PG</v>
      </c>
      <c r="X77">
        <f>P77 - sorted!T$158</f>
        <v>1.6263414634146347</v>
      </c>
      <c r="Y77">
        <f>Q77 - sorted!U$158</f>
        <v>3.2421951219512195</v>
      </c>
      <c r="Z77">
        <f>R77 - sorted!V$158</f>
        <v>1.8926829268292682</v>
      </c>
      <c r="AA77">
        <f>S77 - sorted!W$158</f>
        <v>2.6376829268292679</v>
      </c>
      <c r="AB77">
        <f>T77 - sorted!X$158</f>
        <v>2.8814959349593501</v>
      </c>
    </row>
    <row r="78" spans="1:28" x14ac:dyDescent="0.3">
      <c r="A78">
        <f t="shared" si="3"/>
        <v>23.303811203633931</v>
      </c>
      <c r="B78">
        <f t="shared" si="3"/>
        <v>11.239430629775152</v>
      </c>
      <c r="C78">
        <f t="shared" si="3"/>
        <v>22.335909223689043</v>
      </c>
      <c r="D78">
        <f t="shared" si="3"/>
        <v>15.411061210301833</v>
      </c>
      <c r="E78">
        <f t="shared" si="4"/>
        <v>13.952134820205126</v>
      </c>
      <c r="F78" t="str">
        <v>Mitchell Robinson</v>
      </c>
      <c r="G78">
        <v>2.0030894308943088</v>
      </c>
      <c r="H78">
        <v>-1.5343495934959348</v>
      </c>
      <c r="I78">
        <v>-1.6908536585365852</v>
      </c>
      <c r="J78">
        <v>-0.78434959349593492</v>
      </c>
      <c r="K78">
        <v>1.0548373983739836</v>
      </c>
      <c r="L78">
        <v>-1.1522764227642277</v>
      </c>
      <c r="M78">
        <v>0.41475609756097559</v>
      </c>
      <c r="N78">
        <v>2.2018292682926828</v>
      </c>
      <c r="O78">
        <v>0.89455284552845526</v>
      </c>
      <c r="P78">
        <v>2.9415853658536579</v>
      </c>
      <c r="Q78">
        <v>0.51268292682926808</v>
      </c>
      <c r="R78">
        <v>2.5595121951219508</v>
      </c>
      <c r="S78">
        <v>1.4072357723577233</v>
      </c>
      <c r="T78">
        <v>1.0066178861788617</v>
      </c>
      <c r="U78" t="str">
        <v xml:space="preserve"> C</v>
      </c>
      <c r="X78">
        <f>P78 - sorted!T$158</f>
        <v>4.9664634146341466</v>
      </c>
      <c r="Y78">
        <f>Q78 - sorted!U$158</f>
        <v>2.7987804878048781</v>
      </c>
      <c r="Z78">
        <f>R78 - sorted!V$158</f>
        <v>4.282926829268292</v>
      </c>
      <c r="AA78">
        <f>S78 - sorted!W$158</f>
        <v>3.2121138211382112</v>
      </c>
      <c r="AB78">
        <f>T78 - sorted!X$158</f>
        <v>2.8509430894308943</v>
      </c>
    </row>
    <row r="79" spans="1:28" x14ac:dyDescent="0.3">
      <c r="A79">
        <f t="shared" si="3"/>
        <v>8.3606684487867433</v>
      </c>
      <c r="B79">
        <f t="shared" si="3"/>
        <v>12.979464593004915</v>
      </c>
      <c r="C79">
        <f t="shared" si="3"/>
        <v>17.001931917766786</v>
      </c>
      <c r="D79">
        <f t="shared" si="3"/>
        <v>13.475494723869206</v>
      </c>
      <c r="E79">
        <f t="shared" si="4"/>
        <v>13.705735992301685</v>
      </c>
      <c r="F79" t="str">
        <v>Norman Powell</v>
      </c>
      <c r="G79">
        <v>0.11715447154471545</v>
      </c>
      <c r="H79">
        <v>1.3616666666666666</v>
      </c>
      <c r="I79">
        <v>0.66756097560975614</v>
      </c>
      <c r="J79">
        <v>0.53959349593495942</v>
      </c>
      <c r="K79">
        <v>-0.83922764227642288</v>
      </c>
      <c r="L79">
        <v>-0.51296747967479672</v>
      </c>
      <c r="M79">
        <v>0.24585365853658536</v>
      </c>
      <c r="N79">
        <v>-0.59134146341463412</v>
      </c>
      <c r="O79">
        <v>-1.2479674796747955E-2</v>
      </c>
      <c r="P79">
        <v>-0.38585365853658526</v>
      </c>
      <c r="Q79">
        <v>0.98829268292682926</v>
      </c>
      <c r="R79">
        <v>1.488780487804878</v>
      </c>
      <c r="S79">
        <v>0.97581300813008132</v>
      </c>
      <c r="T79">
        <v>0.95238211382113813</v>
      </c>
      <c r="U79" t="str">
        <v xml:space="preserve"> SG, SF</v>
      </c>
      <c r="X79">
        <f>P79 - sorted!T$158</f>
        <v>1.639024390243903</v>
      </c>
      <c r="Y79">
        <f>Q79 - sorted!U$158</f>
        <v>3.274390243902439</v>
      </c>
      <c r="Z79">
        <f>R79 - sorted!V$158</f>
        <v>3.2121951219512193</v>
      </c>
      <c r="AA79">
        <f>S79 - sorted!W$158</f>
        <v>2.7806910569105687</v>
      </c>
      <c r="AB79">
        <f>T79 - sorted!X$158</f>
        <v>2.7967073170731709</v>
      </c>
    </row>
    <row r="80" spans="1:28" x14ac:dyDescent="0.3">
      <c r="A80">
        <f t="shared" si="3"/>
        <v>23.302168197283756</v>
      </c>
      <c r="B80">
        <f t="shared" si="3"/>
        <v>14.358999212057848</v>
      </c>
      <c r="C80">
        <f t="shared" si="3"/>
        <v>18.814755184380914</v>
      </c>
      <c r="D80">
        <f t="shared" si="3"/>
        <v>14.999618828940108</v>
      </c>
      <c r="E80">
        <f t="shared" si="4"/>
        <v>13.273328395499769</v>
      </c>
      <c r="F80" t="str">
        <v>Jarrett Allen</v>
      </c>
      <c r="G80">
        <v>2.2916260162601625</v>
      </c>
      <c r="H80">
        <v>-1.6256910569105691</v>
      </c>
      <c r="I80">
        <v>-1.6041463414634145</v>
      </c>
      <c r="J80">
        <v>-8.1788617886178833E-2</v>
      </c>
      <c r="K80">
        <v>2.0595934959349598</v>
      </c>
      <c r="L80">
        <v>-0.53715447154471541</v>
      </c>
      <c r="M80">
        <v>-1.0153658536585366</v>
      </c>
      <c r="N80">
        <v>1.8782926829268292</v>
      </c>
      <c r="O80">
        <v>-4.9837398373983766E-2</v>
      </c>
      <c r="P80">
        <v>2.9412195121951221</v>
      </c>
      <c r="Q80">
        <v>1.3653658536585369</v>
      </c>
      <c r="R80">
        <v>1.8526829268292686</v>
      </c>
      <c r="S80">
        <v>1.3155284552845532</v>
      </c>
      <c r="T80">
        <v>0.85720325203252079</v>
      </c>
      <c r="U80" t="str">
        <v xml:space="preserve"> C</v>
      </c>
      <c r="X80">
        <f>P80 - sorted!T$158</f>
        <v>4.9660975609756104</v>
      </c>
      <c r="Y80">
        <f>Q80 - sorted!U$158</f>
        <v>3.6514634146341467</v>
      </c>
      <c r="Z80">
        <f>R80 - sorted!V$158</f>
        <v>3.5760975609756098</v>
      </c>
      <c r="AA80">
        <f>S80 - sorted!W$158</f>
        <v>3.1204065040650408</v>
      </c>
      <c r="AB80">
        <f>T80 - sorted!X$158</f>
        <v>2.7015284552845533</v>
      </c>
    </row>
    <row r="81" spans="1:28" x14ac:dyDescent="0.3">
      <c r="A81">
        <f t="shared" si="3"/>
        <v>9.5222739383609003</v>
      </c>
      <c r="B81">
        <f t="shared" si="3"/>
        <v>12.896478357835495</v>
      </c>
      <c r="C81">
        <f t="shared" si="3"/>
        <v>11.475980029991284</v>
      </c>
      <c r="D81">
        <f t="shared" si="3"/>
        <v>12.351505629750269</v>
      </c>
      <c r="E81">
        <f t="shared" si="4"/>
        <v>12.854587050582765</v>
      </c>
      <c r="F81" t="str">
        <v>Pascal Siakam</v>
      </c>
      <c r="G81">
        <v>-0.19873983739837398</v>
      </c>
      <c r="H81">
        <v>0.85247967479674791</v>
      </c>
      <c r="I81">
        <v>-0.63317073170731708</v>
      </c>
      <c r="J81">
        <v>0.44382113821138208</v>
      </c>
      <c r="K81">
        <v>0.2426422764227642</v>
      </c>
      <c r="L81">
        <v>0.34577235772357723</v>
      </c>
      <c r="M81">
        <v>-7.3048780487804943E-2</v>
      </c>
      <c r="N81">
        <v>-1.4146341463414647E-2</v>
      </c>
      <c r="O81">
        <v>-0.24032520325203244</v>
      </c>
      <c r="P81">
        <v>-0.12719512195121957</v>
      </c>
      <c r="Q81">
        <v>0.96560975609756083</v>
      </c>
      <c r="R81">
        <v>0.37951219512195111</v>
      </c>
      <c r="S81">
        <v>0.7252845528455284</v>
      </c>
      <c r="T81">
        <v>0.76503252032520308</v>
      </c>
      <c r="U81" t="str">
        <v xml:space="preserve"> PF</v>
      </c>
      <c r="X81">
        <f>P81 - sorted!T$158</f>
        <v>1.8976829268292688</v>
      </c>
      <c r="Y81">
        <f>Q81 - sorted!U$158</f>
        <v>3.2517073170731705</v>
      </c>
      <c r="Z81">
        <f>R81 - sorted!V$158</f>
        <v>2.1029268292682923</v>
      </c>
      <c r="AA81">
        <f>S81 - sorted!W$158</f>
        <v>2.5301626016260159</v>
      </c>
      <c r="AB81">
        <f>T81 - sorted!X$158</f>
        <v>2.6093577235772356</v>
      </c>
    </row>
    <row r="82" spans="1:28" x14ac:dyDescent="0.3">
      <c r="A82">
        <f t="shared" si="3"/>
        <v>14.114476687101735</v>
      </c>
      <c r="B82">
        <f t="shared" si="3"/>
        <v>9.6305684576196295</v>
      </c>
      <c r="C82">
        <f t="shared" si="3"/>
        <v>16.269269431326897</v>
      </c>
      <c r="D82">
        <f t="shared" si="3"/>
        <v>13.026300315494236</v>
      </c>
      <c r="E82">
        <f t="shared" si="4"/>
        <v>12.541038909363708</v>
      </c>
      <c r="F82" t="str">
        <v>Joe Harris</v>
      </c>
      <c r="G82">
        <v>0.89837398373983735</v>
      </c>
      <c r="H82">
        <v>-1.9674796747967477E-2</v>
      </c>
      <c r="I82">
        <v>1.4548780487804878</v>
      </c>
      <c r="J82">
        <v>9.3739837398374007E-2</v>
      </c>
      <c r="K82">
        <v>-0.57081300813008129</v>
      </c>
      <c r="L82">
        <v>-0.46601626016260161</v>
      </c>
      <c r="M82">
        <v>-0.5356097560975609</v>
      </c>
      <c r="N82">
        <v>-0.78195121951219515</v>
      </c>
      <c r="O82">
        <v>0.8027642276422764</v>
      </c>
      <c r="P82">
        <v>0.89536585365853649</v>
      </c>
      <c r="Q82">
        <v>7.2926829268292637E-2</v>
      </c>
      <c r="R82">
        <v>1.3417073170731708</v>
      </c>
      <c r="S82">
        <v>0.87569105691056903</v>
      </c>
      <c r="T82">
        <v>0.69601626016260154</v>
      </c>
      <c r="U82" t="str">
        <v xml:space="preserve"> SG, SF</v>
      </c>
      <c r="X82">
        <f>P82 - sorted!T$158</f>
        <v>2.920243902439025</v>
      </c>
      <c r="Y82">
        <f>Q82 - sorted!U$158</f>
        <v>2.3590243902439023</v>
      </c>
      <c r="Z82">
        <f>R82 - sorted!V$158</f>
        <v>3.0651219512195125</v>
      </c>
      <c r="AA82">
        <f>S82 - sorted!W$158</f>
        <v>2.6805691056910566</v>
      </c>
      <c r="AB82">
        <f>T82 - sorted!X$158</f>
        <v>2.540341463414634</v>
      </c>
    </row>
    <row r="83" spans="1:28" x14ac:dyDescent="0.3">
      <c r="A83">
        <f t="shared" si="3"/>
        <v>8.9652947856513698</v>
      </c>
      <c r="B83">
        <f t="shared" si="3"/>
        <v>16.634874403451445</v>
      </c>
      <c r="C83">
        <f t="shared" si="3"/>
        <v>10.277961436907152</v>
      </c>
      <c r="D83">
        <f t="shared" si="3"/>
        <v>12.477163342852323</v>
      </c>
      <c r="E83">
        <f t="shared" si="4"/>
        <v>12.485228891530985</v>
      </c>
      <c r="F83" t="str">
        <v>Collin Sexton</v>
      </c>
      <c r="G83">
        <v>0.34780487804878052</v>
      </c>
      <c r="H83">
        <v>1.0045121951219511</v>
      </c>
      <c r="I83">
        <v>-0.1651219512195122</v>
      </c>
      <c r="J83">
        <v>1.3515853658536585</v>
      </c>
      <c r="K83">
        <v>-0.77317073170731709</v>
      </c>
      <c r="L83">
        <v>0.61426829268292693</v>
      </c>
      <c r="M83">
        <v>0.39195121951219519</v>
      </c>
      <c r="N83">
        <v>-0.78439024390243905</v>
      </c>
      <c r="O83">
        <v>-1.2341463414634148</v>
      </c>
      <c r="P83">
        <v>-0.25121951219512179</v>
      </c>
      <c r="Q83">
        <v>1.9874390243902444</v>
      </c>
      <c r="R83">
        <v>0.13902439024390256</v>
      </c>
      <c r="S83">
        <v>0.7532926829268296</v>
      </c>
      <c r="T83">
        <v>0.683731707317073</v>
      </c>
      <c r="U83" t="str">
        <v xml:space="preserve"> SG, PG</v>
      </c>
      <c r="X83">
        <f>P83 - sorted!T$158</f>
        <v>1.7736585365853665</v>
      </c>
      <c r="Y83">
        <f>Q83 - sorted!U$158</f>
        <v>4.2735365853658545</v>
      </c>
      <c r="Z83">
        <f>R83 - sorted!V$158</f>
        <v>1.862439024390244</v>
      </c>
      <c r="AA83">
        <f>S83 - sorted!W$158</f>
        <v>2.5581707317073175</v>
      </c>
      <c r="AB83">
        <f>T83 - sorted!X$158</f>
        <v>2.5280569105691058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12.276061366059963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0.63769105691056893</v>
      </c>
      <c r="U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2.4820162601626015</v>
      </c>
    </row>
    <row r="85" spans="1:28" x14ac:dyDescent="0.3">
      <c r="A85">
        <f t="shared" si="3"/>
        <v>10.907328291558942</v>
      </c>
      <c r="B85">
        <f t="shared" si="3"/>
        <v>11.038657480171716</v>
      </c>
      <c r="C85">
        <f t="shared" si="3"/>
        <v>6.7045611506389573</v>
      </c>
      <c r="D85">
        <f t="shared" si="3"/>
        <v>11.464788937294278</v>
      </c>
      <c r="E85">
        <f t="shared" si="4"/>
        <v>12.218146006720644</v>
      </c>
      <c r="F85" t="str">
        <v>Reggie Jackson</v>
      </c>
      <c r="G85">
        <v>-0.48650406504065047</v>
      </c>
      <c r="H85">
        <v>0.34642276422764229</v>
      </c>
      <c r="I85">
        <v>0.8139024390243903</v>
      </c>
      <c r="J85">
        <v>0.16459349593495937</v>
      </c>
      <c r="K85">
        <v>-0.39105691056910574</v>
      </c>
      <c r="L85">
        <v>1.1059349593495937</v>
      </c>
      <c r="M85">
        <v>-0.19317073170731708</v>
      </c>
      <c r="N85">
        <v>-0.90231707317073173</v>
      </c>
      <c r="O85">
        <v>6.9837398373983756E-2</v>
      </c>
      <c r="P85">
        <v>0.18121951219512211</v>
      </c>
      <c r="Q85">
        <v>0.45780487804878067</v>
      </c>
      <c r="R85">
        <v>-0.57829268292682934</v>
      </c>
      <c r="S85">
        <v>0.5276422764227644</v>
      </c>
      <c r="T85">
        <v>0.62494308943089449</v>
      </c>
      <c r="U85" t="str">
        <v xml:space="preserve"> PG</v>
      </c>
      <c r="X85">
        <f>P85 - sorted!T$158</f>
        <v>2.2060975609756106</v>
      </c>
      <c r="Y85">
        <f>Q85 - sorted!U$158</f>
        <v>2.7439024390243905</v>
      </c>
      <c r="Z85">
        <f>R85 - sorted!V$158</f>
        <v>1.1451219512195121</v>
      </c>
      <c r="AA85">
        <f>S85 - sorted!W$158</f>
        <v>2.332520325203252</v>
      </c>
      <c r="AB85">
        <f>T85 - sorted!X$158</f>
        <v>2.4692682926829272</v>
      </c>
    </row>
    <row r="86" spans="1:28" x14ac:dyDescent="0.3">
      <c r="A86">
        <f t="shared" si="3"/>
        <v>11.312603191268925</v>
      </c>
      <c r="B86">
        <f t="shared" si="3"/>
        <v>11.837288453038713</v>
      </c>
      <c r="C86">
        <f t="shared" si="3"/>
        <v>5.5563587465167403</v>
      </c>
      <c r="D86">
        <f t="shared" si="3"/>
        <v>11.072678511794406</v>
      </c>
      <c r="E86">
        <f t="shared" si="4"/>
        <v>12.143166300433133</v>
      </c>
      <c r="F86" t="str">
        <v>Marcus Smart</v>
      </c>
      <c r="G86">
        <v>-0.84097560975609753</v>
      </c>
      <c r="H86">
        <v>0.16878048780487806</v>
      </c>
      <c r="I86">
        <v>0.10048780487804881</v>
      </c>
      <c r="J86">
        <v>-0.17829268292682923</v>
      </c>
      <c r="K86">
        <v>-0.72926829268292681</v>
      </c>
      <c r="L86">
        <v>1.2490243902439024</v>
      </c>
      <c r="M86">
        <v>1.1458536585365855</v>
      </c>
      <c r="N86">
        <v>-0.23951219512195121</v>
      </c>
      <c r="O86">
        <v>-0.23585365853658535</v>
      </c>
      <c r="P86">
        <v>0.27146341463414647</v>
      </c>
      <c r="Q86">
        <v>0.67609756097561013</v>
      </c>
      <c r="R86">
        <v>-0.80878048780487766</v>
      </c>
      <c r="S86">
        <v>0.44024390243902478</v>
      </c>
      <c r="T86">
        <v>0.608439024390244</v>
      </c>
      <c r="U86" t="str">
        <v xml:space="preserve"> SG, PG</v>
      </c>
      <c r="X86">
        <f>P86 - sorted!T$158</f>
        <v>2.2963414634146346</v>
      </c>
      <c r="Y86">
        <f>Q86 - sorted!U$158</f>
        <v>2.9621951219512201</v>
      </c>
      <c r="Z86">
        <f>R86 - sorted!V$158</f>
        <v>0.91463414634146378</v>
      </c>
      <c r="AA86">
        <f>S86 - sorted!W$158</f>
        <v>2.2451219512195122</v>
      </c>
      <c r="AB86">
        <f>T86 - sorted!X$158</f>
        <v>2.4527642276422768</v>
      </c>
    </row>
    <row r="87" spans="1:28" x14ac:dyDescent="0.3">
      <c r="A87">
        <f t="shared" si="3"/>
        <v>9.8722342909483078</v>
      </c>
      <c r="B87">
        <f t="shared" si="3"/>
        <v>11.480358409299273</v>
      </c>
      <c r="C87">
        <f t="shared" si="3"/>
        <v>12.2414482994061</v>
      </c>
      <c r="D87">
        <f t="shared" si="3"/>
        <v>12.335821212730275</v>
      </c>
      <c r="E87">
        <f t="shared" si="4"/>
        <v>12.042183779748378</v>
      </c>
      <c r="F87" t="str">
        <v>Harrison Barnes</v>
      </c>
      <c r="G87">
        <v>0.6778861788617887</v>
      </c>
      <c r="H87">
        <v>0.77105691056910575</v>
      </c>
      <c r="I87">
        <v>-0.14390243902439023</v>
      </c>
      <c r="J87">
        <v>0.15495934959349597</v>
      </c>
      <c r="K87">
        <v>0.39528455284552855</v>
      </c>
      <c r="L87">
        <v>0.18861788617886177</v>
      </c>
      <c r="M87">
        <v>-0.66292682926829272</v>
      </c>
      <c r="N87">
        <v>-0.80243902439024395</v>
      </c>
      <c r="O87">
        <v>0.1432520325203252</v>
      </c>
      <c r="P87">
        <v>-4.9268292682926651E-2</v>
      </c>
      <c r="Q87">
        <v>0.57853658536585395</v>
      </c>
      <c r="R87">
        <v>0.53317073170731777</v>
      </c>
      <c r="S87">
        <v>0.72178861788617921</v>
      </c>
      <c r="T87">
        <v>0.58621138211382151</v>
      </c>
      <c r="U87" t="str">
        <v xml:space="preserve"> SF, PF</v>
      </c>
      <c r="X87">
        <f>P87 - sorted!T$158</f>
        <v>1.9756097560975616</v>
      </c>
      <c r="Y87">
        <f>Q87 - sorted!U$158</f>
        <v>2.864634146341464</v>
      </c>
      <c r="Z87">
        <f>R87 - sorted!V$158</f>
        <v>2.2565853658536592</v>
      </c>
      <c r="AA87">
        <f>S87 - sorted!W$158</f>
        <v>2.5266666666666668</v>
      </c>
      <c r="AB87">
        <f>T87 - sorted!X$158</f>
        <v>2.430536585365854</v>
      </c>
    </row>
    <row r="88" spans="1:28" x14ac:dyDescent="0.3">
      <c r="A88">
        <f t="shared" si="3"/>
        <v>14.650096757258982</v>
      </c>
      <c r="B88">
        <f t="shared" si="3"/>
        <v>13.28107047996474</v>
      </c>
      <c r="C88">
        <f t="shared" si="3"/>
        <v>5.9864790121879166</v>
      </c>
      <c r="D88">
        <f t="shared" si="3"/>
        <v>12.896812686608229</v>
      </c>
      <c r="E88">
        <f t="shared" si="4"/>
        <v>12.033023697403889</v>
      </c>
      <c r="F88" t="str">
        <v>T.J. McConnell</v>
      </c>
      <c r="G88">
        <v>1.3131707317073171</v>
      </c>
      <c r="H88">
        <v>-0.1678048780487805</v>
      </c>
      <c r="I88">
        <v>-1.5507317073170734</v>
      </c>
      <c r="J88">
        <v>-0.88975609756097562</v>
      </c>
      <c r="K88">
        <v>-0.6839024390243903</v>
      </c>
      <c r="L88">
        <v>1.5692682926829269</v>
      </c>
      <c r="M88">
        <v>2.1151219512195123</v>
      </c>
      <c r="N88">
        <v>-0.63463414634146342</v>
      </c>
      <c r="O88">
        <v>-0.2239024390243903</v>
      </c>
      <c r="P88">
        <v>1.014634146341463</v>
      </c>
      <c r="Q88">
        <v>1.0707317073170728</v>
      </c>
      <c r="R88">
        <v>-0.72243902439024432</v>
      </c>
      <c r="S88">
        <v>0.84682926829268246</v>
      </c>
      <c r="T88">
        <v>0.58419512195121936</v>
      </c>
      <c r="U88" t="str">
        <v xml:space="preserve"> PG</v>
      </c>
      <c r="X88">
        <f>P88 - sorted!T$158</f>
        <v>3.0395121951219513</v>
      </c>
      <c r="Y88">
        <f>Q88 - sorted!U$158</f>
        <v>3.3568292682926826</v>
      </c>
      <c r="Z88">
        <f>R88 - sorted!V$158</f>
        <v>1.0009756097560971</v>
      </c>
      <c r="AA88">
        <f>S88 - sorted!W$158</f>
        <v>2.65170731707317</v>
      </c>
      <c r="AB88">
        <f>T88 - sorted!X$158</f>
        <v>2.4285203252032517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11.95220813220336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0.56640650406504034</v>
      </c>
      <c r="U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2.4107317073170726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11.902824946338141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0.55553658536585393</v>
      </c>
      <c r="U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2.3998617886178866</v>
      </c>
    </row>
    <row r="91" spans="1:28" x14ac:dyDescent="0.3">
      <c r="A91">
        <f t="shared" si="3"/>
        <v>23.963752087621142</v>
      </c>
      <c r="B91">
        <f t="shared" si="3"/>
        <v>13.086543606126746</v>
      </c>
      <c r="C91">
        <f t="shared" si="3"/>
        <v>16.868278727868962</v>
      </c>
      <c r="D91">
        <f t="shared" si="3"/>
        <v>12.757841456733393</v>
      </c>
      <c r="E91">
        <f t="shared" si="4"/>
        <v>11.894957617550338</v>
      </c>
      <c r="F91" t="str">
        <v>Christian Wood</v>
      </c>
      <c r="G91">
        <v>1.3102439024390244</v>
      </c>
      <c r="H91">
        <v>-2.2726829268292685</v>
      </c>
      <c r="I91">
        <v>-1.9024390243902428E-2</v>
      </c>
      <c r="J91">
        <v>0.71804878048780496</v>
      </c>
      <c r="K91">
        <v>1.3792682926829269</v>
      </c>
      <c r="L91">
        <v>-0.64609756097560977</v>
      </c>
      <c r="M91">
        <v>-0.50170731707317073</v>
      </c>
      <c r="N91">
        <v>1.0495121951219515</v>
      </c>
      <c r="O91">
        <v>-0.20170731707317074</v>
      </c>
      <c r="P91">
        <v>3.0885365853658544</v>
      </c>
      <c r="Q91">
        <v>1.0175609756097561</v>
      </c>
      <c r="R91">
        <v>1.4619512195121953</v>
      </c>
      <c r="S91">
        <v>0.81585365853658542</v>
      </c>
      <c r="T91">
        <v>0.55380487804878076</v>
      </c>
      <c r="U91" t="str">
        <v xml:space="preserve"> C, PF</v>
      </c>
      <c r="X91">
        <f>P91 - sorted!T$158</f>
        <v>5.1134146341463431</v>
      </c>
      <c r="Y91">
        <f>Q91 - sorted!U$158</f>
        <v>3.3036585365853659</v>
      </c>
      <c r="Z91">
        <f>R91 - sorted!V$158</f>
        <v>3.1853658536585368</v>
      </c>
      <c r="AA91">
        <f>S91 - sorted!W$158</f>
        <v>2.6207317073170731</v>
      </c>
      <c r="AB91">
        <f>T91 - sorted!X$158</f>
        <v>2.3981300813008133</v>
      </c>
    </row>
    <row r="92" spans="1:28" x14ac:dyDescent="0.3">
      <c r="A92">
        <f t="shared" si="3"/>
        <v>12.377271306182722</v>
      </c>
      <c r="B92">
        <f t="shared" si="3"/>
        <v>12.158079329849532</v>
      </c>
      <c r="C92">
        <f t="shared" si="3"/>
        <v>11.595660386399793</v>
      </c>
      <c r="D92">
        <f t="shared" si="3"/>
        <v>10.904891725068879</v>
      </c>
      <c r="E92">
        <f t="shared" si="4"/>
        <v>11.741415430832511</v>
      </c>
      <c r="F92" t="str">
        <v>Nickeil Alexander-Walker</v>
      </c>
      <c r="G92">
        <v>-0.5858130081300813</v>
      </c>
      <c r="H92">
        <v>-0.1056910569105691</v>
      </c>
      <c r="I92">
        <v>0.57768292682926825</v>
      </c>
      <c r="J92">
        <v>0.13345528455284555</v>
      </c>
      <c r="K92">
        <v>-0.41711382113821138</v>
      </c>
      <c r="L92">
        <v>-6.910569105690878E-4</v>
      </c>
      <c r="M92">
        <v>0.9948780487804878</v>
      </c>
      <c r="N92">
        <v>0.16707317073170735</v>
      </c>
      <c r="O92">
        <v>-0.36093495934959352</v>
      </c>
      <c r="P92">
        <v>0.508536585365854</v>
      </c>
      <c r="Q92">
        <v>0.76378048780487806</v>
      </c>
      <c r="R92">
        <v>0.40353658536585374</v>
      </c>
      <c r="S92">
        <v>0.40284552845528454</v>
      </c>
      <c r="T92">
        <v>0.52000813008130076</v>
      </c>
      <c r="U92" t="str">
        <v xml:space="preserve"> SG</v>
      </c>
      <c r="X92">
        <f>P92 - sorted!T$158</f>
        <v>2.5334146341463422</v>
      </c>
      <c r="Y92">
        <f>Q92 - sorted!U$158</f>
        <v>3.0498780487804877</v>
      </c>
      <c r="Z92">
        <f>R92 - sorted!V$158</f>
        <v>2.1269512195121951</v>
      </c>
      <c r="AA92">
        <f>S92 - sorted!W$158</f>
        <v>2.2077235772357722</v>
      </c>
      <c r="AB92">
        <f>T92 - sorted!X$158</f>
        <v>2.3643333333333332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11.732070669408502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0.51795121951219525</v>
      </c>
      <c r="U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2.3622764227642277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11.677775020027894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0.50600000000000067</v>
      </c>
      <c r="U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2.3503252032520332</v>
      </c>
    </row>
    <row r="95" spans="1:28" x14ac:dyDescent="0.3">
      <c r="A95">
        <f t="shared" si="3"/>
        <v>14.428838568768672</v>
      </c>
      <c r="B95">
        <f t="shared" si="3"/>
        <v>8.7141505703186208</v>
      </c>
      <c r="C95">
        <f t="shared" si="3"/>
        <v>17.932644131055273</v>
      </c>
      <c r="D95">
        <f t="shared" si="3"/>
        <v>12.470050642110696</v>
      </c>
      <c r="E95">
        <f t="shared" si="4"/>
        <v>11.308786219135165</v>
      </c>
      <c r="F95" t="str">
        <v>Derrick Favors</v>
      </c>
      <c r="G95">
        <v>1.6346341463414633</v>
      </c>
      <c r="H95">
        <v>-0.21365853658536588</v>
      </c>
      <c r="I95">
        <v>-1.6404878048780489</v>
      </c>
      <c r="J95">
        <v>-0.75853658536585356</v>
      </c>
      <c r="K95">
        <v>1.1829268292682928</v>
      </c>
      <c r="L95">
        <v>-0.92390243902439029</v>
      </c>
      <c r="M95">
        <v>-0.40243902439024387</v>
      </c>
      <c r="N95">
        <v>0.94390243902439019</v>
      </c>
      <c r="O95">
        <v>0.92926829268292688</v>
      </c>
      <c r="P95">
        <v>0.96536585365853689</v>
      </c>
      <c r="Q95">
        <v>-0.17756097560975603</v>
      </c>
      <c r="R95">
        <v>1.6756097560975611</v>
      </c>
      <c r="S95">
        <v>0.75170731707317084</v>
      </c>
      <c r="T95">
        <v>0.42478048780487854</v>
      </c>
      <c r="U95" t="str">
        <v>C, PF</v>
      </c>
      <c r="X95">
        <f>P95 - sorted!T$158</f>
        <v>2.9902439024390253</v>
      </c>
      <c r="Y95">
        <f>Q95 - sorted!U$158</f>
        <v>2.1085365853658535</v>
      </c>
      <c r="Z95">
        <f>R95 - sorted!V$158</f>
        <v>3.3990243902439028</v>
      </c>
      <c r="AA95">
        <f>S95 - sorted!W$158</f>
        <v>2.5565853658536586</v>
      </c>
      <c r="AB95">
        <f>T95 - sorted!X$158</f>
        <v>2.269105691056911</v>
      </c>
    </row>
    <row r="96" spans="1:28" x14ac:dyDescent="0.3">
      <c r="A96">
        <f t="shared" si="3"/>
        <v>13.043236546787236</v>
      </c>
      <c r="B96">
        <f t="shared" si="3"/>
        <v>17.383981332749592</v>
      </c>
      <c r="C96">
        <f t="shared" si="3"/>
        <v>-1.0904127227180149E-2</v>
      </c>
      <c r="D96">
        <f t="shared" si="3"/>
        <v>10.999362981073032</v>
      </c>
      <c r="E96">
        <f t="shared" si="4"/>
        <v>11.207175789580019</v>
      </c>
      <c r="F96" t="str">
        <v>Ja Morant</v>
      </c>
      <c r="G96">
        <v>0.1074390243902439</v>
      </c>
      <c r="H96">
        <v>-0.2329268292682927</v>
      </c>
      <c r="I96">
        <v>-0.34317073170731704</v>
      </c>
      <c r="J96">
        <v>0.96878048780487824</v>
      </c>
      <c r="K96">
        <v>-0.29243902439024388</v>
      </c>
      <c r="L96">
        <v>2.3502439024390243</v>
      </c>
      <c r="M96">
        <v>0.16939024390243906</v>
      </c>
      <c r="N96">
        <v>-0.53512195121951223</v>
      </c>
      <c r="O96">
        <v>-1.7682926829268295</v>
      </c>
      <c r="P96">
        <v>0.65682926829268284</v>
      </c>
      <c r="Q96">
        <v>2.1921951219512197</v>
      </c>
      <c r="R96">
        <v>-1.9263414634146341</v>
      </c>
      <c r="S96">
        <v>0.42390243902439018</v>
      </c>
      <c r="T96">
        <v>0.40241463414634149</v>
      </c>
      <c r="U96" t="str">
        <v xml:space="preserve"> PG</v>
      </c>
      <c r="X96">
        <f>P96 - sorted!T$158</f>
        <v>2.6817073170731711</v>
      </c>
      <c r="Y96">
        <f>Q96 - sorted!U$158</f>
        <v>4.4782926829268295</v>
      </c>
      <c r="Z96">
        <f>R96 - sorted!V$158</f>
        <v>-0.20292682926829264</v>
      </c>
      <c r="AA96">
        <f>S96 - sorted!W$158</f>
        <v>2.2287804878048778</v>
      </c>
      <c r="AB96">
        <f>T96 - sorted!X$158</f>
        <v>2.246739837398374</v>
      </c>
    </row>
    <row r="97" spans="1:28" x14ac:dyDescent="0.3">
      <c r="A97">
        <f t="shared" si="3"/>
        <v>13.69715307415713</v>
      </c>
      <c r="B97">
        <f t="shared" si="3"/>
        <v>9.1424666228059497</v>
      </c>
      <c r="C97">
        <f t="shared" si="3"/>
        <v>13.464982501470727</v>
      </c>
      <c r="D97">
        <f t="shared" si="3"/>
        <v>11.031826076765583</v>
      </c>
      <c r="E97">
        <f t="shared" si="4"/>
        <v>11.067595341274352</v>
      </c>
      <c r="F97" t="str">
        <v>Keldon Johnson</v>
      </c>
      <c r="G97">
        <v>0.29723577235772364</v>
      </c>
      <c r="H97">
        <v>-0.37130081300813006</v>
      </c>
      <c r="I97">
        <v>-0.33170731707317069</v>
      </c>
      <c r="J97">
        <v>0.32430894308943092</v>
      </c>
      <c r="K97">
        <v>0.48032520325203265</v>
      </c>
      <c r="L97">
        <v>-0.34764227642276424</v>
      </c>
      <c r="M97">
        <v>0.19390243902439028</v>
      </c>
      <c r="N97">
        <v>-0.30560975609756097</v>
      </c>
      <c r="O97">
        <v>0.49162601626016256</v>
      </c>
      <c r="P97">
        <v>0.80243902439024417</v>
      </c>
      <c r="Q97">
        <v>-6.0487804878048473E-2</v>
      </c>
      <c r="R97">
        <v>0.7787804878048783</v>
      </c>
      <c r="S97">
        <v>0.43113821138211406</v>
      </c>
      <c r="T97">
        <v>0.37169105691056936</v>
      </c>
      <c r="U97" t="str">
        <v xml:space="preserve"> SF, PF</v>
      </c>
      <c r="X97">
        <f>P97 - sorted!T$158</f>
        <v>2.8273170731707324</v>
      </c>
      <c r="Y97">
        <f>Q97 - sorted!U$158</f>
        <v>2.2256097560975614</v>
      </c>
      <c r="Z97">
        <f>R97 - sorted!V$158</f>
        <v>2.5021951219512197</v>
      </c>
      <c r="AA97">
        <f>S97 - sorted!W$158</f>
        <v>2.2360162601626019</v>
      </c>
      <c r="AB97">
        <f>T97 - sorted!X$158</f>
        <v>2.2160162601626019</v>
      </c>
    </row>
    <row r="98" spans="1:28" x14ac:dyDescent="0.3">
      <c r="A98">
        <f t="shared" si="3"/>
        <v>13.57447526667735</v>
      </c>
      <c r="B98">
        <f t="shared" si="3"/>
        <v>8.4330681608738125</v>
      </c>
      <c r="C98">
        <f t="shared" si="3"/>
        <v>17.676273012251265</v>
      </c>
      <c r="D98">
        <f t="shared" si="3"/>
        <v>11.532268405868676</v>
      </c>
      <c r="E98">
        <f t="shared" si="4"/>
        <v>11.03398374880064</v>
      </c>
      <c r="F98" t="str">
        <v>Nerlens Noel</v>
      </c>
      <c r="G98">
        <v>0.89195121951219514</v>
      </c>
      <c r="H98">
        <v>-0.23243902439024391</v>
      </c>
      <c r="I98">
        <v>-1.6836585365853658</v>
      </c>
      <c r="J98">
        <v>-1.3392682926829269</v>
      </c>
      <c r="K98">
        <v>0.25243902439024396</v>
      </c>
      <c r="L98">
        <v>-1.0814634146341464</v>
      </c>
      <c r="M98">
        <v>0.18975609756097561</v>
      </c>
      <c r="N98">
        <v>2.748292682926829</v>
      </c>
      <c r="O98">
        <v>0.79707317073170736</v>
      </c>
      <c r="P98">
        <v>0.77512195121951211</v>
      </c>
      <c r="Q98">
        <v>-0.25439024390243903</v>
      </c>
      <c r="R98">
        <v>1.624146341463415</v>
      </c>
      <c r="S98">
        <v>0.54268292682926833</v>
      </c>
      <c r="T98">
        <v>0.36429268292682937</v>
      </c>
      <c r="U98" t="str">
        <v xml:space="preserve"> C</v>
      </c>
      <c r="X98">
        <f>P98 - sorted!T$158</f>
        <v>2.8000000000000003</v>
      </c>
      <c r="Y98">
        <f>Q98 - sorted!U$158</f>
        <v>2.0317073170731708</v>
      </c>
      <c r="Z98">
        <f>R98 - sorted!V$158</f>
        <v>3.3475609756097562</v>
      </c>
      <c r="AA98">
        <f>S98 - sorted!W$158</f>
        <v>2.3475609756097562</v>
      </c>
      <c r="AB98">
        <f>T98 - sorted!X$158</f>
        <v>2.2086178861788621</v>
      </c>
    </row>
    <row r="99" spans="1:28" x14ac:dyDescent="0.3">
      <c r="A99">
        <f t="shared" si="3"/>
        <v>5.632182569928446</v>
      </c>
      <c r="B99">
        <f t="shared" si="3"/>
        <v>9.5716750004026263</v>
      </c>
      <c r="C99">
        <f t="shared" si="3"/>
        <v>10.677705977601555</v>
      </c>
      <c r="D99">
        <f t="shared" si="3"/>
        <v>9.1693927441122351</v>
      </c>
      <c r="E99">
        <f t="shared" si="4"/>
        <v>10.452614006453139</v>
      </c>
      <c r="F99" t="str">
        <v>Jordan Clarkson</v>
      </c>
      <c r="G99">
        <v>-1.1015447154471545</v>
      </c>
      <c r="H99">
        <v>1.0094308943089434</v>
      </c>
      <c r="I99">
        <v>1.2926829268292686</v>
      </c>
      <c r="J99">
        <v>0.59504065040650422</v>
      </c>
      <c r="K99">
        <v>-0.46723577235772357</v>
      </c>
      <c r="L99">
        <v>-0.2032520325203252</v>
      </c>
      <c r="M99">
        <v>-8.5853658536585359E-2</v>
      </c>
      <c r="N99">
        <v>-0.98243902439024389</v>
      </c>
      <c r="O99">
        <v>-4.0813008130081319E-2</v>
      </c>
      <c r="P99">
        <v>-0.99341463414634101</v>
      </c>
      <c r="Q99">
        <v>5.6829268292683643E-2</v>
      </c>
      <c r="R99">
        <v>0.21926829268292747</v>
      </c>
      <c r="S99">
        <v>1.6016260162602325E-2</v>
      </c>
      <c r="T99">
        <v>0.23632520325203304</v>
      </c>
      <c r="U99" t="str">
        <v xml:space="preserve"> SG</v>
      </c>
      <c r="X99">
        <f>P99 - sorted!T$158</f>
        <v>1.0314634146341473</v>
      </c>
      <c r="Y99">
        <f>Q99 - sorted!U$158</f>
        <v>2.3429268292682934</v>
      </c>
      <c r="Z99">
        <f>R99 - sorted!V$158</f>
        <v>1.9426829268292689</v>
      </c>
      <c r="AA99">
        <f>S99 - sorted!W$158</f>
        <v>1.82089430894309</v>
      </c>
      <c r="AB99">
        <f>T99 - sorted!X$158</f>
        <v>2.0806504065040654</v>
      </c>
    </row>
    <row r="100" spans="1:28" x14ac:dyDescent="0.3">
      <c r="A100">
        <f t="shared" si="3"/>
        <v>9.84704152691228</v>
      </c>
      <c r="B100">
        <f t="shared" si="3"/>
        <v>6.9634087057766729</v>
      </c>
      <c r="C100">
        <f t="shared" si="3"/>
        <v>12.790641406986252</v>
      </c>
      <c r="D100">
        <f t="shared" si="3"/>
        <v>9.3718311498354208</v>
      </c>
      <c r="E100">
        <f t="shared" si="4"/>
        <v>10.198421721393704</v>
      </c>
      <c r="F100" t="str">
        <v>Danny Green</v>
      </c>
      <c r="G100">
        <v>-0.59617886178861801</v>
      </c>
      <c r="H100">
        <v>0.11601626016260164</v>
      </c>
      <c r="I100">
        <v>0.63390243902439025</v>
      </c>
      <c r="J100">
        <v>-0.65934959349593492</v>
      </c>
      <c r="K100">
        <v>-0.53040650406504064</v>
      </c>
      <c r="L100">
        <v>-0.58227642276422764</v>
      </c>
      <c r="M100">
        <v>0.75341463414634147</v>
      </c>
      <c r="N100">
        <v>0.2087804878048781</v>
      </c>
      <c r="O100">
        <v>0.71723577235772362</v>
      </c>
      <c r="P100">
        <v>-5.4878048780487854E-2</v>
      </c>
      <c r="Q100">
        <v>-0.65609756097560978</v>
      </c>
      <c r="R100">
        <v>0.64341463414634159</v>
      </c>
      <c r="S100">
        <v>6.1138211382113838E-2</v>
      </c>
      <c r="T100">
        <v>0.18037398373983737</v>
      </c>
      <c r="U100" t="str">
        <v xml:space="preserve"> SG, SF</v>
      </c>
      <c r="X100">
        <f>P100 - sorted!T$158</f>
        <v>1.9700000000000004</v>
      </c>
      <c r="Y100">
        <f>Q100 - sorted!U$158</f>
        <v>1.63</v>
      </c>
      <c r="Z100">
        <f>R100 - sorted!V$158</f>
        <v>2.3668292682926833</v>
      </c>
      <c r="AA100">
        <f>S100 - sorted!W$158</f>
        <v>1.8660162601626014</v>
      </c>
      <c r="AB100">
        <f>T100 - sorted!X$158</f>
        <v>2.02469918699187</v>
      </c>
    </row>
    <row r="101" spans="1:28" x14ac:dyDescent="0.3">
      <c r="A101">
        <f t="shared" si="3"/>
        <v>17.522071857365958</v>
      </c>
      <c r="B101">
        <f t="shared" si="3"/>
        <v>19.486299290374884</v>
      </c>
      <c r="C101">
        <f t="shared" si="3"/>
        <v>-2.1858060355645055</v>
      </c>
      <c r="D101">
        <f t="shared" si="3"/>
        <v>9.7781669768185431</v>
      </c>
      <c r="E101">
        <f t="shared" si="4"/>
        <v>9.9276821908087491</v>
      </c>
      <c r="F101" t="str">
        <v>Russell Westbrook</v>
      </c>
      <c r="G101">
        <v>0.15463414634146344</v>
      </c>
      <c r="H101">
        <v>-1.5024390243902441</v>
      </c>
      <c r="I101">
        <v>-0.61463414634146341</v>
      </c>
      <c r="J101">
        <v>0.78780487804878052</v>
      </c>
      <c r="K101">
        <v>1.1975609756097563</v>
      </c>
      <c r="L101">
        <v>2.5146341463414634</v>
      </c>
      <c r="M101">
        <v>0.73414634146341473</v>
      </c>
      <c r="N101">
        <v>-0.50487804878048781</v>
      </c>
      <c r="O101">
        <v>-2.6151219512195123</v>
      </c>
      <c r="P101">
        <v>1.6541463414634152</v>
      </c>
      <c r="Q101">
        <v>2.7668292682926827</v>
      </c>
      <c r="R101">
        <v>-2.362926829268293</v>
      </c>
      <c r="S101">
        <v>0.15170731707317042</v>
      </c>
      <c r="T101">
        <v>0.12078048780487816</v>
      </c>
      <c r="U101" t="str">
        <v xml:space="preserve"> PG</v>
      </c>
      <c r="X101">
        <f>P101 - sorted!T$158</f>
        <v>3.6790243902439035</v>
      </c>
      <c r="Y101">
        <f>Q101 - sorted!U$158</f>
        <v>5.0529268292682925</v>
      </c>
      <c r="Z101">
        <f>R101 - sorted!V$158</f>
        <v>-0.63951219512195157</v>
      </c>
      <c r="AA101">
        <f>S101 - sorted!W$158</f>
        <v>1.9565853658536581</v>
      </c>
      <c r="AB101">
        <f>T101 - sorted!X$158</f>
        <v>1.9651056910569107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9.8950309295485734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0.11359349593495982</v>
      </c>
      <c r="U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1.9579186991869924</v>
      </c>
    </row>
    <row r="103" spans="1:28" x14ac:dyDescent="0.3">
      <c r="A103">
        <f t="shared" si="3"/>
        <v>5.5237441508168539</v>
      </c>
      <c r="B103">
        <f t="shared" si="3"/>
        <v>8.2456798879106081</v>
      </c>
      <c r="C103">
        <f t="shared" si="3"/>
        <v>12.870833320924943</v>
      </c>
      <c r="D103">
        <f t="shared" si="3"/>
        <v>9.6939088295715958</v>
      </c>
      <c r="E103">
        <f t="shared" si="4"/>
        <v>9.7076185996457003</v>
      </c>
      <c r="F103" t="str">
        <v>De'Andre Hunter</v>
      </c>
      <c r="G103">
        <v>0.30292682926829273</v>
      </c>
      <c r="H103">
        <v>1.1504878048780489</v>
      </c>
      <c r="I103">
        <v>-0.4031707317073171</v>
      </c>
      <c r="J103">
        <v>2.6585365853658588E-2</v>
      </c>
      <c r="K103">
        <v>-0.23414634146341459</v>
      </c>
      <c r="L103">
        <v>-0.52658536585365856</v>
      </c>
      <c r="M103">
        <v>-0.42487804878048779</v>
      </c>
      <c r="N103">
        <v>-0.19682926829268291</v>
      </c>
      <c r="O103">
        <v>0.43853658536585366</v>
      </c>
      <c r="P103">
        <v>-1.0175609756097559</v>
      </c>
      <c r="Q103">
        <v>-0.30560975609756091</v>
      </c>
      <c r="R103">
        <v>0.65951219512195136</v>
      </c>
      <c r="S103">
        <v>0.13292682926829275</v>
      </c>
      <c r="T103">
        <v>7.2341463414634377E-2</v>
      </c>
      <c r="U103" t="str">
        <v xml:space="preserve"> SF, PF</v>
      </c>
      <c r="X103">
        <f>P103 - sorted!T$158</f>
        <v>1.0073170731707324</v>
      </c>
      <c r="Y103">
        <f>Q103 - sorted!U$158</f>
        <v>1.9804878048780488</v>
      </c>
      <c r="Z103">
        <f>R103 - sorted!V$158</f>
        <v>2.3829268292682926</v>
      </c>
      <c r="AA103">
        <f>S103 - sorted!W$158</f>
        <v>1.9378048780487804</v>
      </c>
      <c r="AB103">
        <f>T103 - sorted!X$158</f>
        <v>1.916666666666667</v>
      </c>
    </row>
    <row r="104" spans="1:28" x14ac:dyDescent="0.3">
      <c r="A104">
        <f t="shared" si="3"/>
        <v>9.909475768218952</v>
      </c>
      <c r="B104">
        <f t="shared" si="3"/>
        <v>6.3030881248587116</v>
      </c>
      <c r="C104">
        <f t="shared" si="3"/>
        <v>9.7433486773158542</v>
      </c>
      <c r="D104">
        <f t="shared" si="3"/>
        <v>8.6430528892319369</v>
      </c>
      <c r="E104">
        <f t="shared" si="4"/>
        <v>9.2971139416755513</v>
      </c>
      <c r="F104" t="str">
        <v>Chuma Okeke</v>
      </c>
      <c r="G104">
        <v>-0.41642276422764229</v>
      </c>
      <c r="H104">
        <v>-6.0325203252032521E-2</v>
      </c>
      <c r="I104">
        <v>-0.42536585365853663</v>
      </c>
      <c r="J104">
        <v>-0.61934959349593499</v>
      </c>
      <c r="K104">
        <v>-0.15869918699186991</v>
      </c>
      <c r="L104">
        <v>-0.13300813008130083</v>
      </c>
      <c r="M104">
        <v>0.9258536585365853</v>
      </c>
      <c r="N104">
        <v>5.073170731707316E-2</v>
      </c>
      <c r="O104">
        <v>0.73528455284552852</v>
      </c>
      <c r="P104">
        <v>-4.0975609756097819E-2</v>
      </c>
      <c r="Q104">
        <v>-0.83658536585365861</v>
      </c>
      <c r="R104">
        <v>3.170731707317076E-2</v>
      </c>
      <c r="S104">
        <v>-0.1013008130081301</v>
      </c>
      <c r="T104">
        <v>-1.8016260162601716E-2</v>
      </c>
      <c r="U104" t="str">
        <v>PF</v>
      </c>
      <c r="X104">
        <f>P104 - sorted!T$158</f>
        <v>1.9839024390243905</v>
      </c>
      <c r="Y104">
        <f>Q104 - sorted!U$158</f>
        <v>1.4495121951219512</v>
      </c>
      <c r="Z104">
        <f>R104 - sorted!V$158</f>
        <v>1.7551219512195122</v>
      </c>
      <c r="AA104">
        <f>S104 - sorted!W$158</f>
        <v>1.7035772357723575</v>
      </c>
      <c r="AB104">
        <f>T104 - sorted!X$158</f>
        <v>1.8263089430894308</v>
      </c>
    </row>
    <row r="105" spans="1:28" x14ac:dyDescent="0.3">
      <c r="A105">
        <f t="shared" si="3"/>
        <v>2.9978957218135456</v>
      </c>
      <c r="B105">
        <f t="shared" si="3"/>
        <v>7.7227773738323302</v>
      </c>
      <c r="C105">
        <f t="shared" si="3"/>
        <v>9.8684966642201797</v>
      </c>
      <c r="D105">
        <f t="shared" si="3"/>
        <v>8.5620775269426623</v>
      </c>
      <c r="E105">
        <f t="shared" si="4"/>
        <v>9.2308510879416641</v>
      </c>
      <c r="F105" t="str">
        <v>Jordan Poole</v>
      </c>
      <c r="G105">
        <v>-0.43373983739837396</v>
      </c>
      <c r="H105">
        <v>1.4606504065040653</v>
      </c>
      <c r="I105">
        <v>0.77829268292682929</v>
      </c>
      <c r="J105">
        <v>0.28821138211382114</v>
      </c>
      <c r="K105">
        <v>-1.0628455284552847</v>
      </c>
      <c r="L105">
        <v>-0.17617886178861786</v>
      </c>
      <c r="M105">
        <v>-0.66341463414634161</v>
      </c>
      <c r="N105">
        <v>-0.63951219512195123</v>
      </c>
      <c r="O105">
        <v>0.32918699186991873</v>
      </c>
      <c r="P105">
        <v>-1.58</v>
      </c>
      <c r="Q105">
        <v>-0.44853658536585361</v>
      </c>
      <c r="R105">
        <v>5.6829268292682866E-2</v>
      </c>
      <c r="S105">
        <v>-0.11934959349593488</v>
      </c>
      <c r="T105">
        <v>-3.2601626016259933E-2</v>
      </c>
      <c r="U105" t="str">
        <v xml:space="preserve"> SG, PG</v>
      </c>
      <c r="X105">
        <f>P105 - sorted!T$158</f>
        <v>0.4448780487804882</v>
      </c>
      <c r="Y105">
        <f>Q105 - sorted!U$158</f>
        <v>1.8375609756097562</v>
      </c>
      <c r="Z105">
        <f>R105 - sorted!V$158</f>
        <v>1.7802439024390244</v>
      </c>
      <c r="AA105">
        <f>S105 - sorted!W$158</f>
        <v>1.6855284552845529</v>
      </c>
      <c r="AB105">
        <f>T105 - sorted!X$158</f>
        <v>1.8117235772357727</v>
      </c>
    </row>
    <row r="106" spans="1:28" x14ac:dyDescent="0.3">
      <c r="A106">
        <f t="shared" si="3"/>
        <v>10.266555814990454</v>
      </c>
      <c r="B106">
        <f t="shared" si="3"/>
        <v>6.5814935589754757</v>
      </c>
      <c r="C106">
        <f t="shared" si="3"/>
        <v>13.757804490246871</v>
      </c>
      <c r="D106">
        <f t="shared" si="3"/>
        <v>8.8604462042067524</v>
      </c>
      <c r="E106">
        <f t="shared" si="4"/>
        <v>9.2174803225839899</v>
      </c>
      <c r="F106" t="str">
        <v>Jonathan Isaac</v>
      </c>
      <c r="G106">
        <v>-8.6504065040650405E-2</v>
      </c>
      <c r="H106">
        <v>-9.13821138211382E-2</v>
      </c>
      <c r="I106">
        <v>-0.92390243902439018</v>
      </c>
      <c r="J106">
        <v>-0.71772357723577229</v>
      </c>
      <c r="K106">
        <v>-0.19105691056910568</v>
      </c>
      <c r="L106">
        <v>-0.89040650406504063</v>
      </c>
      <c r="M106">
        <v>0.40682926829268284</v>
      </c>
      <c r="N106">
        <v>1.7336585365853658</v>
      </c>
      <c r="O106">
        <v>0.70764227642276423</v>
      </c>
      <c r="P106">
        <v>3.8536585365853956E-2</v>
      </c>
      <c r="Q106">
        <v>-0.76048780487804835</v>
      </c>
      <c r="R106">
        <v>0.8375609756097564</v>
      </c>
      <c r="S106">
        <v>-5.2845528455284119E-2</v>
      </c>
      <c r="T106">
        <v>-3.5544715447154318E-2</v>
      </c>
      <c r="U106" t="str">
        <v xml:space="preserve"> PF, SF</v>
      </c>
      <c r="X106">
        <f>P106 - sorted!T$158</f>
        <v>2.0634146341463424</v>
      </c>
      <c r="Y106">
        <f>Q106 - sorted!U$158</f>
        <v>1.5256097560975614</v>
      </c>
      <c r="Z106">
        <f>R106 - sorted!V$158</f>
        <v>2.5609756097560981</v>
      </c>
      <c r="AA106">
        <f>S106 - sorted!W$158</f>
        <v>1.7520325203252036</v>
      </c>
      <c r="AB106">
        <f>T106 - sorted!X$158</f>
        <v>1.8087804878048783</v>
      </c>
    </row>
    <row r="107" spans="1:28" x14ac:dyDescent="0.3">
      <c r="A107">
        <f t="shared" si="3"/>
        <v>8.7527992976953222</v>
      </c>
      <c r="B107">
        <f t="shared" si="3"/>
        <v>9.4726269132649286</v>
      </c>
      <c r="C107">
        <f t="shared" si="3"/>
        <v>5.5527136595195259</v>
      </c>
      <c r="D107">
        <f t="shared" si="3"/>
        <v>9.250368106401508</v>
      </c>
      <c r="E107">
        <f t="shared" si="4"/>
        <v>9.1324540743702691</v>
      </c>
      <c r="F107" t="str">
        <v>Joe Ingles</v>
      </c>
      <c r="G107">
        <v>0.44162601626016262</v>
      </c>
      <c r="H107">
        <v>0.3326016260162602</v>
      </c>
      <c r="I107">
        <v>0.84146341463414642</v>
      </c>
      <c r="J107">
        <v>-0.3434959349593496</v>
      </c>
      <c r="K107">
        <v>-0.64772357723577234</v>
      </c>
      <c r="L107">
        <v>0.84357723577235777</v>
      </c>
      <c r="M107">
        <v>-0.63634146341463416</v>
      </c>
      <c r="N107">
        <v>-0.80195121951219517</v>
      </c>
      <c r="O107">
        <v>4.308943089430875E-3</v>
      </c>
      <c r="P107">
        <v>-0.29853658536585359</v>
      </c>
      <c r="Q107">
        <v>2.9756097560975747E-2</v>
      </c>
      <c r="R107">
        <v>-0.80951219512195127</v>
      </c>
      <c r="S107">
        <v>3.4065040650406622E-2</v>
      </c>
      <c r="T107">
        <v>-5.4260162601625681E-2</v>
      </c>
      <c r="U107" t="str">
        <v xml:space="preserve"> SF, SG, PF</v>
      </c>
      <c r="X107">
        <f>P107 - sorted!T$158</f>
        <v>1.7263414634146348</v>
      </c>
      <c r="Y107">
        <f>Q107 - sorted!U$158</f>
        <v>2.3158536585365854</v>
      </c>
      <c r="Z107">
        <f>R107 - sorted!V$158</f>
        <v>0.91390243902439017</v>
      </c>
      <c r="AA107">
        <f>S107 - sorted!W$158</f>
        <v>1.8389430894308942</v>
      </c>
      <c r="AB107">
        <f>T107 - sorted!X$158</f>
        <v>1.7900650406504068</v>
      </c>
    </row>
    <row r="108" spans="1:28" x14ac:dyDescent="0.3">
      <c r="A108">
        <f t="shared" si="3"/>
        <v>13.129768214563153</v>
      </c>
      <c r="B108">
        <f t="shared" si="3"/>
        <v>6.5011842991341009</v>
      </c>
      <c r="C108">
        <f t="shared" si="3"/>
        <v>12.610817115123723</v>
      </c>
      <c r="D108">
        <f t="shared" si="3"/>
        <v>9.1693927441122316</v>
      </c>
      <c r="E108">
        <f t="shared" si="4"/>
        <v>8.9274602960965304</v>
      </c>
      <c r="F108" t="str">
        <v>Khem Birch</v>
      </c>
      <c r="G108">
        <v>0.57699186991869922</v>
      </c>
      <c r="H108">
        <v>-0.6600813008130082</v>
      </c>
      <c r="I108">
        <v>-1.4597560975609758</v>
      </c>
      <c r="J108">
        <v>-0.62325203252032524</v>
      </c>
      <c r="K108">
        <v>0.89544715447154477</v>
      </c>
      <c r="L108">
        <v>-0.59130081300813009</v>
      </c>
      <c r="M108">
        <v>-0.15804878048780488</v>
      </c>
      <c r="N108">
        <v>1.2375609756097561</v>
      </c>
      <c r="O108">
        <v>0.79845528455284553</v>
      </c>
      <c r="P108">
        <v>0.67609756097560991</v>
      </c>
      <c r="Q108">
        <v>-0.78243902439024393</v>
      </c>
      <c r="R108">
        <v>0.6073170731707318</v>
      </c>
      <c r="S108">
        <v>1.6016260162601603E-2</v>
      </c>
      <c r="T108">
        <v>-9.9382113821138263E-2</v>
      </c>
      <c r="U108" t="str">
        <v xml:space="preserve"> C</v>
      </c>
      <c r="X108">
        <f>P108 - sorted!T$158</f>
        <v>2.7009756097560982</v>
      </c>
      <c r="Y108">
        <f>Q108 - sorted!U$158</f>
        <v>1.5036585365853659</v>
      </c>
      <c r="Z108">
        <f>R108 - sorted!V$158</f>
        <v>2.3307317073170735</v>
      </c>
      <c r="AA108">
        <f>S108 - sorted!W$158</f>
        <v>1.8208943089430893</v>
      </c>
      <c r="AB108">
        <f>T108 - sorted!X$158</f>
        <v>1.7449430894308944</v>
      </c>
    </row>
    <row r="109" spans="1:28" x14ac:dyDescent="0.3">
      <c r="A109">
        <f t="shared" si="3"/>
        <v>12.81869234559657</v>
      </c>
      <c r="B109">
        <f t="shared" si="3"/>
        <v>8.8390760856274255</v>
      </c>
      <c r="C109">
        <f t="shared" si="3"/>
        <v>10.603589208658214</v>
      </c>
      <c r="D109">
        <f t="shared" si="3"/>
        <v>9.3623475488465875</v>
      </c>
      <c r="E109">
        <f t="shared" si="4"/>
        <v>8.9171182676430814</v>
      </c>
      <c r="F109" t="str">
        <v>Jae'Sean Tate</v>
      </c>
      <c r="G109">
        <v>0.80341463414634151</v>
      </c>
      <c r="H109">
        <v>-0.54780487804878053</v>
      </c>
      <c r="I109">
        <v>-0.8</v>
      </c>
      <c r="J109">
        <v>-0.32439024390243898</v>
      </c>
      <c r="K109">
        <v>0.13170731707317077</v>
      </c>
      <c r="L109">
        <v>-0.1453658536585366</v>
      </c>
      <c r="M109">
        <v>0.84536585365853667</v>
      </c>
      <c r="N109">
        <v>-0.10634146341463414</v>
      </c>
      <c r="O109">
        <v>0.20243902439024392</v>
      </c>
      <c r="P109">
        <v>0.60682926829268302</v>
      </c>
      <c r="Q109">
        <v>-0.14341463414634137</v>
      </c>
      <c r="R109">
        <v>0.20439024390243921</v>
      </c>
      <c r="S109">
        <v>5.9024390243902547E-2</v>
      </c>
      <c r="T109">
        <v>-0.10165853658536578</v>
      </c>
      <c r="U109" t="str">
        <v xml:space="preserve"> SF</v>
      </c>
      <c r="X109">
        <f>P109 - sorted!T$158</f>
        <v>2.6317073170731713</v>
      </c>
      <c r="Y109">
        <f>Q109 - sorted!U$158</f>
        <v>2.1426829268292682</v>
      </c>
      <c r="Z109">
        <f>R109 - sorted!V$158</f>
        <v>1.9278048780487806</v>
      </c>
      <c r="AA109">
        <f>S109 - sorted!W$158</f>
        <v>1.8639024390243901</v>
      </c>
      <c r="AB109">
        <f>T109 - sorted!X$158</f>
        <v>1.7426666666666668</v>
      </c>
    </row>
    <row r="110" spans="1:28" x14ac:dyDescent="0.3">
      <c r="A110">
        <f t="shared" si="3"/>
        <v>10.507530079682878</v>
      </c>
      <c r="B110">
        <f t="shared" si="3"/>
        <v>12.493147408409932</v>
      </c>
      <c r="C110">
        <f t="shared" si="3"/>
        <v>1.0060751449953556</v>
      </c>
      <c r="D110">
        <f t="shared" si="3"/>
        <v>7.7023526219164298</v>
      </c>
      <c r="E110">
        <f t="shared" si="4"/>
        <v>8.7458099534748666</v>
      </c>
      <c r="F110" t="str">
        <v>D'Angelo Russell</v>
      </c>
      <c r="G110">
        <v>-0.85804878048780486</v>
      </c>
      <c r="H110">
        <v>-0.40317073170731704</v>
      </c>
      <c r="I110">
        <v>1.0821951219512196</v>
      </c>
      <c r="J110">
        <v>0.70951219512195129</v>
      </c>
      <c r="K110">
        <v>-0.92560975609756091</v>
      </c>
      <c r="L110">
        <v>1.4112195121951221</v>
      </c>
      <c r="M110">
        <v>0.18975609756097561</v>
      </c>
      <c r="N110">
        <v>-0.35048780487804876</v>
      </c>
      <c r="O110">
        <v>-1.1663414634146343</v>
      </c>
      <c r="P110">
        <v>9.2195121951219927E-2</v>
      </c>
      <c r="Q110">
        <v>0.85536585365853701</v>
      </c>
      <c r="R110">
        <v>-1.7221951219512195</v>
      </c>
      <c r="S110">
        <v>-0.31097560975609728</v>
      </c>
      <c r="T110">
        <v>-0.13936585365853649</v>
      </c>
      <c r="U110" t="str">
        <v xml:space="preserve"> PG, SG</v>
      </c>
      <c r="X110">
        <f>P110 - sorted!T$158</f>
        <v>2.1170731707317083</v>
      </c>
      <c r="Y110">
        <f>Q110 - sorted!U$158</f>
        <v>3.1414634146341469</v>
      </c>
      <c r="Z110">
        <f>R110 - sorted!V$158</f>
        <v>1.2195121951219523E-3</v>
      </c>
      <c r="AA110">
        <f>S110 - sorted!W$158</f>
        <v>1.4939024390243905</v>
      </c>
      <c r="AB110">
        <f>T110 - sorted!X$158</f>
        <v>1.704959349593496</v>
      </c>
    </row>
    <row r="111" spans="1:28" x14ac:dyDescent="0.3">
      <c r="A111">
        <f t="shared" si="3"/>
        <v>10.964833513815087</v>
      </c>
      <c r="B111">
        <f t="shared" si="3"/>
        <v>8.7065658068891576</v>
      </c>
      <c r="C111">
        <f t="shared" si="3"/>
        <v>14.662393580055324</v>
      </c>
      <c r="D111">
        <f t="shared" si="3"/>
        <v>10.441289538268563</v>
      </c>
      <c r="E111">
        <f t="shared" si="4"/>
        <v>8.6446427537105848</v>
      </c>
      <c r="F111" t="str">
        <v>Ivica Zubac</v>
      </c>
      <c r="G111">
        <v>2.3057317073170731</v>
      </c>
      <c r="H111">
        <v>0.10548780487804878</v>
      </c>
      <c r="I111">
        <v>-1.7484146341463414</v>
      </c>
      <c r="J111">
        <v>-0.58085365853658533</v>
      </c>
      <c r="K111">
        <v>1.1060975609756096</v>
      </c>
      <c r="L111">
        <v>-0.71963414634146339</v>
      </c>
      <c r="M111">
        <v>-1.5429268292682927</v>
      </c>
      <c r="N111">
        <v>0.89487804878048771</v>
      </c>
      <c r="O111">
        <v>0.47914634146341462</v>
      </c>
      <c r="P111">
        <v>0.19402439024390228</v>
      </c>
      <c r="Q111">
        <v>-0.17963414634146369</v>
      </c>
      <c r="R111">
        <v>1.0191463414634145</v>
      </c>
      <c r="S111">
        <v>0.29951219512195093</v>
      </c>
      <c r="T111">
        <v>-0.16163414634146334</v>
      </c>
      <c r="U111" t="str">
        <v xml:space="preserve"> C</v>
      </c>
      <c r="X111">
        <f>P111 - sorted!T$158</f>
        <v>2.2189024390243905</v>
      </c>
      <c r="Y111">
        <f>Q111 - sorted!U$158</f>
        <v>2.1064634146341463</v>
      </c>
      <c r="Z111">
        <f>R111 - sorted!V$158</f>
        <v>2.7425609756097558</v>
      </c>
      <c r="AA111">
        <f>S111 - sorted!W$158</f>
        <v>2.1043902439024387</v>
      </c>
      <c r="AB111">
        <f>T111 - sorted!X$158</f>
        <v>1.6826910569105693</v>
      </c>
    </row>
    <row r="112" spans="1:28" x14ac:dyDescent="0.3">
      <c r="A112">
        <f t="shared" si="3"/>
        <v>6.4547810825830334</v>
      </c>
      <c r="B112">
        <f t="shared" si="3"/>
        <v>5.9657892335249425</v>
      </c>
      <c r="C112">
        <f t="shared" si="3"/>
        <v>10.768833152531887</v>
      </c>
      <c r="D112">
        <f t="shared" si="3"/>
        <v>7.6932337748117803</v>
      </c>
      <c r="E112">
        <f t="shared" si="4"/>
        <v>8.3007333718174721</v>
      </c>
      <c r="F112" t="str">
        <v>Duncan Robinson</v>
      </c>
      <c r="G112">
        <v>-0.37837398373983738</v>
      </c>
      <c r="H112">
        <v>0.49723577235772359</v>
      </c>
      <c r="I112">
        <v>1.7468292682926829</v>
      </c>
      <c r="J112">
        <v>-0.14130081300813008</v>
      </c>
      <c r="K112">
        <v>-0.66747967479674797</v>
      </c>
      <c r="L112">
        <v>-0.55056910569105688</v>
      </c>
      <c r="M112">
        <v>-0.85902439024390242</v>
      </c>
      <c r="N112">
        <v>-0.57609756097560971</v>
      </c>
      <c r="O112">
        <v>0.61577235772357719</v>
      </c>
      <c r="P112">
        <v>-0.81024390243902444</v>
      </c>
      <c r="Q112">
        <v>-0.92878048780487799</v>
      </c>
      <c r="R112">
        <v>0.23756097560975609</v>
      </c>
      <c r="S112">
        <v>-0.31300813008130079</v>
      </c>
      <c r="T112">
        <v>-0.2373333333333334</v>
      </c>
      <c r="U112" t="str">
        <v xml:space="preserve"> SG, SF</v>
      </c>
      <c r="X112">
        <f>P112 - sorted!T$158</f>
        <v>1.2146341463414638</v>
      </c>
      <c r="Y112">
        <f>Q112 - sorted!U$158</f>
        <v>1.3573170731707318</v>
      </c>
      <c r="Z112">
        <f>R112 - sorted!V$158</f>
        <v>1.9609756097560975</v>
      </c>
      <c r="AA112">
        <f>S112 - sorted!W$158</f>
        <v>1.4918699186991868</v>
      </c>
      <c r="AB112">
        <f>T112 - sorted!X$158</f>
        <v>1.6069918699186991</v>
      </c>
    </row>
    <row r="113" spans="1:28" x14ac:dyDescent="0.3">
      <c r="A113">
        <f t="shared" si="3"/>
        <v>12.363579586597925</v>
      </c>
      <c r="B113">
        <f t="shared" si="3"/>
        <v>9.5997832413471045</v>
      </c>
      <c r="C113">
        <f t="shared" si="3"/>
        <v>10.588401346169826</v>
      </c>
      <c r="D113">
        <f t="shared" si="3"/>
        <v>7.7641784052859446</v>
      </c>
      <c r="E113">
        <f t="shared" si="4"/>
        <v>7.7855526115720499</v>
      </c>
      <c r="F113" t="str">
        <v>Evan Mobley</v>
      </c>
      <c r="G113">
        <v>0.26768292682926831</v>
      </c>
      <c r="H113">
        <v>-0.80268292682926834</v>
      </c>
      <c r="I113">
        <v>-1.1176829268292683</v>
      </c>
      <c r="J113">
        <v>-0.30426829268292682</v>
      </c>
      <c r="K113">
        <v>0.83817073170731726</v>
      </c>
      <c r="L113">
        <v>-0.49853658536585366</v>
      </c>
      <c r="M113">
        <v>-0.60512195121951218</v>
      </c>
      <c r="N113">
        <v>2.2869512195121953</v>
      </c>
      <c r="O113">
        <v>-0.36170731707317078</v>
      </c>
      <c r="P113">
        <v>0.50548780487804934</v>
      </c>
      <c r="Q113">
        <v>6.451219512195161E-2</v>
      </c>
      <c r="R113">
        <v>0.20134146341463444</v>
      </c>
      <c r="S113">
        <v>-0.29719512195121917</v>
      </c>
      <c r="T113">
        <v>-0.35073170731707298</v>
      </c>
      <c r="U113" t="str">
        <v xml:space="preserve"> PF, C</v>
      </c>
      <c r="X113">
        <f>P113 - sorted!T$158</f>
        <v>2.5303658536585374</v>
      </c>
      <c r="Y113">
        <f>Q113 - sorted!U$158</f>
        <v>2.3506097560975614</v>
      </c>
      <c r="Z113">
        <f>R113 - sorted!V$158</f>
        <v>1.9247560975609759</v>
      </c>
      <c r="AA113">
        <f>S113 - sorted!W$158</f>
        <v>1.5076829268292684</v>
      </c>
      <c r="AB113">
        <f>T113 - sorted!X$158</f>
        <v>1.4935934959349595</v>
      </c>
    </row>
    <row r="114" spans="1:28" x14ac:dyDescent="0.3">
      <c r="A114">
        <f t="shared" si="3"/>
        <v>6.9690420701879994</v>
      </c>
      <c r="B114">
        <f t="shared" si="3"/>
        <v>4.9226611806964327</v>
      </c>
      <c r="C114">
        <f t="shared" si="3"/>
        <v>9.592077566931497</v>
      </c>
      <c r="D114">
        <f t="shared" si="3"/>
        <v>6.9836050931280571</v>
      </c>
      <c r="E114">
        <f t="shared" si="4"/>
        <v>7.6089624757293928</v>
      </c>
      <c r="F114" t="str">
        <v>Tim Hardaway Jr.</v>
      </c>
      <c r="G114">
        <v>-0.40788617886178857</v>
      </c>
      <c r="H114">
        <v>0.22455284552845525</v>
      </c>
      <c r="I114">
        <v>1.4962195121951218</v>
      </c>
      <c r="J114">
        <v>0.57235772357723569</v>
      </c>
      <c r="K114">
        <v>-0.61857723577235768</v>
      </c>
      <c r="L114">
        <v>-0.47252032520325199</v>
      </c>
      <c r="M114">
        <v>-1.2537804878048782</v>
      </c>
      <c r="N114">
        <v>-0.75426829268292683</v>
      </c>
      <c r="O114">
        <v>0.74272357723577231</v>
      </c>
      <c r="P114">
        <v>-0.69573170731707334</v>
      </c>
      <c r="Q114">
        <v>-1.2139024390243902</v>
      </c>
      <c r="R114">
        <v>1.3414634146338145E-3</v>
      </c>
      <c r="S114">
        <v>-0.4711788617886179</v>
      </c>
      <c r="T114">
        <v>-0.38960162601626047</v>
      </c>
      <c r="U114" t="str">
        <v xml:space="preserve"> SG, SF</v>
      </c>
      <c r="X114">
        <f>P114 - sorted!T$158</f>
        <v>1.329146341463415</v>
      </c>
      <c r="Y114">
        <f>Q114 - sorted!U$158</f>
        <v>1.0721951219512196</v>
      </c>
      <c r="Z114">
        <f>R114 - sorted!V$158</f>
        <v>1.7247560975609753</v>
      </c>
      <c r="AA114">
        <f>S114 - sorted!W$158</f>
        <v>1.3336991869918697</v>
      </c>
      <c r="AB114">
        <f>T114 - sorted!X$158</f>
        <v>1.4547235772357721</v>
      </c>
    </row>
    <row r="115" spans="1:28" x14ac:dyDescent="0.3">
      <c r="A115">
        <f t="shared" si="3"/>
        <v>3.6058080713785228</v>
      </c>
      <c r="B115">
        <f t="shared" si="3"/>
        <v>14.557095386333236</v>
      </c>
      <c r="C115">
        <f t="shared" si="3"/>
        <v>4.5187239813099929</v>
      </c>
      <c r="D115">
        <f t="shared" si="3"/>
        <v>6.2947673828429327</v>
      </c>
      <c r="E115">
        <f t="shared" si="4"/>
        <v>7.3449083278232763</v>
      </c>
      <c r="F115" t="str">
        <v>Cade Cunningham</v>
      </c>
      <c r="G115">
        <v>-0.88495934959349598</v>
      </c>
      <c r="H115">
        <v>0.8199186991869919</v>
      </c>
      <c r="I115">
        <v>0.13756097560975616</v>
      </c>
      <c r="J115">
        <v>0.32430894308943092</v>
      </c>
      <c r="K115">
        <v>-0.16040650406504062</v>
      </c>
      <c r="L115">
        <v>0.39235772357723586</v>
      </c>
      <c r="M115">
        <v>0.72634146341463413</v>
      </c>
      <c r="N115">
        <v>6.4390243902439054E-2</v>
      </c>
      <c r="O115">
        <v>-2.044227642276423</v>
      </c>
      <c r="P115">
        <v>-1.4446341463414634</v>
      </c>
      <c r="Q115">
        <v>1.4195121951219516</v>
      </c>
      <c r="R115">
        <v>-1.0170731707317073</v>
      </c>
      <c r="S115">
        <v>-0.62471544715447136</v>
      </c>
      <c r="T115">
        <v>-0.44772357723577239</v>
      </c>
      <c r="U115" t="str">
        <v xml:space="preserve"> PG</v>
      </c>
      <c r="X115">
        <f>P115 - sorted!T$158</f>
        <v>0.58024390243902491</v>
      </c>
      <c r="Y115">
        <f>Q115 - sorted!U$158</f>
        <v>3.7056097560975614</v>
      </c>
      <c r="Z115">
        <f>R115 - sorted!V$158</f>
        <v>0.70634146341463411</v>
      </c>
      <c r="AA115">
        <f>S115 - sorted!W$158</f>
        <v>1.1801626016260163</v>
      </c>
      <c r="AB115">
        <f>T115 - sorted!X$158</f>
        <v>1.3966016260162601</v>
      </c>
    </row>
    <row r="116" spans="1:28" x14ac:dyDescent="0.3">
      <c r="A116">
        <f t="shared" si="3"/>
        <v>7.3639112630135406</v>
      </c>
      <c r="B116">
        <f t="shared" si="3"/>
        <v>6.4030285371057563</v>
      </c>
      <c r="C116">
        <f t="shared" si="3"/>
        <v>7.3424513751513016</v>
      </c>
      <c r="D116">
        <f t="shared" si="3"/>
        <v>6.6299762024098019</v>
      </c>
      <c r="E116">
        <f t="shared" si="4"/>
        <v>7.2177752494776559</v>
      </c>
      <c r="F116" t="str">
        <v>De'Anthony Melton</v>
      </c>
      <c r="G116">
        <v>-0.37146341463414634</v>
      </c>
      <c r="H116">
        <v>5.7804878048780491E-2</v>
      </c>
      <c r="I116">
        <v>8.3414634146341482E-2</v>
      </c>
      <c r="J116">
        <v>-0.59658536585365851</v>
      </c>
      <c r="K116">
        <v>-0.68658536585365848</v>
      </c>
      <c r="L116">
        <v>-9.9756097560975587E-2</v>
      </c>
      <c r="M116">
        <v>0.65073170731707319</v>
      </c>
      <c r="N116">
        <v>0.1531707317073171</v>
      </c>
      <c r="O116">
        <v>0.25926829268292684</v>
      </c>
      <c r="P116">
        <v>-0.60780487804878025</v>
      </c>
      <c r="Q116">
        <v>-0.80926829268292644</v>
      </c>
      <c r="R116">
        <v>-0.45024390243902412</v>
      </c>
      <c r="S116">
        <v>-0.5499999999999996</v>
      </c>
      <c r="T116">
        <v>-0.47570731707317049</v>
      </c>
      <c r="U116" t="str">
        <v>PG</v>
      </c>
      <c r="X116">
        <f>P116 - sorted!T$158</f>
        <v>1.4170731707317081</v>
      </c>
      <c r="Y116">
        <f>Q116 - sorted!U$158</f>
        <v>1.4768292682926834</v>
      </c>
      <c r="Z116">
        <f>R116 - sorted!V$158</f>
        <v>1.2731707317073173</v>
      </c>
      <c r="AA116">
        <f>S116 - sorted!W$158</f>
        <v>1.254878048780488</v>
      </c>
      <c r="AB116">
        <f>T116 - sorted!X$158</f>
        <v>1.368617886178862</v>
      </c>
    </row>
    <row r="117" spans="1:28" x14ac:dyDescent="0.3">
      <c r="A117">
        <f t="shared" si="3"/>
        <v>3.951934742482186</v>
      </c>
      <c r="B117">
        <f t="shared" si="3"/>
        <v>5.3099302781537245</v>
      </c>
      <c r="C117">
        <f t="shared" si="3"/>
        <v>-9.960124415937166E-2</v>
      </c>
      <c r="D117">
        <f t="shared" si="3"/>
        <v>5.1746082045079476</v>
      </c>
      <c r="E117">
        <f t="shared" si="4"/>
        <v>7.0161056946353844</v>
      </c>
      <c r="F117" t="str">
        <v>Devonte' Graham</v>
      </c>
      <c r="G117">
        <v>-1.7714634146341461</v>
      </c>
      <c r="H117">
        <v>0.49317073170731701</v>
      </c>
      <c r="I117">
        <v>1.244390243902439</v>
      </c>
      <c r="J117">
        <v>9.756097560975896E-4</v>
      </c>
      <c r="K117">
        <v>-0.98536585365853657</v>
      </c>
      <c r="L117">
        <v>1.0697560975609757</v>
      </c>
      <c r="M117">
        <v>-0.18585365853658536</v>
      </c>
      <c r="N117">
        <v>-0.97365853658536583</v>
      </c>
      <c r="O117">
        <v>0.23365853658536584</v>
      </c>
      <c r="P117">
        <v>-1.3675609756097558</v>
      </c>
      <c r="Q117">
        <v>-1.1080487804878045</v>
      </c>
      <c r="R117">
        <v>-1.9441463414634144</v>
      </c>
      <c r="S117">
        <v>-0.87439024390243869</v>
      </c>
      <c r="T117">
        <v>-0.52009756097560955</v>
      </c>
      <c r="U117" t="str">
        <v xml:space="preserve"> PG, SG</v>
      </c>
      <c r="X117">
        <f>P117 - sorted!T$158</f>
        <v>0.65731707317073251</v>
      </c>
      <c r="Y117">
        <f>Q117 - sorted!U$158</f>
        <v>1.1780487804878053</v>
      </c>
      <c r="Z117">
        <f>R117 - sorted!V$158</f>
        <v>-0.22073170731707292</v>
      </c>
      <c r="AA117">
        <f>S117 - sorted!W$158</f>
        <v>0.93048780487804894</v>
      </c>
      <c r="AB117">
        <f>T117 - sorted!X$158</f>
        <v>1.324227642276423</v>
      </c>
    </row>
    <row r="118" spans="1:28" x14ac:dyDescent="0.3">
      <c r="A118">
        <f t="shared" si="3"/>
        <v>7.0046405411084702</v>
      </c>
      <c r="B118">
        <f t="shared" si="3"/>
        <v>3.8759638274305286</v>
      </c>
      <c r="C118">
        <f t="shared" si="3"/>
        <v>7.0994455753370742</v>
      </c>
      <c r="D118">
        <f t="shared" si="3"/>
        <v>6.6339884951358448</v>
      </c>
      <c r="E118">
        <f t="shared" si="4"/>
        <v>6.8784089729408793</v>
      </c>
      <c r="F118" t="str">
        <v>Al Horford</v>
      </c>
      <c r="G118">
        <v>6.5040650406504082E-3</v>
      </c>
      <c r="H118">
        <v>0.13869918699186992</v>
      </c>
      <c r="I118">
        <v>-0.54146341463414638</v>
      </c>
      <c r="J118">
        <v>-0.61934959349593499</v>
      </c>
      <c r="K118">
        <v>-5.0894308943089439E-2</v>
      </c>
      <c r="L118">
        <v>-5.0081300813008142E-2</v>
      </c>
      <c r="M118">
        <v>-0.60000000000000009</v>
      </c>
      <c r="N118">
        <v>0.21658536585365851</v>
      </c>
      <c r="O118">
        <v>0.95089430894308946</v>
      </c>
      <c r="P118">
        <v>-0.68780487804878077</v>
      </c>
      <c r="Q118">
        <v>-1.5</v>
      </c>
      <c r="R118">
        <v>-0.49902439024390244</v>
      </c>
      <c r="S118">
        <v>-0.54910569105691054</v>
      </c>
      <c r="T118">
        <v>-0.55040650406504077</v>
      </c>
      <c r="U118" t="str">
        <v xml:space="preserve"> C, PF</v>
      </c>
      <c r="X118">
        <f>P118 - sorted!T$158</f>
        <v>1.3370731707317076</v>
      </c>
      <c r="Y118">
        <f>Q118 - sorted!U$158</f>
        <v>0.78609756097560979</v>
      </c>
      <c r="Z118">
        <f>R118 - sorted!V$158</f>
        <v>1.224390243902439</v>
      </c>
      <c r="AA118">
        <f>S118 - sorted!W$158</f>
        <v>1.2557723577235771</v>
      </c>
      <c r="AB118">
        <f>T118 - sorted!X$158</f>
        <v>1.2939186991869918</v>
      </c>
    </row>
    <row r="119" spans="1:28" x14ac:dyDescent="0.3">
      <c r="A119">
        <f t="shared" si="3"/>
        <v>9.5370609955124799</v>
      </c>
      <c r="B119">
        <f t="shared" si="3"/>
        <v>4.3613886869161638</v>
      </c>
      <c r="C119">
        <f t="shared" si="3"/>
        <v>11.519721073957843</v>
      </c>
      <c r="D119">
        <f t="shared" si="3"/>
        <v>6.5595787027619146</v>
      </c>
      <c r="E119">
        <f t="shared" si="4"/>
        <v>6.5845476215992846</v>
      </c>
      <c r="F119" t="str">
        <v>Mo Bamba</v>
      </c>
      <c r="G119">
        <v>0.2469918699186992</v>
      </c>
      <c r="H119">
        <v>-0.44178861788617885</v>
      </c>
      <c r="I119">
        <v>-0.80682926829268298</v>
      </c>
      <c r="J119">
        <v>-0.7105691056910568</v>
      </c>
      <c r="K119">
        <v>0.49642276422764225</v>
      </c>
      <c r="L119">
        <v>-0.95398373983739826</v>
      </c>
      <c r="M119">
        <v>-1.4790243902439024</v>
      </c>
      <c r="N119">
        <v>2.2814634146341461</v>
      </c>
      <c r="O119">
        <v>0.80162601626016261</v>
      </c>
      <c r="P119">
        <v>-0.12390243902439052</v>
      </c>
      <c r="Q119">
        <v>-1.367317073170732</v>
      </c>
      <c r="R119">
        <v>0.38829268292682917</v>
      </c>
      <c r="S119">
        <v>-0.56569105691056942</v>
      </c>
      <c r="T119">
        <v>-0.61508943089430901</v>
      </c>
      <c r="U119" t="str">
        <v xml:space="preserve"> C</v>
      </c>
      <c r="X119">
        <f>P119 - sorted!T$158</f>
        <v>1.9009756097560977</v>
      </c>
      <c r="Y119">
        <f>Q119 - sorted!U$158</f>
        <v>0.91878048780487775</v>
      </c>
      <c r="Z119">
        <f>R119 - sorted!V$158</f>
        <v>2.1117073170731704</v>
      </c>
      <c r="AA119">
        <f>S119 - sorted!W$158</f>
        <v>1.2391869918699183</v>
      </c>
      <c r="AB119">
        <f>T119 - sorted!X$158</f>
        <v>1.2292357723577236</v>
      </c>
    </row>
    <row r="120" spans="1:28" x14ac:dyDescent="0.3">
      <c r="A120">
        <f t="shared" si="3"/>
        <v>15.027988217799376</v>
      </c>
      <c r="B120">
        <f t="shared" si="3"/>
        <v>6.2803338345703219</v>
      </c>
      <c r="C120">
        <f t="shared" si="3"/>
        <v>14.09862012448632</v>
      </c>
      <c r="D120">
        <f t="shared" si="3"/>
        <v>8.3171452937118087</v>
      </c>
      <c r="E120">
        <f t="shared" si="4"/>
        <v>6.4889577300366819</v>
      </c>
      <c r="F120" t="str">
        <v>Daniel Gafford</v>
      </c>
      <c r="G120">
        <v>2.3109349593495931</v>
      </c>
      <c r="H120">
        <v>-1.2727235772357723</v>
      </c>
      <c r="I120">
        <v>-1.6764634146341462</v>
      </c>
      <c r="J120">
        <v>-0.70052845528455276</v>
      </c>
      <c r="K120">
        <v>6.943089430894317E-2</v>
      </c>
      <c r="L120">
        <v>-1.079918699186992</v>
      </c>
      <c r="M120">
        <v>-0.72804878048780486</v>
      </c>
      <c r="N120">
        <v>2.2345121951219511</v>
      </c>
      <c r="O120">
        <v>0.66886178861788625</v>
      </c>
      <c r="P120">
        <v>1.0987804878048779</v>
      </c>
      <c r="Q120">
        <v>-0.8428048780487809</v>
      </c>
      <c r="R120">
        <v>0.90597560975609759</v>
      </c>
      <c r="S120">
        <v>-0.17394308943089465</v>
      </c>
      <c r="T120">
        <v>-0.63613008130081328</v>
      </c>
      <c r="U120" t="str">
        <v xml:space="preserve"> C, PF</v>
      </c>
      <c r="X120">
        <f>P120 - sorted!T$158</f>
        <v>3.1236585365853662</v>
      </c>
      <c r="Y120">
        <f>Q120 - sorted!U$158</f>
        <v>1.4432926829268289</v>
      </c>
      <c r="Z120">
        <f>R120 - sorted!V$158</f>
        <v>2.629390243902439</v>
      </c>
      <c r="AA120">
        <f>S120 - sorted!W$158</f>
        <v>1.630934959349593</v>
      </c>
      <c r="AB120">
        <f>T120 - sorted!X$158</f>
        <v>1.2081951219512193</v>
      </c>
    </row>
    <row r="121" spans="1:28" x14ac:dyDescent="0.3">
      <c r="A121">
        <f t="shared" si="3"/>
        <v>8.2073211894370193</v>
      </c>
      <c r="B121">
        <f t="shared" si="3"/>
        <v>12.461916029582728</v>
      </c>
      <c r="C121">
        <f t="shared" si="3"/>
        <v>-2.1408499625988706</v>
      </c>
      <c r="D121">
        <f t="shared" si="3"/>
        <v>5.5575997829031714</v>
      </c>
      <c r="E121">
        <f t="shared" si="4"/>
        <v>6.3878274660883072</v>
      </c>
      <c r="F121" t="str">
        <v>Kevin Porter Jr.</v>
      </c>
      <c r="G121">
        <v>-0.6531707317073171</v>
      </c>
      <c r="H121">
        <v>-0.36902439024390243</v>
      </c>
      <c r="I121">
        <v>0.25414634146341464</v>
      </c>
      <c r="J121">
        <v>0.4363414634146342</v>
      </c>
      <c r="K121">
        <v>-0.45609756097560972</v>
      </c>
      <c r="L121">
        <v>1.5648780487804879</v>
      </c>
      <c r="M121">
        <v>0.50560975609756098</v>
      </c>
      <c r="N121">
        <v>-0.43585365853658536</v>
      </c>
      <c r="O121">
        <v>-1.6358536585365853</v>
      </c>
      <c r="P121">
        <v>-0.42000000000000004</v>
      </c>
      <c r="Q121">
        <v>0.84682926829268301</v>
      </c>
      <c r="R121">
        <v>-2.3539024390243899</v>
      </c>
      <c r="S121">
        <v>-0.78902439024390225</v>
      </c>
      <c r="T121">
        <v>-0.65839024390243872</v>
      </c>
      <c r="U121" t="str">
        <v xml:space="preserve"> SG, PG</v>
      </c>
      <c r="X121">
        <f>P121 - sorted!T$158</f>
        <v>1.6048780487804883</v>
      </c>
      <c r="Y121">
        <f>Q121 - sorted!U$158</f>
        <v>3.1329268292682926</v>
      </c>
      <c r="Z121">
        <f>R121 - sorted!V$158</f>
        <v>-0.63048780487804845</v>
      </c>
      <c r="AA121">
        <f>S121 - sorted!W$158</f>
        <v>1.0158536585365854</v>
      </c>
      <c r="AB121">
        <f>T121 - sorted!X$158</f>
        <v>1.1859349593495938</v>
      </c>
    </row>
    <row r="122" spans="1:28" x14ac:dyDescent="0.3">
      <c r="A122">
        <f t="shared" si="3"/>
        <v>4.3692583554267888</v>
      </c>
      <c r="B122">
        <f t="shared" si="3"/>
        <v>4.2275399205138751</v>
      </c>
      <c r="C122">
        <f t="shared" si="3"/>
        <v>7.5101253770231153</v>
      </c>
      <c r="D122">
        <f t="shared" si="3"/>
        <v>6.3268657246512934</v>
      </c>
      <c r="E122">
        <f t="shared" si="4"/>
        <v>6.2138597731749181</v>
      </c>
      <c r="F122" t="str">
        <v>Terance Mann</v>
      </c>
      <c r="G122">
        <v>0.39560975609756099</v>
      </c>
      <c r="H122">
        <v>0.65707317073170735</v>
      </c>
      <c r="I122">
        <v>-0.70731707317073178</v>
      </c>
      <c r="J122">
        <v>-0.39853658536585368</v>
      </c>
      <c r="K122">
        <v>0.16878048780487809</v>
      </c>
      <c r="L122">
        <v>-0.20097560975609757</v>
      </c>
      <c r="M122">
        <v>-0.76731707317073172</v>
      </c>
      <c r="N122">
        <v>-0.551219512195122</v>
      </c>
      <c r="O122">
        <v>0.78634146341463418</v>
      </c>
      <c r="P122">
        <v>-1.2746341463414637</v>
      </c>
      <c r="Q122">
        <v>-1.4039024390243904</v>
      </c>
      <c r="R122">
        <v>-0.41658536585365857</v>
      </c>
      <c r="S122">
        <v>-0.6175609756097562</v>
      </c>
      <c r="T122">
        <v>-0.69668292682926825</v>
      </c>
      <c r="U122" t="str">
        <v xml:space="preserve"> SF</v>
      </c>
      <c r="X122">
        <f>P122 - sorted!T$158</f>
        <v>0.75024390243902461</v>
      </c>
      <c r="Y122">
        <f>Q122 - sorted!U$158</f>
        <v>0.88219512195121941</v>
      </c>
      <c r="Z122">
        <f>R122 - sorted!V$158</f>
        <v>1.3068292682926828</v>
      </c>
      <c r="AA122">
        <f>S122 - sorted!W$158</f>
        <v>1.1873170731707314</v>
      </c>
      <c r="AB122">
        <f>T122 - sorted!X$158</f>
        <v>1.1476422764227643</v>
      </c>
    </row>
    <row r="123" spans="1:28" x14ac:dyDescent="0.3">
      <c r="A123">
        <f t="shared" si="3"/>
        <v>5.8961589235233252</v>
      </c>
      <c r="B123">
        <f t="shared" si="3"/>
        <v>4.8481520340658246</v>
      </c>
      <c r="C123">
        <f t="shared" si="3"/>
        <v>6.9323790879647946</v>
      </c>
      <c r="D123">
        <f t="shared" si="3"/>
        <v>5.8019848853077427</v>
      </c>
      <c r="E123">
        <f t="shared" si="4"/>
        <v>6.1181960099805064</v>
      </c>
      <c r="F123" t="str">
        <v>Royce O'Neale</v>
      </c>
      <c r="G123">
        <v>-8.4065040650406514E-2</v>
      </c>
      <c r="H123">
        <v>0.20008130081300815</v>
      </c>
      <c r="I123">
        <v>-0.24707317073170734</v>
      </c>
      <c r="J123">
        <v>-1.0244308943089431</v>
      </c>
      <c r="K123">
        <v>0.61504065040650413</v>
      </c>
      <c r="L123">
        <v>-0.20199186991869922</v>
      </c>
      <c r="M123">
        <v>-0.33951219512195124</v>
      </c>
      <c r="N123">
        <v>-0.15231707317073173</v>
      </c>
      <c r="O123">
        <v>0.49971544715447158</v>
      </c>
      <c r="P123">
        <v>-0.93463414634146347</v>
      </c>
      <c r="Q123">
        <v>-1.2342682926829269</v>
      </c>
      <c r="R123">
        <v>-0.53256097560975602</v>
      </c>
      <c r="S123">
        <v>-0.73455284552845534</v>
      </c>
      <c r="T123">
        <v>-0.7177398373983741</v>
      </c>
      <c r="U123" t="str">
        <v>SF, PF</v>
      </c>
      <c r="X123">
        <f>P123 - sorted!T$158</f>
        <v>1.0902439024390249</v>
      </c>
      <c r="Y123">
        <f>Q123 - sorted!U$158</f>
        <v>1.0518292682926829</v>
      </c>
      <c r="Z123">
        <f>R123 - sorted!V$158</f>
        <v>1.1908536585365854</v>
      </c>
      <c r="AA123">
        <f>S123 - sorted!W$158</f>
        <v>1.0703252032520323</v>
      </c>
      <c r="AB123">
        <f>T123 - sorted!X$158</f>
        <v>1.1265853658536584</v>
      </c>
    </row>
    <row r="124" spans="1:28" x14ac:dyDescent="0.3">
      <c r="A124">
        <f t="shared" si="3"/>
        <v>7.2105640036638139</v>
      </c>
      <c r="B124">
        <f t="shared" si="3"/>
        <v>3.2754290288389223</v>
      </c>
      <c r="C124">
        <f t="shared" si="3"/>
        <v>9.3928128110838323</v>
      </c>
      <c r="D124">
        <f t="shared" si="3"/>
        <v>6.0481937571332436</v>
      </c>
      <c r="E124">
        <f t="shared" si="4"/>
        <v>6.0766432170871809</v>
      </c>
      <c r="F124" t="str">
        <v>Dorian Finney-Smith</v>
      </c>
      <c r="G124">
        <v>0.23605691056910569</v>
      </c>
      <c r="H124">
        <v>-3.7723577235772361E-2</v>
      </c>
      <c r="I124">
        <v>0.13707317073170733</v>
      </c>
      <c r="J124">
        <v>-0.68601626016260164</v>
      </c>
      <c r="K124">
        <v>-3.4349593495934957E-2</v>
      </c>
      <c r="L124">
        <v>-0.64101626016260171</v>
      </c>
      <c r="M124">
        <v>-0.21146341463414636</v>
      </c>
      <c r="N124">
        <v>-0.42670731707317078</v>
      </c>
      <c r="O124">
        <v>0.98447154471544718</v>
      </c>
      <c r="P124">
        <v>-0.64195121951219514</v>
      </c>
      <c r="Q124">
        <v>-1.6641463414634148</v>
      </c>
      <c r="R124">
        <v>-3.8658536585365832E-2</v>
      </c>
      <c r="S124">
        <v>-0.6796747967479676</v>
      </c>
      <c r="T124">
        <v>-0.72688617886178875</v>
      </c>
      <c r="U124" t="str">
        <v xml:space="preserve"> SF, PF</v>
      </c>
      <c r="X124">
        <f>P124 - sorted!T$158</f>
        <v>1.382926829268293</v>
      </c>
      <c r="Y124">
        <f>Q124 - sorted!U$158</f>
        <v>0.62195121951219501</v>
      </c>
      <c r="Z124">
        <f>R124 - sorted!V$158</f>
        <v>1.6847560975609757</v>
      </c>
      <c r="AA124">
        <f>S124 - sorted!W$158</f>
        <v>1.1252032520325201</v>
      </c>
      <c r="AB124">
        <f>T124 - sorted!X$158</f>
        <v>1.1174390243902437</v>
      </c>
    </row>
    <row r="125" spans="1:28" x14ac:dyDescent="0.3">
      <c r="A125">
        <f t="shared" si="3"/>
        <v>7.4460615805223203</v>
      </c>
      <c r="B125">
        <f t="shared" si="3"/>
        <v>11.163136832925845</v>
      </c>
      <c r="C125">
        <f t="shared" si="3"/>
        <v>-0.54308682882033343</v>
      </c>
      <c r="D125">
        <f t="shared" si="3"/>
        <v>5.2479237352293193</v>
      </c>
      <c r="E125">
        <f t="shared" si="4"/>
        <v>5.9331845081114718</v>
      </c>
      <c r="F125" t="str">
        <v>Jalen Suggs</v>
      </c>
      <c r="G125">
        <v>-0.49792682926829268</v>
      </c>
      <c r="H125">
        <v>-0.26853658536585368</v>
      </c>
      <c r="I125">
        <v>-0.3520731707317073</v>
      </c>
      <c r="J125">
        <v>0.14085365853658544</v>
      </c>
      <c r="K125">
        <v>-0.36365853658536584</v>
      </c>
      <c r="L125">
        <v>1.1751219512195121</v>
      </c>
      <c r="M125">
        <v>1.2376829268292684</v>
      </c>
      <c r="N125">
        <v>-0.57963414634146349</v>
      </c>
      <c r="O125">
        <v>-1.3498780487804876</v>
      </c>
      <c r="P125">
        <v>-0.58951219512195097</v>
      </c>
      <c r="Q125">
        <v>0.49182926829268292</v>
      </c>
      <c r="R125">
        <v>-2.0331707317073167</v>
      </c>
      <c r="S125">
        <v>-0.85804878048780464</v>
      </c>
      <c r="T125">
        <v>-0.7584634146341459</v>
      </c>
      <c r="U125" t="str">
        <v xml:space="preserve"> PG, SG</v>
      </c>
      <c r="X125">
        <f>P125 - sorted!T$158</f>
        <v>1.4353658536585372</v>
      </c>
      <c r="Y125">
        <f>Q125 - sorted!U$158</f>
        <v>2.7779268292682926</v>
      </c>
      <c r="Z125">
        <f>R125 - sorted!V$158</f>
        <v>-0.30975609756097522</v>
      </c>
      <c r="AA125">
        <f>S125 - sorted!W$158</f>
        <v>0.94682926829268299</v>
      </c>
      <c r="AB125">
        <f>T125 - sorted!X$158</f>
        <v>1.0858617886178865</v>
      </c>
    </row>
    <row r="126" spans="1:28" x14ac:dyDescent="0.3">
      <c r="A126">
        <f t="shared" si="3"/>
        <v>3.5680189253244854</v>
      </c>
      <c r="B126">
        <f t="shared" si="3"/>
        <v>4.421174469242521</v>
      </c>
      <c r="C126">
        <f t="shared" si="3"/>
        <v>1.5856439775522841</v>
      </c>
      <c r="D126">
        <f t="shared" si="3"/>
        <v>4.7686371314090081</v>
      </c>
      <c r="E126">
        <f t="shared" si="4"/>
        <v>5.5610930986827105</v>
      </c>
      <c r="F126" t="str">
        <v>Facundo Campazzo</v>
      </c>
      <c r="G126">
        <v>-0.6225609756097561</v>
      </c>
      <c r="H126">
        <v>0.48817073170731712</v>
      </c>
      <c r="I126">
        <v>-0.33426829268292685</v>
      </c>
      <c r="J126">
        <v>-0.9719512195121951</v>
      </c>
      <c r="K126">
        <v>-1.0758536585365854</v>
      </c>
      <c r="L126">
        <v>0.64097560975609758</v>
      </c>
      <c r="M126">
        <v>1.2198780487804879</v>
      </c>
      <c r="N126">
        <v>-0.69536585365853665</v>
      </c>
      <c r="O126">
        <v>0.38609756097560977</v>
      </c>
      <c r="P126">
        <v>-1.4530487804878045</v>
      </c>
      <c r="Q126">
        <v>-1.3509756097560977</v>
      </c>
      <c r="R126">
        <v>-1.6058536585365855</v>
      </c>
      <c r="S126">
        <v>-0.96487804878048788</v>
      </c>
      <c r="T126">
        <v>-0.84036585365853622</v>
      </c>
      <c r="U126" t="str">
        <v xml:space="preserve"> PG</v>
      </c>
      <c r="X126">
        <f>P126 - sorted!T$158</f>
        <v>0.57182926829268377</v>
      </c>
      <c r="Y126">
        <f>Q126 - sorted!U$158</f>
        <v>0.93512195121951214</v>
      </c>
      <c r="Z126">
        <f>R126 - sorted!V$158</f>
        <v>0.11756097560975598</v>
      </c>
      <c r="AA126">
        <f>S126 - sorted!W$158</f>
        <v>0.83999999999999975</v>
      </c>
      <c r="AB126">
        <f>T126 - sorted!X$158</f>
        <v>1.0039593495934964</v>
      </c>
    </row>
    <row r="127" spans="1:28" x14ac:dyDescent="0.3">
      <c r="A127">
        <f t="shared" si="3"/>
        <v>13.447416108930437</v>
      </c>
      <c r="B127">
        <f t="shared" si="3"/>
        <v>7.789701757033475</v>
      </c>
      <c r="C127">
        <f t="shared" si="3"/>
        <v>6.1906038840318693</v>
      </c>
      <c r="D127">
        <f t="shared" si="3"/>
        <v>6.7828080798837034</v>
      </c>
      <c r="E127">
        <f t="shared" si="4"/>
        <v>5.4166371226775576</v>
      </c>
      <c r="F127" t="str">
        <v>Mason Plumlee</v>
      </c>
      <c r="G127">
        <v>1.7811382113821137</v>
      </c>
      <c r="H127">
        <v>-1.2627642276422764</v>
      </c>
      <c r="I127">
        <v>-1.6692682926829268</v>
      </c>
      <c r="J127">
        <v>-0.65252032520325198</v>
      </c>
      <c r="K127">
        <v>1.2095934959349592</v>
      </c>
      <c r="L127">
        <v>0.16552845528455284</v>
      </c>
      <c r="M127">
        <v>-0.48390243902439023</v>
      </c>
      <c r="N127">
        <v>0.48195121951219511</v>
      </c>
      <c r="O127">
        <v>-8.5691056910569052E-2</v>
      </c>
      <c r="P127">
        <v>0.7468292682926827</v>
      </c>
      <c r="Q127">
        <v>-0.43024390243902433</v>
      </c>
      <c r="R127">
        <v>-0.68146341463414628</v>
      </c>
      <c r="S127">
        <v>-0.51593495934959344</v>
      </c>
      <c r="T127">
        <v>-0.87216260162601622</v>
      </c>
      <c r="U127" t="str">
        <v xml:space="preserve"> C</v>
      </c>
      <c r="X127">
        <f>P127 - sorted!T$158</f>
        <v>2.771707317073171</v>
      </c>
      <c r="Y127">
        <f>Q127 - sorted!U$158</f>
        <v>1.8558536585365855</v>
      </c>
      <c r="Z127">
        <f>R127 - sorted!V$158</f>
        <v>1.0419512195121952</v>
      </c>
      <c r="AA127">
        <f>S127 - sorted!W$158</f>
        <v>1.2889430894308942</v>
      </c>
      <c r="AB127">
        <f>T127 - sorted!X$158</f>
        <v>0.97216260162601631</v>
      </c>
    </row>
    <row r="128" spans="1:28" x14ac:dyDescent="0.3">
      <c r="A128">
        <f t="shared" si="3"/>
        <v>20.895711563059876</v>
      </c>
      <c r="B128">
        <f t="shared" si="3"/>
        <v>11.946152116379244</v>
      </c>
      <c r="C128">
        <f t="shared" si="3"/>
        <v>-1.9063493657781385</v>
      </c>
      <c r="D128">
        <f t="shared" si="3"/>
        <v>6.5967835989488837</v>
      </c>
      <c r="E128">
        <f t="shared" si="4"/>
        <v>5.3789625904542797</v>
      </c>
      <c r="F128" t="str">
        <v>Ben Simmons</v>
      </c>
      <c r="G128">
        <v>1.6152845528455284</v>
      </c>
      <c r="H128">
        <v>-2.9627642276422761</v>
      </c>
      <c r="I128">
        <v>-1.5780487804878047</v>
      </c>
      <c r="J128">
        <v>-9.6910569105691041E-2</v>
      </c>
      <c r="K128">
        <v>0.58764227642276423</v>
      </c>
      <c r="L128">
        <v>1.7494308943089429</v>
      </c>
      <c r="M128">
        <v>1.4151219512195121</v>
      </c>
      <c r="N128">
        <v>-2.3902439024390251E-2</v>
      </c>
      <c r="O128">
        <v>-1.2632520325203251</v>
      </c>
      <c r="P128">
        <v>2.4053658536585365</v>
      </c>
      <c r="Q128">
        <v>0.70585365853658621</v>
      </c>
      <c r="R128">
        <v>-2.3068292682926819</v>
      </c>
      <c r="S128">
        <v>-0.55739837398373893</v>
      </c>
      <c r="T128">
        <v>-0.88045528455284461</v>
      </c>
      <c r="U128" t="str">
        <v xml:space="preserve"> PG</v>
      </c>
      <c r="X128">
        <f>P128 - sorted!T$158</f>
        <v>4.4302439024390248</v>
      </c>
      <c r="Y128">
        <f>Q128 - sorted!U$158</f>
        <v>2.9919512195121962</v>
      </c>
      <c r="Z128">
        <f>R128 - sorted!V$158</f>
        <v>-0.58341463414634043</v>
      </c>
      <c r="AA128">
        <f>S128 - sorted!W$158</f>
        <v>1.2474796747967487</v>
      </c>
      <c r="AB128">
        <f>T128 - sorted!X$158</f>
        <v>0.96386991869918792</v>
      </c>
    </row>
    <row r="129" spans="1:28" x14ac:dyDescent="0.3">
      <c r="A129">
        <f t="shared" si="3"/>
        <v>9.9324778571214143</v>
      </c>
      <c r="B129">
        <f t="shared" si="3"/>
        <v>2.4678748048784422</v>
      </c>
      <c r="C129">
        <f t="shared" si="3"/>
        <v>9.2561220486883293</v>
      </c>
      <c r="D129">
        <f t="shared" si="3"/>
        <v>5.8256938877798277</v>
      </c>
      <c r="E129">
        <f t="shared" si="4"/>
        <v>5.3639666491967741</v>
      </c>
      <c r="F129" t="str">
        <v>Brandon Clarke</v>
      </c>
      <c r="G129">
        <v>0.77243902439024392</v>
      </c>
      <c r="H129">
        <v>-0.69341463414634152</v>
      </c>
      <c r="I129">
        <v>-1.4104878048780487</v>
      </c>
      <c r="J129">
        <v>-0.59658536585365851</v>
      </c>
      <c r="K129">
        <v>5.6097560975609806E-2</v>
      </c>
      <c r="L129">
        <v>-0.66317073170731711</v>
      </c>
      <c r="M129">
        <v>7.0243902439024397E-2</v>
      </c>
      <c r="N129">
        <v>0.57999999999999996</v>
      </c>
      <c r="O129">
        <v>1.1556097560975609</v>
      </c>
      <c r="P129">
        <v>-3.5853658536584954E-2</v>
      </c>
      <c r="Q129">
        <v>-1.8848780487804877</v>
      </c>
      <c r="R129">
        <v>-6.6097560975610037E-2</v>
      </c>
      <c r="S129">
        <v>-0.72926829268292681</v>
      </c>
      <c r="T129">
        <v>-0.88375609756097551</v>
      </c>
      <c r="U129" t="str">
        <v xml:space="preserve"> PF, C</v>
      </c>
      <c r="X129">
        <f>P129 - sorted!T$158</f>
        <v>1.9890243902439033</v>
      </c>
      <c r="Y129">
        <f>Q129 - sorted!U$158</f>
        <v>0.40121951219512209</v>
      </c>
      <c r="Z129">
        <f>R129 - sorted!V$158</f>
        <v>1.6573170731707314</v>
      </c>
      <c r="AA129">
        <f>S129 - sorted!W$158</f>
        <v>1.0756097560975608</v>
      </c>
      <c r="AB129">
        <f>T129 - sorted!X$158</f>
        <v>0.96056910569105702</v>
      </c>
    </row>
    <row r="130" spans="1:28" x14ac:dyDescent="0.3">
      <c r="A130">
        <f t="shared" ref="A130" si="5">(2400-156) * (X130/AK$7) + 1</f>
        <v>4.1069250081820847</v>
      </c>
      <c r="B130">
        <f t="shared" si="3"/>
        <v>10.405552815088889</v>
      </c>
      <c r="C130">
        <f t="shared" si="3"/>
        <v>-4.135927579073666</v>
      </c>
      <c r="D130">
        <f t="shared" si="3"/>
        <v>4.3909344843344815</v>
      </c>
      <c r="E130">
        <f t="shared" si="4"/>
        <v>5.3268092183961651</v>
      </c>
      <c r="F130" t="str">
        <v>Spencer Dinwiddie</v>
      </c>
      <c r="G130">
        <v>-0.78565040650406492</v>
      </c>
      <c r="H130">
        <v>0.28398373983739839</v>
      </c>
      <c r="I130">
        <v>0.14951219512195124</v>
      </c>
      <c r="J130">
        <v>0.34288617886178874</v>
      </c>
      <c r="K130">
        <v>-0.54483739837398371</v>
      </c>
      <c r="L130">
        <v>1.7053252032520325</v>
      </c>
      <c r="M130">
        <v>-0.349390243902439</v>
      </c>
      <c r="N130">
        <v>-0.51707317073170733</v>
      </c>
      <c r="O130">
        <v>-1.3338211382113823</v>
      </c>
      <c r="P130">
        <v>-1.3330487804878048</v>
      </c>
      <c r="Q130">
        <v>0.28475609756097597</v>
      </c>
      <c r="R130">
        <v>-2.7543902439024386</v>
      </c>
      <c r="S130">
        <v>-1.0490650406504063</v>
      </c>
      <c r="T130">
        <v>-0.89193495934959333</v>
      </c>
      <c r="U130" t="str">
        <v xml:space="preserve"> SG, PG</v>
      </c>
      <c r="X130">
        <f>P130 - sorted!T$158</f>
        <v>0.69182926829268343</v>
      </c>
      <c r="Y130">
        <f>Q130 - sorted!U$158</f>
        <v>2.5708536585365858</v>
      </c>
      <c r="Z130">
        <f>R130 - sorted!V$158</f>
        <v>-1.0309756097560971</v>
      </c>
      <c r="AA130">
        <f>S130 - sorted!W$158</f>
        <v>0.75581300813008134</v>
      </c>
      <c r="AB130">
        <f>T130 - sorted!X$158</f>
        <v>0.9523902439024392</v>
      </c>
    </row>
    <row r="131" spans="1:28" x14ac:dyDescent="0.3">
      <c r="A131">
        <f t="shared" ref="A131:D179" si="6">(2400-156) * (X131/AK$7) + 1</f>
        <v>-0.36698128334610636</v>
      </c>
      <c r="B131">
        <f t="shared" si="6"/>
        <v>6.3941052860122696</v>
      </c>
      <c r="C131">
        <f t="shared" si="6"/>
        <v>6.792043238572079</v>
      </c>
      <c r="D131">
        <f t="shared" si="6"/>
        <v>4.4483832210937644</v>
      </c>
      <c r="E131">
        <f t="shared" si="4"/>
        <v>5.2982208968855575</v>
      </c>
      <c r="F131" t="str">
        <v>Bojan Bogdanovic</v>
      </c>
      <c r="G131">
        <v>-0.69016260162601617</v>
      </c>
      <c r="H131">
        <v>1.2930081300813008</v>
      </c>
      <c r="I131">
        <v>0.81756097560975616</v>
      </c>
      <c r="J131">
        <v>0.49325203252032518</v>
      </c>
      <c r="K131">
        <v>-0.45666666666666661</v>
      </c>
      <c r="L131">
        <v>-0.47552845528455284</v>
      </c>
      <c r="M131">
        <v>-0.80195121951219506</v>
      </c>
      <c r="N131">
        <v>-0.99121951219512194</v>
      </c>
      <c r="O131">
        <v>-0.22455284552845528</v>
      </c>
      <c r="P131">
        <v>-2.3292682926829267</v>
      </c>
      <c r="Q131">
        <v>-0.81170731707317068</v>
      </c>
      <c r="R131">
        <v>-0.560731707317073</v>
      </c>
      <c r="S131">
        <v>-1.0362601626016259</v>
      </c>
      <c r="T131">
        <v>-0.8982276422764226</v>
      </c>
      <c r="U131" t="str">
        <v xml:space="preserve"> PF, SF</v>
      </c>
      <c r="X131">
        <f>P131 - sorted!T$158</f>
        <v>-0.30439024390243841</v>
      </c>
      <c r="Y131">
        <f>Q131 - sorted!U$158</f>
        <v>1.4743902439024392</v>
      </c>
      <c r="Z131">
        <f>R131 - sorted!V$158</f>
        <v>1.1626829268292684</v>
      </c>
      <c r="AA131">
        <f>S131 - sorted!W$158</f>
        <v>0.76861788617886173</v>
      </c>
      <c r="AB131">
        <f>T131 - sorted!X$158</f>
        <v>0.94609756097560993</v>
      </c>
    </row>
    <row r="132" spans="1:28" x14ac:dyDescent="0.3">
      <c r="A132">
        <f t="shared" si="6"/>
        <v>2.6736758020455591</v>
      </c>
      <c r="B132">
        <f t="shared" si="6"/>
        <v>5.7748316601243435</v>
      </c>
      <c r="C132">
        <f t="shared" si="6"/>
        <v>5.5077575865538932</v>
      </c>
      <c r="D132">
        <f t="shared" si="6"/>
        <v>4.027457238743203</v>
      </c>
      <c r="E132">
        <f t="shared" ref="E132:E179" si="7">(2400-156) * (AB132/AO$7) + 1</f>
        <v>5.2703712916930527</v>
      </c>
      <c r="F132" t="str">
        <v>Dillon Brooks</v>
      </c>
      <c r="G132">
        <v>-1.1286178861788618</v>
      </c>
      <c r="H132">
        <v>0.52211382113821136</v>
      </c>
      <c r="I132">
        <v>0.12853658536585369</v>
      </c>
      <c r="J132">
        <v>0.41455284552845539</v>
      </c>
      <c r="K132">
        <v>-0.89138211382113819</v>
      </c>
      <c r="L132">
        <v>-0.31154471544715445</v>
      </c>
      <c r="M132">
        <v>0.65414634146341466</v>
      </c>
      <c r="N132">
        <v>-0.36878048780487804</v>
      </c>
      <c r="O132">
        <v>-0.1491056910569106</v>
      </c>
      <c r="P132">
        <v>-1.6521951219512194</v>
      </c>
      <c r="Q132">
        <v>-0.98097560975609732</v>
      </c>
      <c r="R132">
        <v>-0.81853658536585361</v>
      </c>
      <c r="S132">
        <v>-1.1300813008130079</v>
      </c>
      <c r="T132">
        <v>-0.90435772357723576</v>
      </c>
      <c r="U132" t="str">
        <v xml:space="preserve"> SG, SF</v>
      </c>
      <c r="X132">
        <f>P132 - sorted!T$158</f>
        <v>0.37268292682926885</v>
      </c>
      <c r="Y132">
        <f>Q132 - sorted!U$158</f>
        <v>1.3051219512195125</v>
      </c>
      <c r="Z132">
        <f>R132 - sorted!V$158</f>
        <v>0.90487804878048783</v>
      </c>
      <c r="AA132">
        <f>S132 - sorted!W$158</f>
        <v>0.67479674796747968</v>
      </c>
      <c r="AB132">
        <f>T132 - sorted!X$158</f>
        <v>0.93996747967479677</v>
      </c>
    </row>
    <row r="133" spans="1:28" x14ac:dyDescent="0.3">
      <c r="A133">
        <f t="shared" si="6"/>
        <v>6.5122863048391793</v>
      </c>
      <c r="B133">
        <f t="shared" si="6"/>
        <v>6.7889591468990229</v>
      </c>
      <c r="C133">
        <f t="shared" si="6"/>
        <v>3.7884915528682441</v>
      </c>
      <c r="D133">
        <f t="shared" si="6"/>
        <v>4.3247316543547338</v>
      </c>
      <c r="E133">
        <f t="shared" si="7"/>
        <v>4.9630283675460669</v>
      </c>
      <c r="F133" t="str">
        <v>RJ Barrett</v>
      </c>
      <c r="G133">
        <v>-0.45906504065040654</v>
      </c>
      <c r="H133">
        <v>-0.26638211382113824</v>
      </c>
      <c r="I133">
        <v>6.3902439024390245E-2</v>
      </c>
      <c r="J133">
        <v>0.65849593495934966</v>
      </c>
      <c r="K133">
        <v>0.27662601626016259</v>
      </c>
      <c r="L133">
        <v>9.9837398373983754E-2</v>
      </c>
      <c r="M133">
        <v>-0.52243902439024392</v>
      </c>
      <c r="N133">
        <v>-0.55475609756097566</v>
      </c>
      <c r="O133">
        <v>-0.36004065040650407</v>
      </c>
      <c r="P133">
        <v>-0.79743902439024406</v>
      </c>
      <c r="Q133">
        <v>-0.70378048780487812</v>
      </c>
      <c r="R133">
        <v>-1.1636585365853658</v>
      </c>
      <c r="S133">
        <v>-1.0638211382113822</v>
      </c>
      <c r="T133">
        <v>-0.97200813008130083</v>
      </c>
      <c r="U133" t="str">
        <v xml:space="preserve"> SF, SG</v>
      </c>
      <c r="X133">
        <f>P133 - sorted!T$158</f>
        <v>1.2274390243902442</v>
      </c>
      <c r="Y133">
        <f>Q133 - sorted!U$158</f>
        <v>1.5823170731707317</v>
      </c>
      <c r="Z133">
        <f>R133 - sorted!V$158</f>
        <v>0.55975609756097566</v>
      </c>
      <c r="AA133">
        <f>S133 - sorted!W$158</f>
        <v>0.74105691056910539</v>
      </c>
      <c r="AB133">
        <f>T133 - sorted!X$158</f>
        <v>0.8723170731707317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4.6254719459886484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-1.0463089430894303</v>
      </c>
      <c r="U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0.79801626016260219</v>
      </c>
    </row>
    <row r="135" spans="1:28" x14ac:dyDescent="0.3">
      <c r="A135">
        <f t="shared" si="6"/>
        <v>-3.093824155854227</v>
      </c>
      <c r="B135">
        <f t="shared" si="6"/>
        <v>1.3480067926459549</v>
      </c>
      <c r="C135">
        <f t="shared" si="6"/>
        <v>7.518630580016616</v>
      </c>
      <c r="D135">
        <f t="shared" si="6"/>
        <v>3.841432757808382</v>
      </c>
      <c r="E135">
        <f t="shared" si="7"/>
        <v>4.4147161804337021</v>
      </c>
      <c r="F135" t="str">
        <v>Danilo Gallinari</v>
      </c>
      <c r="G135">
        <v>-0.39422764227642282</v>
      </c>
      <c r="H135">
        <v>1.7649186991869921</v>
      </c>
      <c r="I135">
        <v>-3.8536585365853609E-2</v>
      </c>
      <c r="J135">
        <v>-0.37605691056910562</v>
      </c>
      <c r="K135">
        <v>-0.58455284552845521</v>
      </c>
      <c r="L135">
        <v>-0.7566666666666666</v>
      </c>
      <c r="M135">
        <v>-1.0017073170731707</v>
      </c>
      <c r="N135">
        <v>-0.80414634146341468</v>
      </c>
      <c r="O135">
        <v>1.0194308943089432</v>
      </c>
      <c r="P135">
        <v>-2.9364634146341455</v>
      </c>
      <c r="Q135">
        <v>-2.1909756097560971</v>
      </c>
      <c r="R135">
        <v>-0.41487804878048751</v>
      </c>
      <c r="S135">
        <v>-1.1715447154471539</v>
      </c>
      <c r="T135">
        <v>-1.0926991869918696</v>
      </c>
      <c r="U135" t="str">
        <v xml:space="preserve"> PF, SF</v>
      </c>
      <c r="X135">
        <f>P135 - sorted!T$158</f>
        <v>-0.91158536585365724</v>
      </c>
      <c r="Y135">
        <f>Q135 - sorted!U$158</f>
        <v>9.5121951219512724E-2</v>
      </c>
      <c r="Z135">
        <f>R135 - sorted!V$158</f>
        <v>1.3085365853658539</v>
      </c>
      <c r="AA135">
        <f>S135 - sorted!W$158</f>
        <v>0.63333333333333375</v>
      </c>
      <c r="AB135">
        <f>T135 - sorted!X$158</f>
        <v>0.7516260162601629</v>
      </c>
    </row>
    <row r="136" spans="1:28" x14ac:dyDescent="0.3">
      <c r="A136">
        <f t="shared" si="6"/>
        <v>4.2202924463442022</v>
      </c>
      <c r="B136">
        <f t="shared" si="6"/>
        <v>5.1225420051905184</v>
      </c>
      <c r="C136">
        <f t="shared" si="6"/>
        <v>2.7921677736299189</v>
      </c>
      <c r="D136">
        <f t="shared" si="6"/>
        <v>3.6043427330875257</v>
      </c>
      <c r="E136">
        <f t="shared" si="7"/>
        <v>4.4021580030259404</v>
      </c>
      <c r="F136" t="str">
        <v>Will Barton</v>
      </c>
      <c r="G136">
        <v>-0.64463414634146343</v>
      </c>
      <c r="H136">
        <v>8.3414634146341468E-2</v>
      </c>
      <c r="I136">
        <v>4.9268292682926845E-2</v>
      </c>
      <c r="J136">
        <v>7.7804878048780557E-2</v>
      </c>
      <c r="K136">
        <v>-0.44756097560975605</v>
      </c>
      <c r="L136">
        <v>0.13926829268292687</v>
      </c>
      <c r="M136">
        <v>-6.6341463414634122E-2</v>
      </c>
      <c r="N136">
        <v>-0.35048780487804876</v>
      </c>
      <c r="O136">
        <v>-6.512195121951217E-2</v>
      </c>
      <c r="P136">
        <v>-1.3078048780487803</v>
      </c>
      <c r="Q136">
        <v>-1.1592682926829267</v>
      </c>
      <c r="R136">
        <v>-1.3636585365853655</v>
      </c>
      <c r="S136">
        <v>-1.224390243902439</v>
      </c>
      <c r="T136">
        <v>-1.0954634146341462</v>
      </c>
      <c r="U136" t="str">
        <v>SF</v>
      </c>
      <c r="X136">
        <f>P136 - sorted!T$158</f>
        <v>0.71707317073170795</v>
      </c>
      <c r="Y136">
        <f>Q136 - sorted!U$158</f>
        <v>1.126829268292683</v>
      </c>
      <c r="Z136">
        <f>R136 - sorted!V$158</f>
        <v>0.35975609756097593</v>
      </c>
      <c r="AA136">
        <f>S136 - sorted!W$158</f>
        <v>0.58048780487804863</v>
      </c>
      <c r="AB136">
        <f>T136 - sorted!X$158</f>
        <v>0.74886178861788633</v>
      </c>
    </row>
    <row r="137" spans="1:28" x14ac:dyDescent="0.3">
      <c r="A137">
        <f t="shared" si="6"/>
        <v>8.6706489801865416</v>
      </c>
      <c r="B137">
        <f t="shared" si="6"/>
        <v>4.7308112821864841</v>
      </c>
      <c r="C137">
        <f t="shared" si="6"/>
        <v>6.6839056576547469</v>
      </c>
      <c r="D137">
        <f t="shared" si="6"/>
        <v>4.4392643739891149</v>
      </c>
      <c r="E137">
        <f t="shared" si="7"/>
        <v>3.9867408815404035</v>
      </c>
      <c r="F137" t="str">
        <v>Wendell Carter Jr.</v>
      </c>
      <c r="G137">
        <v>0.74304878048780487</v>
      </c>
      <c r="H137">
        <v>-0.72146341463414632</v>
      </c>
      <c r="I137">
        <v>-1.3679268292682925</v>
      </c>
      <c r="J137">
        <v>-0.35292682926829266</v>
      </c>
      <c r="K137">
        <v>1.1798780487804876</v>
      </c>
      <c r="L137">
        <v>-0.45585365853658538</v>
      </c>
      <c r="M137">
        <v>-0.77841463414634138</v>
      </c>
      <c r="N137">
        <v>0.4873170731707317</v>
      </c>
      <c r="O137">
        <v>0.22804878048780489</v>
      </c>
      <c r="P137">
        <v>-0.31682926829268288</v>
      </c>
      <c r="Q137">
        <v>-1.2663414634146342</v>
      </c>
      <c r="R137">
        <v>-0.58243902439024398</v>
      </c>
      <c r="S137">
        <v>-1.0382926829268293</v>
      </c>
      <c r="T137">
        <v>-1.1869024390243903</v>
      </c>
      <c r="U137" t="str">
        <v xml:space="preserve"> C</v>
      </c>
      <c r="X137">
        <f>P137 - sorted!T$158</f>
        <v>1.7080487804878053</v>
      </c>
      <c r="Y137">
        <f>Q137 - sorted!U$158</f>
        <v>1.0197560975609756</v>
      </c>
      <c r="Z137">
        <f>R137 - sorted!V$158</f>
        <v>1.1409756097560975</v>
      </c>
      <c r="AA137">
        <f>S137 - sorted!W$158</f>
        <v>0.76658536585365833</v>
      </c>
      <c r="AB137">
        <f>T137 - sorted!X$158</f>
        <v>0.65742276422764223</v>
      </c>
    </row>
    <row r="138" spans="1:28" x14ac:dyDescent="0.3">
      <c r="A138">
        <f t="shared" si="6"/>
        <v>-0.25744752666773407</v>
      </c>
      <c r="B138">
        <f t="shared" si="6"/>
        <v>3.4208780216627424</v>
      </c>
      <c r="C138">
        <f t="shared" si="6"/>
        <v>4.2076765575477832</v>
      </c>
      <c r="D138">
        <f t="shared" si="6"/>
        <v>2.7274743955045535</v>
      </c>
      <c r="E138">
        <f t="shared" si="7"/>
        <v>3.9397954595249214</v>
      </c>
      <c r="F138" t="str">
        <v>Terrence Ross</v>
      </c>
      <c r="G138">
        <v>-1.1130081300813008</v>
      </c>
      <c r="H138">
        <v>0.88504065040650404</v>
      </c>
      <c r="I138">
        <v>-1.9024390243902456E-2</v>
      </c>
      <c r="J138">
        <v>1.0894308943089404E-2</v>
      </c>
      <c r="K138">
        <v>-0.74747967479674804</v>
      </c>
      <c r="L138">
        <v>-0.34032520325203253</v>
      </c>
      <c r="M138">
        <v>-4.4390243902439036E-2</v>
      </c>
      <c r="N138">
        <v>-0.25609756097560976</v>
      </c>
      <c r="O138">
        <v>0.20455284552845532</v>
      </c>
      <c r="P138">
        <v>-2.3048780487804881</v>
      </c>
      <c r="Q138">
        <v>-1.6243902439024394</v>
      </c>
      <c r="R138">
        <v>-1.0795121951219513</v>
      </c>
      <c r="S138">
        <v>-1.419837398373984</v>
      </c>
      <c r="T138">
        <v>-1.1972357723577238</v>
      </c>
      <c r="U138" t="str">
        <v>SG,SF</v>
      </c>
      <c r="X138">
        <f>P138 - sorted!T$158</f>
        <v>-0.2799999999999998</v>
      </c>
      <c r="Y138">
        <f>Q138 - sorted!U$158</f>
        <v>0.66170731707317043</v>
      </c>
      <c r="Z138">
        <f>R138 - sorted!V$158</f>
        <v>0.64390243902439015</v>
      </c>
      <c r="AA138">
        <f>S138 - sorted!W$158</f>
        <v>0.38504065040650359</v>
      </c>
      <c r="AB138">
        <f>T138 - sorted!X$158</f>
        <v>0.6470894308943087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3.8426173278783997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-1.2186260162601625</v>
      </c>
      <c r="U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0.62569918699186999</v>
      </c>
    </row>
    <row r="140" spans="1:28" x14ac:dyDescent="0.3">
      <c r="A140">
        <f t="shared" si="6"/>
        <v>3.2082005346360254</v>
      </c>
      <c r="B140">
        <f t="shared" si="6"/>
        <v>3.1603190897329547</v>
      </c>
      <c r="C140">
        <f t="shared" si="6"/>
        <v>1</v>
      </c>
      <c r="D140">
        <f t="shared" si="6"/>
        <v>3.945022860917184</v>
      </c>
      <c r="E140">
        <f t="shared" si="7"/>
        <v>3.8087471846933516</v>
      </c>
      <c r="F140" t="str">
        <v>Cameron Payne</v>
      </c>
      <c r="G140">
        <v>0.388130081300813</v>
      </c>
      <c r="H140">
        <v>0.38471544715447153</v>
      </c>
      <c r="I140">
        <v>-0.37219512195121951</v>
      </c>
      <c r="J140">
        <v>-0.64406504065040648</v>
      </c>
      <c r="K140">
        <v>-0.93056910569105689</v>
      </c>
      <c r="L140">
        <v>0.57495934959349604</v>
      </c>
      <c r="M140">
        <v>-0.61902439024390243</v>
      </c>
      <c r="N140">
        <v>-0.47756097560975608</v>
      </c>
      <c r="O140">
        <v>0.54715447154471542</v>
      </c>
      <c r="P140">
        <v>-1.5331707317073169</v>
      </c>
      <c r="Q140">
        <v>-1.6956097560975607</v>
      </c>
      <c r="R140">
        <v>-1.7234146341463414</v>
      </c>
      <c r="S140">
        <v>-1.1484552845528453</v>
      </c>
      <c r="T140">
        <v>-1.226081300813008</v>
      </c>
      <c r="U140" t="str">
        <v xml:space="preserve"> PG</v>
      </c>
      <c r="X140">
        <f>P140 - sorted!T$158</f>
        <v>0.49170731707317139</v>
      </c>
      <c r="Y140">
        <f>Q140 - sorted!U$158</f>
        <v>0.59048780487804908</v>
      </c>
      <c r="Z140">
        <f>R140 - sorted!V$158</f>
        <v>0</v>
      </c>
      <c r="AA140">
        <f>S140 - sorted!W$158</f>
        <v>0.65642276422764234</v>
      </c>
      <c r="AB140">
        <f>T140 - sorted!X$158</f>
        <v>0.6182439024390245</v>
      </c>
    </row>
    <row r="141" spans="1:28" x14ac:dyDescent="0.3">
      <c r="A141">
        <f t="shared" si="6"/>
        <v>4.6781435492598042</v>
      </c>
      <c r="B141">
        <f t="shared" si="6"/>
        <v>1.1659724703388392</v>
      </c>
      <c r="C141">
        <f t="shared" si="6"/>
        <v>5.8157674378184252</v>
      </c>
      <c r="D141">
        <f t="shared" si="6"/>
        <v>3.6406357445640261</v>
      </c>
      <c r="E141">
        <f t="shared" si="7"/>
        <v>3.7246073960613546</v>
      </c>
      <c r="F141" t="str">
        <v>Nicolas Batum</v>
      </c>
      <c r="G141">
        <v>0.14150406504065041</v>
      </c>
      <c r="H141">
        <v>-1.0447154471544717E-2</v>
      </c>
      <c r="I141">
        <v>-0.3228048780487805</v>
      </c>
      <c r="J141">
        <v>-0.98349593495934962</v>
      </c>
      <c r="K141">
        <v>-0.3911382113821138</v>
      </c>
      <c r="L141">
        <v>-0.45959349593495935</v>
      </c>
      <c r="M141">
        <v>-0.12207317073170734</v>
      </c>
      <c r="N141">
        <v>-9.2682926829268292E-2</v>
      </c>
      <c r="O141">
        <v>1.0244308943089431</v>
      </c>
      <c r="P141">
        <v>-1.2058536585365855</v>
      </c>
      <c r="Q141">
        <v>-2.2407317073170732</v>
      </c>
      <c r="R141">
        <v>-0.75670731707317085</v>
      </c>
      <c r="S141">
        <v>-1.2163008130081301</v>
      </c>
      <c r="T141">
        <v>-1.2446016260162605</v>
      </c>
      <c r="U141" t="str">
        <v>SF, SG</v>
      </c>
      <c r="X141">
        <f>P141 - sorted!T$158</f>
        <v>0.81902439024390272</v>
      </c>
      <c r="Y141">
        <f>Q141 - sorted!U$158</f>
        <v>4.5365853658536626E-2</v>
      </c>
      <c r="Z141">
        <f>R141 - sorted!V$158</f>
        <v>0.96670731707317059</v>
      </c>
      <c r="AA141">
        <f>S141 - sorted!W$158</f>
        <v>0.58857723577235754</v>
      </c>
      <c r="AB141">
        <f>T141 - sorted!X$158</f>
        <v>0.59972357723577208</v>
      </c>
    </row>
    <row r="142" spans="1:28" x14ac:dyDescent="0.3">
      <c r="A142">
        <f t="shared" si="6"/>
        <v>4.0757078875287478</v>
      </c>
      <c r="B142">
        <f t="shared" si="6"/>
        <v>1.1044020377937867</v>
      </c>
      <c r="C142">
        <f t="shared" si="6"/>
        <v>4.6305066492245377</v>
      </c>
      <c r="D142">
        <f t="shared" si="6"/>
        <v>2.7632202761547768</v>
      </c>
      <c r="E142">
        <f t="shared" si="7"/>
        <v>3.6970532773960936</v>
      </c>
      <c r="F142" t="str">
        <v>Jae Crowder</v>
      </c>
      <c r="G142">
        <v>-0.80601626016260164</v>
      </c>
      <c r="H142">
        <v>-7.1869918699187005E-2</v>
      </c>
      <c r="I142">
        <v>0.65512195121951222</v>
      </c>
      <c r="J142">
        <v>-0.60894308943089426</v>
      </c>
      <c r="K142">
        <v>-0.23691056910569105</v>
      </c>
      <c r="L142">
        <v>-0.41723577235772363</v>
      </c>
      <c r="M142">
        <v>-0.39073170731707318</v>
      </c>
      <c r="N142">
        <v>-0.38097560975609757</v>
      </c>
      <c r="O142">
        <v>0.84569105691056912</v>
      </c>
      <c r="P142">
        <v>-1.3399999999999999</v>
      </c>
      <c r="Q142">
        <v>-2.2575609756097559</v>
      </c>
      <c r="R142">
        <v>-0.99463414634146341</v>
      </c>
      <c r="S142">
        <v>-1.4118699186991868</v>
      </c>
      <c r="T142">
        <v>-1.2506666666666666</v>
      </c>
      <c r="U142" t="str">
        <v xml:space="preserve"> PF, SF</v>
      </c>
      <c r="X142">
        <f>P142 - sorted!T$158</f>
        <v>0.68487804878048841</v>
      </c>
      <c r="Y142">
        <f>Q142 - sorted!U$158</f>
        <v>2.8536585365853906E-2</v>
      </c>
      <c r="Z142">
        <f>R142 - sorted!V$158</f>
        <v>0.72878048780487803</v>
      </c>
      <c r="AA142">
        <f>S142 - sorted!W$158</f>
        <v>0.39300813008130087</v>
      </c>
      <c r="AB142">
        <f>T142 - sorted!X$158</f>
        <v>0.59365853658536594</v>
      </c>
    </row>
    <row r="143" spans="1:28" x14ac:dyDescent="0.3">
      <c r="A143">
        <f t="shared" si="6"/>
        <v>-0.60905088560531428</v>
      </c>
      <c r="B143">
        <f t="shared" si="6"/>
        <v>7.5907132576487388</v>
      </c>
      <c r="C143">
        <f t="shared" si="6"/>
        <v>-3.0788523498817835</v>
      </c>
      <c r="D143">
        <f t="shared" si="6"/>
        <v>2.89380216669334</v>
      </c>
      <c r="E143">
        <f t="shared" si="7"/>
        <v>3.6468205677650527</v>
      </c>
      <c r="F143" t="str">
        <v>Dennis Schroder</v>
      </c>
      <c r="G143">
        <v>-0.60520325203252046</v>
      </c>
      <c r="H143">
        <v>1.0004065040650409</v>
      </c>
      <c r="I143">
        <v>-0.63853658536585367</v>
      </c>
      <c r="J143">
        <v>-9.5934959349592841E-3</v>
      </c>
      <c r="K143">
        <v>-0.76504065040650404</v>
      </c>
      <c r="L143">
        <v>1.1594308943089431</v>
      </c>
      <c r="M143">
        <v>0.19390243902439028</v>
      </c>
      <c r="N143">
        <v>-0.82</v>
      </c>
      <c r="O143">
        <v>-0.89813008130081307</v>
      </c>
      <c r="P143">
        <v>-2.3831707317073172</v>
      </c>
      <c r="Q143">
        <v>-0.48463414634146296</v>
      </c>
      <c r="R143">
        <v>-2.5421951219512193</v>
      </c>
      <c r="S143">
        <v>-1.382764227642276</v>
      </c>
      <c r="T143">
        <v>-1.261723577235772</v>
      </c>
      <c r="U143" t="str">
        <v xml:space="preserve"> PG</v>
      </c>
      <c r="X143">
        <f>P143 - sorted!T$158</f>
        <v>-0.35829268292682892</v>
      </c>
      <c r="Y143">
        <f>Q143 - sorted!U$158</f>
        <v>1.8014634146341468</v>
      </c>
      <c r="Z143">
        <f>R143 - sorted!V$158</f>
        <v>-0.81878048780487789</v>
      </c>
      <c r="AA143">
        <f>S143 - sorted!W$158</f>
        <v>0.42211382113821161</v>
      </c>
      <c r="AB143">
        <f>T143 - sorted!X$158</f>
        <v>0.58260162601626053</v>
      </c>
    </row>
    <row r="144" spans="1:28" x14ac:dyDescent="0.3">
      <c r="A144">
        <f t="shared" si="6"/>
        <v>4.2038623828424448</v>
      </c>
      <c r="B144">
        <f t="shared" si="6"/>
        <v>0.37358777323728598</v>
      </c>
      <c r="C144">
        <f t="shared" si="6"/>
        <v>5.7021622264052754</v>
      </c>
      <c r="D144">
        <f t="shared" si="6"/>
        <v>2.655982634204114</v>
      </c>
      <c r="E144">
        <f t="shared" si="7"/>
        <v>3.4572659605396781</v>
      </c>
      <c r="F144" t="str">
        <v>Justin Holiday</v>
      </c>
      <c r="G144">
        <v>-0.66162601626016249</v>
      </c>
      <c r="H144">
        <v>-0.1243089430894309</v>
      </c>
      <c r="I144">
        <v>0.45609756097560977</v>
      </c>
      <c r="J144">
        <v>-0.64821138211382112</v>
      </c>
      <c r="K144">
        <v>-0.76105691056910563</v>
      </c>
      <c r="L144">
        <v>-0.65626016260162601</v>
      </c>
      <c r="M144">
        <v>-2.9268292682926855E-3</v>
      </c>
      <c r="N144">
        <v>-5.9024390243902436E-2</v>
      </c>
      <c r="O144">
        <v>1.0215447154471544</v>
      </c>
      <c r="P144">
        <v>-1.3114634146341464</v>
      </c>
      <c r="Q144">
        <v>-2.4573170731707314</v>
      </c>
      <c r="R144">
        <v>-0.77951219512195102</v>
      </c>
      <c r="S144">
        <v>-1.435772357723577</v>
      </c>
      <c r="T144">
        <v>-1.3034471544715447</v>
      </c>
      <c r="U144" t="str">
        <v xml:space="preserve"> SG, SF</v>
      </c>
      <c r="X144">
        <f>P144 - sorted!T$158</f>
        <v>0.71341463414634188</v>
      </c>
      <c r="Y144">
        <f>Q144 - sorted!U$158</f>
        <v>-0.17121951219512166</v>
      </c>
      <c r="Z144">
        <f>R144 - sorted!V$158</f>
        <v>0.94390243902439042</v>
      </c>
      <c r="AA144">
        <f>S144 - sorted!W$158</f>
        <v>0.3691056910569106</v>
      </c>
      <c r="AB144">
        <f>T144 - sorted!X$158</f>
        <v>0.54087804878048784</v>
      </c>
    </row>
    <row r="145" spans="1:28" x14ac:dyDescent="0.3">
      <c r="A145">
        <f t="shared" si="6"/>
        <v>2.945319518607926</v>
      </c>
      <c r="B145">
        <f t="shared" si="6"/>
        <v>2.0859596580772424</v>
      </c>
      <c r="C145">
        <f t="shared" si="6"/>
        <v>8.2148421964843727</v>
      </c>
      <c r="D145">
        <f t="shared" si="6"/>
        <v>3.508777215430813</v>
      </c>
      <c r="E145">
        <f t="shared" si="7"/>
        <v>3.4500265406222628</v>
      </c>
      <c r="F145" t="str">
        <v>Lauri Markkanen</v>
      </c>
      <c r="G145">
        <v>0.2967479674796748</v>
      </c>
      <c r="H145">
        <v>0.34601626016260162</v>
      </c>
      <c r="I145">
        <v>0.32926829268292684</v>
      </c>
      <c r="J145">
        <v>-0.18813008130081302</v>
      </c>
      <c r="K145">
        <v>-6.7479674796747963E-2</v>
      </c>
      <c r="L145">
        <v>-0.97056910569105681</v>
      </c>
      <c r="M145">
        <v>-1.1390243902439026</v>
      </c>
      <c r="N145">
        <v>-0.59609756097560984</v>
      </c>
      <c r="O145">
        <v>0.74357723577235779</v>
      </c>
      <c r="P145">
        <v>-1.5917073170731708</v>
      </c>
      <c r="Q145">
        <v>-1.9892682926829268</v>
      </c>
      <c r="R145">
        <v>-0.27512195121951222</v>
      </c>
      <c r="S145">
        <v>-1.245691056910569</v>
      </c>
      <c r="T145">
        <v>-1.3050406504065042</v>
      </c>
      <c r="U145" t="str">
        <v xml:space="preserve"> PF</v>
      </c>
      <c r="X145">
        <f>P145 - sorted!T$158</f>
        <v>0.43317073170731746</v>
      </c>
      <c r="Y145">
        <f>Q145 - sorted!U$158</f>
        <v>0.29682926829268297</v>
      </c>
      <c r="Z145">
        <f>R145 - sorted!V$158</f>
        <v>1.4482926829268292</v>
      </c>
      <c r="AA145">
        <f>S145 - sorted!W$158</f>
        <v>0.5591869918699186</v>
      </c>
      <c r="AB145">
        <f>T145 - sorted!X$158</f>
        <v>0.53928455284552834</v>
      </c>
    </row>
    <row r="146" spans="1:28" x14ac:dyDescent="0.3">
      <c r="A146">
        <f t="shared" si="6"/>
        <v>2.1117676302855002</v>
      </c>
      <c r="B146">
        <f t="shared" si="6"/>
        <v>2.0930982589520326</v>
      </c>
      <c r="C146">
        <f t="shared" si="6"/>
        <v>3.4300579981422619</v>
      </c>
      <c r="D146">
        <f t="shared" si="6"/>
        <v>2.9532570498156456</v>
      </c>
      <c r="E146">
        <f t="shared" si="7"/>
        <v>3.0913058965511757</v>
      </c>
      <c r="F146" t="str">
        <v>Seth Curry</v>
      </c>
      <c r="G146">
        <v>7.2439024390243911E-2</v>
      </c>
      <c r="H146">
        <v>0.40780487804878046</v>
      </c>
      <c r="I146">
        <v>0.37365853658536591</v>
      </c>
      <c r="J146">
        <v>-0.27219512195121948</v>
      </c>
      <c r="K146">
        <v>-1.0792682926829267</v>
      </c>
      <c r="L146">
        <v>-0.13390243902439022</v>
      </c>
      <c r="M146">
        <v>-0.38219512195121952</v>
      </c>
      <c r="N146">
        <v>-0.97365853658536583</v>
      </c>
      <c r="O146">
        <v>0.61780487804878048</v>
      </c>
      <c r="P146">
        <v>-1.7773170731707315</v>
      </c>
      <c r="Q146">
        <v>-1.9873170731707315</v>
      </c>
      <c r="R146">
        <v>-1.2356097560975607</v>
      </c>
      <c r="S146">
        <v>-1.3695121951219509</v>
      </c>
      <c r="T146">
        <v>-1.3839999999999999</v>
      </c>
      <c r="U146" t="str">
        <v xml:space="preserve"> SG, PG</v>
      </c>
      <c r="X146">
        <f>P146 - sorted!T$158</f>
        <v>0.24756097560975676</v>
      </c>
      <c r="Y146">
        <f>Q146 - sorted!U$158</f>
        <v>0.29878048780487831</v>
      </c>
      <c r="Z146">
        <f>R146 - sorted!V$158</f>
        <v>0.4878048780487807</v>
      </c>
      <c r="AA146">
        <f>S146 - sorted!W$158</f>
        <v>0.43536585365853675</v>
      </c>
      <c r="AB146">
        <f>T146 - sorted!X$158</f>
        <v>0.46032520325203263</v>
      </c>
    </row>
    <row r="147" spans="1:28" x14ac:dyDescent="0.3">
      <c r="A147">
        <f t="shared" si="6"/>
        <v>10.617063836361249</v>
      </c>
      <c r="B147">
        <f t="shared" si="6"/>
        <v>3.6332513976877094</v>
      </c>
      <c r="C147">
        <f t="shared" si="6"/>
        <v>8.8345069860106484</v>
      </c>
      <c r="D147">
        <f t="shared" si="6"/>
        <v>4.6249241010397526</v>
      </c>
      <c r="E147">
        <f t="shared" si="7"/>
        <v>2.967792528164261</v>
      </c>
      <c r="F147" t="str">
        <v>Montrezl Harrell</v>
      </c>
      <c r="G147">
        <v>2.0713821138211381</v>
      </c>
      <c r="H147">
        <v>-1.1134959349593496</v>
      </c>
      <c r="I147">
        <v>-1.6692682926829268</v>
      </c>
      <c r="J147">
        <v>-0.17154471544715447</v>
      </c>
      <c r="K147">
        <v>0.42178861788617888</v>
      </c>
      <c r="L147">
        <v>-0.8461788617886179</v>
      </c>
      <c r="M147">
        <v>-0.53365853658536588</v>
      </c>
      <c r="N147">
        <v>0.27463414634146338</v>
      </c>
      <c r="O147">
        <v>0.56943089430894311</v>
      </c>
      <c r="P147">
        <v>0.1165853658536582</v>
      </c>
      <c r="Q147">
        <v>-1.5663414634146342</v>
      </c>
      <c r="R147">
        <v>-0.15073170731707319</v>
      </c>
      <c r="S147">
        <v>-0.99691056910569109</v>
      </c>
      <c r="T147">
        <v>-1.4111869918699185</v>
      </c>
      <c r="U147" t="str">
        <v xml:space="preserve"> C, PF</v>
      </c>
      <c r="X147">
        <f>P147 - sorted!T$158</f>
        <v>2.1414634146341465</v>
      </c>
      <c r="Y147">
        <f>Q147 - sorted!U$158</f>
        <v>0.71975609756097558</v>
      </c>
      <c r="Z147">
        <f>R147 - sorted!V$158</f>
        <v>1.5726829268292684</v>
      </c>
      <c r="AA147">
        <f>S147 - sorted!W$158</f>
        <v>0.80796747967479654</v>
      </c>
      <c r="AB147">
        <f>T147 - sorted!X$158</f>
        <v>0.43313821138211406</v>
      </c>
    </row>
    <row r="148" spans="1:28" x14ac:dyDescent="0.3">
      <c r="A148">
        <f t="shared" si="6"/>
        <v>1.8395762449397399</v>
      </c>
      <c r="B148">
        <f t="shared" si="6"/>
        <v>1.894555922121969</v>
      </c>
      <c r="C148">
        <f t="shared" si="6"/>
        <v>4.0041592002033699</v>
      </c>
      <c r="D148">
        <f t="shared" si="6"/>
        <v>1.8537064659371643</v>
      </c>
      <c r="E148">
        <f t="shared" si="7"/>
        <v>2.5287734203153152</v>
      </c>
      <c r="F148" t="str">
        <v>Malik Beasley</v>
      </c>
      <c r="G148">
        <v>-0.53386178861788625</v>
      </c>
      <c r="H148">
        <v>0.22333333333333333</v>
      </c>
      <c r="I148">
        <v>0.91536585365853662</v>
      </c>
      <c r="J148">
        <v>0.15077235772357728</v>
      </c>
      <c r="K148">
        <v>-0.66821138211382114</v>
      </c>
      <c r="L148">
        <v>-0.49422764227642274</v>
      </c>
      <c r="M148">
        <v>-0.77146341463414636</v>
      </c>
      <c r="N148">
        <v>-0.86329268292682926</v>
      </c>
      <c r="O148">
        <v>0.4269918699186992</v>
      </c>
      <c r="P148">
        <v>-1.8379268292682926</v>
      </c>
      <c r="Q148">
        <v>-2.0415853658536585</v>
      </c>
      <c r="R148">
        <v>-1.1203658536585366</v>
      </c>
      <c r="S148">
        <v>-1.6145934959349593</v>
      </c>
      <c r="T148">
        <v>-1.507821138211382</v>
      </c>
      <c r="U148" t="str">
        <v xml:space="preserve"> SG, SF</v>
      </c>
      <c r="X148">
        <f>P148 - sorted!T$158</f>
        <v>0.18695121951219562</v>
      </c>
      <c r="Y148">
        <f>Q148 - sorted!U$158</f>
        <v>0.24451219512195133</v>
      </c>
      <c r="Z148">
        <f>R148 - sorted!V$158</f>
        <v>0.60304878048780486</v>
      </c>
      <c r="AA148">
        <f>S148 - sorted!W$158</f>
        <v>0.19028455284552837</v>
      </c>
      <c r="AB148">
        <f>T148 - sorted!X$158</f>
        <v>0.33650406504065056</v>
      </c>
    </row>
    <row r="149" spans="1:28" x14ac:dyDescent="0.3">
      <c r="A149">
        <f t="shared" si="6"/>
        <v>-0.10355259853461862</v>
      </c>
      <c r="B149">
        <f t="shared" si="6"/>
        <v>2.5370300008529592</v>
      </c>
      <c r="C149">
        <f t="shared" si="6"/>
        <v>0.68713003273918427</v>
      </c>
      <c r="D149">
        <f t="shared" si="6"/>
        <v>2.2766385946507492</v>
      </c>
      <c r="E149">
        <f t="shared" si="7"/>
        <v>2.354805727401927</v>
      </c>
      <c r="F149" t="str">
        <v>Derrick Rose</v>
      </c>
      <c r="G149">
        <v>0.12894308943089433</v>
      </c>
      <c r="H149">
        <v>0.75028455284552842</v>
      </c>
      <c r="I149">
        <v>-0.87085365853658547</v>
      </c>
      <c r="J149">
        <v>-0.2730081300813007</v>
      </c>
      <c r="K149">
        <v>-1.1235772357723577</v>
      </c>
      <c r="L149">
        <v>0.26589430894308941</v>
      </c>
      <c r="M149">
        <v>-0.2486585365853658</v>
      </c>
      <c r="N149">
        <v>-0.495</v>
      </c>
      <c r="O149">
        <v>0.34565040650406503</v>
      </c>
      <c r="P149">
        <v>-2.2706097560975613</v>
      </c>
      <c r="Q149">
        <v>-1.8659756097560973</v>
      </c>
      <c r="R149">
        <v>-1.7862195121951219</v>
      </c>
      <c r="S149">
        <v>-1.5203252032520322</v>
      </c>
      <c r="T149">
        <v>-1.5461138211382113</v>
      </c>
      <c r="U149" t="str">
        <v xml:space="preserve"> PG</v>
      </c>
      <c r="X149">
        <f>P149 - sorted!T$158</f>
        <v>-0.24573170731707306</v>
      </c>
      <c r="Y149">
        <f>Q149 - sorted!U$158</f>
        <v>0.42012195121951246</v>
      </c>
      <c r="Z149">
        <f>R149 - sorted!V$158</f>
        <v>-6.2804878048780433E-2</v>
      </c>
      <c r="AA149">
        <f>S149 - sorted!W$158</f>
        <v>0.28455284552845539</v>
      </c>
      <c r="AB149">
        <f>T149 - sorted!X$158</f>
        <v>0.29821138211382126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2.2610626266345859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-1.5667479674796747</v>
      </c>
      <c r="U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0.27757723577235782</v>
      </c>
    </row>
    <row r="151" spans="1:28" x14ac:dyDescent="0.3">
      <c r="A151">
        <f t="shared" si="6"/>
        <v>2.3713626336132494</v>
      </c>
      <c r="B151">
        <f t="shared" si="6"/>
        <v>1.2328968535399865</v>
      </c>
      <c r="C151">
        <f t="shared" si="6"/>
        <v>5.4907471805668999</v>
      </c>
      <c r="D151">
        <f t="shared" si="6"/>
        <v>2.5254007436655539</v>
      </c>
      <c r="E151">
        <f t="shared" si="7"/>
        <v>2.1463399824331053</v>
      </c>
      <c r="F151" t="str">
        <v>Serge Ibaka</v>
      </c>
      <c r="G151">
        <v>0.6356097560975611</v>
      </c>
      <c r="H151">
        <v>0.25463414634146342</v>
      </c>
      <c r="I151">
        <v>-0.8521951219512196</v>
      </c>
      <c r="J151">
        <v>-0.64926829268292674</v>
      </c>
      <c r="K151">
        <v>0.1760975609756098</v>
      </c>
      <c r="L151">
        <v>-0.6429268292682927</v>
      </c>
      <c r="M151">
        <v>-1.8385365853658535</v>
      </c>
      <c r="N151">
        <v>0.69414634146341481</v>
      </c>
      <c r="O151">
        <v>0.7575609756097561</v>
      </c>
      <c r="P151">
        <v>-1.7195121951219505</v>
      </c>
      <c r="Q151">
        <v>-2.2224390243902432</v>
      </c>
      <c r="R151">
        <v>-0.82195121951219463</v>
      </c>
      <c r="S151">
        <v>-1.4648780487804871</v>
      </c>
      <c r="T151">
        <v>-1.5919999999999994</v>
      </c>
      <c r="U151" t="str">
        <v xml:space="preserve"> C, PF</v>
      </c>
      <c r="X151">
        <f>P151 - sorted!T$158</f>
        <v>0.30536585365853774</v>
      </c>
      <c r="Y151">
        <f>Q151 - sorted!U$158</f>
        <v>6.3658536585366576E-2</v>
      </c>
      <c r="Z151">
        <f>R151 - sorted!V$158</f>
        <v>0.90146341463414681</v>
      </c>
      <c r="AA151">
        <f>S151 - sorted!W$158</f>
        <v>0.34000000000000052</v>
      </c>
      <c r="AB151">
        <f>T151 - sorted!X$158</f>
        <v>0.25232520325203311</v>
      </c>
    </row>
    <row r="152" spans="1:28" x14ac:dyDescent="0.3">
      <c r="A152">
        <f t="shared" si="6"/>
        <v>1.8888664354450093</v>
      </c>
      <c r="B152">
        <f t="shared" si="6"/>
        <v>7.0593336550316481</v>
      </c>
      <c r="C152">
        <f t="shared" si="6"/>
        <v>2.162175237611538</v>
      </c>
      <c r="D152">
        <f t="shared" si="6"/>
        <v>1.2538687033934062</v>
      </c>
      <c r="E152">
        <f t="shared" si="7"/>
        <v>2.1071141459418041</v>
      </c>
      <c r="F152" t="str">
        <v>Jalen Green</v>
      </c>
      <c r="G152">
        <v>-0.73829268292682926</v>
      </c>
      <c r="H152">
        <v>7.8658536585365854E-2</v>
      </c>
      <c r="I152">
        <v>0.60939024390243901</v>
      </c>
      <c r="J152">
        <v>0.43463414634146352</v>
      </c>
      <c r="K152">
        <v>-0.63963414634146343</v>
      </c>
      <c r="L152">
        <v>-0.25817073170731708</v>
      </c>
      <c r="M152">
        <v>0.66792682926829272</v>
      </c>
      <c r="N152">
        <v>-0.78439024390243905</v>
      </c>
      <c r="O152">
        <v>-1.1184146341463412</v>
      </c>
      <c r="P152">
        <v>-1.8269512195121949</v>
      </c>
      <c r="Q152">
        <v>-0.62987804878048781</v>
      </c>
      <c r="R152">
        <v>-1.4901219512195119</v>
      </c>
      <c r="S152">
        <v>-1.748292682926829</v>
      </c>
      <c r="T152">
        <v>-1.6006341463414633</v>
      </c>
      <c r="U152" t="str">
        <v xml:space="preserve"> SG</v>
      </c>
      <c r="X152">
        <f>P152 - sorted!T$158</f>
        <v>0.19792682926829341</v>
      </c>
      <c r="Y152">
        <f>Q152 - sorted!U$158</f>
        <v>1.656219512195122</v>
      </c>
      <c r="Z152">
        <f>R152 - sorted!V$158</f>
        <v>0.23329268292682959</v>
      </c>
      <c r="AA152">
        <f>S152 - sorted!W$158</f>
        <v>5.6585365853658587E-2</v>
      </c>
      <c r="AB152">
        <f>T152 - sorted!X$158</f>
        <v>0.24369105691056925</v>
      </c>
    </row>
    <row r="153" spans="1:28" x14ac:dyDescent="0.3">
      <c r="A153">
        <f t="shared" si="6"/>
        <v>-0.41846214898494116</v>
      </c>
      <c r="B153">
        <f t="shared" si="6"/>
        <v>1.6558589553712202</v>
      </c>
      <c r="C153">
        <f t="shared" si="6"/>
        <v>-4.862514920518203</v>
      </c>
      <c r="D153">
        <f t="shared" si="6"/>
        <v>1.1914957891976135</v>
      </c>
      <c r="E153">
        <f t="shared" si="7"/>
        <v>2.0907146436799051</v>
      </c>
      <c r="F153" t="str">
        <v>Ricky Rubio</v>
      </c>
      <c r="G153">
        <v>-0.78975609756097553</v>
      </c>
      <c r="H153">
        <v>0.57853658536585373</v>
      </c>
      <c r="I153">
        <v>-0.88975609756097551</v>
      </c>
      <c r="J153">
        <v>-0.98926829268292682</v>
      </c>
      <c r="K153">
        <v>-0.92560975609756091</v>
      </c>
      <c r="L153">
        <v>1.138048780487805</v>
      </c>
      <c r="M153">
        <v>0.77024390243902441</v>
      </c>
      <c r="N153">
        <v>-0.99926829268292683</v>
      </c>
      <c r="O153">
        <v>0.34463414634146339</v>
      </c>
      <c r="P153">
        <v>-2.3407317073170728</v>
      </c>
      <c r="Q153">
        <v>-2.1068292682926826</v>
      </c>
      <c r="R153">
        <v>-2.9002439024390241</v>
      </c>
      <c r="S153">
        <v>-1.7621951219512191</v>
      </c>
      <c r="T153">
        <v>-1.6042439024390243</v>
      </c>
      <c r="U153" t="str">
        <v xml:space="preserve"> PG</v>
      </c>
      <c r="X153">
        <f>P153 - sorted!T$158</f>
        <v>-0.31585365853658454</v>
      </c>
      <c r="Y153">
        <f>Q153 - sorted!U$158</f>
        <v>0.17926829268292721</v>
      </c>
      <c r="Z153">
        <f>R153 - sorted!V$158</f>
        <v>-1.1768292682926826</v>
      </c>
      <c r="AA153">
        <f>S153 - sorted!W$158</f>
        <v>4.2682926829268553E-2</v>
      </c>
      <c r="AB153">
        <f>T153 - sorted!X$158</f>
        <v>0.24008130081300827</v>
      </c>
    </row>
    <row r="154" spans="1:28" x14ac:dyDescent="0.3">
      <c r="A154">
        <f t="shared" si="6"/>
        <v>7.4022480778509703</v>
      </c>
      <c r="B154">
        <f t="shared" si="6"/>
        <v>1.4684706824080147</v>
      </c>
      <c r="C154">
        <f t="shared" si="6"/>
        <v>5.4713067165817622</v>
      </c>
      <c r="D154">
        <f t="shared" si="6"/>
        <v>2.6851629449389884</v>
      </c>
      <c r="E154">
        <f t="shared" si="7"/>
        <v>1.9045581315178093</v>
      </c>
      <c r="F154" t="str">
        <v>Daniel Theis</v>
      </c>
      <c r="G154">
        <v>1.0797560975609757</v>
      </c>
      <c r="H154">
        <v>-0.83</v>
      </c>
      <c r="I154">
        <v>-0.94097560975609751</v>
      </c>
      <c r="J154">
        <v>-0.65634146341463406</v>
      </c>
      <c r="K154">
        <v>5.6097560975609806E-2</v>
      </c>
      <c r="L154">
        <v>-0.60341463414634144</v>
      </c>
      <c r="M154">
        <v>-0.86024390243902438</v>
      </c>
      <c r="N154">
        <v>0.59707317073170729</v>
      </c>
      <c r="O154">
        <v>0.72878048780487803</v>
      </c>
      <c r="P154">
        <v>-0.5992682926829267</v>
      </c>
      <c r="Q154">
        <v>-2.1580487804878046</v>
      </c>
      <c r="R154">
        <v>-0.82585365853658499</v>
      </c>
      <c r="S154">
        <v>-1.4292682926829265</v>
      </c>
      <c r="T154">
        <v>-1.6452195121951216</v>
      </c>
      <c r="U154" t="str">
        <v xml:space="preserve"> C, PF</v>
      </c>
      <c r="X154">
        <f>P154 - sorted!T$158</f>
        <v>1.4256097560975616</v>
      </c>
      <c r="Y154">
        <f>Q154 - sorted!U$158</f>
        <v>0.12804878048780521</v>
      </c>
      <c r="Z154">
        <f>R154 - sorted!V$158</f>
        <v>0.89756097560975645</v>
      </c>
      <c r="AA154">
        <f>S154 - sorted!W$158</f>
        <v>0.37560975609756109</v>
      </c>
      <c r="AB154">
        <f>T154 - sorted!X$158</f>
        <v>0.19910569105691089</v>
      </c>
    </row>
    <row r="155" spans="1:28" x14ac:dyDescent="0.3">
      <c r="A155">
        <f t="shared" si="6"/>
        <v>8.9740574861856359</v>
      </c>
      <c r="B155">
        <f t="shared" si="6"/>
        <v>4.747765459264107</v>
      </c>
      <c r="C155">
        <f t="shared" si="6"/>
        <v>0.75091905519041813</v>
      </c>
      <c r="D155">
        <f t="shared" si="6"/>
        <v>2.9532570498156439</v>
      </c>
      <c r="E155">
        <f t="shared" si="7"/>
        <v>1.8580190034772839</v>
      </c>
      <c r="F155" t="str">
        <v>Thaddeus Young</v>
      </c>
      <c r="G155">
        <v>1.4297560975609755</v>
      </c>
      <c r="H155">
        <v>-1.1202439024390245</v>
      </c>
      <c r="I155">
        <v>-1.5214634146341464</v>
      </c>
      <c r="J155">
        <v>-0.5026829268292683</v>
      </c>
      <c r="K155">
        <v>8.1707317073170804E-2</v>
      </c>
      <c r="L155">
        <v>0.40390243902439027</v>
      </c>
      <c r="M155">
        <v>7.0243902439024397E-2</v>
      </c>
      <c r="N155">
        <v>-0.10292682926829266</v>
      </c>
      <c r="O155">
        <v>-0.10780487804878053</v>
      </c>
      <c r="P155">
        <v>-0.24926829268292705</v>
      </c>
      <c r="Q155">
        <v>-1.2617073170731707</v>
      </c>
      <c r="R155">
        <v>-1.7734146341463415</v>
      </c>
      <c r="S155">
        <v>-1.3695121951219513</v>
      </c>
      <c r="T155">
        <v>-1.6554634146341463</v>
      </c>
      <c r="U155" t="str">
        <v xml:space="preserve"> PF, SF, C</v>
      </c>
      <c r="X155">
        <f>P155 - sorted!T$158</f>
        <v>1.7756097560975612</v>
      </c>
      <c r="Y155">
        <f>Q155 - sorted!U$158</f>
        <v>1.024390243902439</v>
      </c>
      <c r="Z155">
        <f>R155 - sorted!V$158</f>
        <v>-5.0000000000000044E-2</v>
      </c>
      <c r="AA155">
        <f>S155 - sorted!W$158</f>
        <v>0.43536585365853631</v>
      </c>
      <c r="AB155">
        <f>T155 - sorted!X$158</f>
        <v>0.18886178861788627</v>
      </c>
    </row>
    <row r="156" spans="1:28" x14ac:dyDescent="0.3">
      <c r="A156">
        <f t="shared" si="6"/>
        <v>0.69330548130055614</v>
      </c>
      <c r="B156">
        <f t="shared" si="6"/>
        <v>3.1861965179040639</v>
      </c>
      <c r="C156">
        <f t="shared" si="6"/>
        <v>2.7976800743098273E-2</v>
      </c>
      <c r="D156">
        <f t="shared" si="6"/>
        <v>1</v>
      </c>
      <c r="E156">
        <f t="shared" si="7"/>
        <v>1.5477581498737911</v>
      </c>
      <c r="F156" t="str">
        <v>Tyler Herro</v>
      </c>
      <c r="G156">
        <v>-0.40560975609756095</v>
      </c>
      <c r="H156">
        <v>0.2882926829268293</v>
      </c>
      <c r="I156">
        <v>8.3414634146341482E-2</v>
      </c>
      <c r="J156">
        <v>9.756097560975896E-4</v>
      </c>
      <c r="K156">
        <v>-0.20853658536585362</v>
      </c>
      <c r="L156">
        <v>0.11365853658536587</v>
      </c>
      <c r="M156">
        <v>-0.95414634146341459</v>
      </c>
      <c r="N156">
        <v>-0.60658536585365841</v>
      </c>
      <c r="O156">
        <v>-0.11634146341463414</v>
      </c>
      <c r="P156">
        <v>-2.0931707317073167</v>
      </c>
      <c r="Q156">
        <v>-1.6885365853658534</v>
      </c>
      <c r="R156">
        <v>-1.9185365853658531</v>
      </c>
      <c r="S156">
        <v>-1.8048780487804876</v>
      </c>
      <c r="T156">
        <v>-1.7237560975609751</v>
      </c>
      <c r="U156" t="str">
        <v xml:space="preserve"> SG, PG</v>
      </c>
      <c r="X156">
        <f>P156 - sorted!T$158</f>
        <v>-6.8292682926828441E-2</v>
      </c>
      <c r="Y156">
        <f>Q156 - sorted!U$158</f>
        <v>0.59756097560975641</v>
      </c>
      <c r="Z156">
        <f>R156 - sorted!V$158</f>
        <v>-0.1951219512195117</v>
      </c>
      <c r="AA156">
        <f>S156 - sorted!W$158</f>
        <v>0</v>
      </c>
      <c r="AB156">
        <f>T156 - sorted!X$158</f>
        <v>0.12056910569105739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1.4254267275958405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-1.7506829268292681</v>
      </c>
      <c r="U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9.3642276422764459E-2</v>
      </c>
    </row>
    <row r="158" spans="1:28" x14ac:dyDescent="0.3">
      <c r="A158">
        <f t="shared" si="6"/>
        <v>-1.0373278742177563</v>
      </c>
      <c r="B158">
        <f t="shared" si="6"/>
        <v>-1.9848274907710572</v>
      </c>
      <c r="C158">
        <f t="shared" si="6"/>
        <v>3.9160695977707123</v>
      </c>
      <c r="D158">
        <f t="shared" si="6"/>
        <v>0.55500026129316593</v>
      </c>
      <c r="E158">
        <f t="shared" si="7"/>
        <v>1</v>
      </c>
      <c r="F158" t="str">
        <v>Jeremy Lamb</v>
      </c>
      <c r="G158">
        <v>-0.29869918699186992</v>
      </c>
      <c r="H158">
        <v>0.57447154471544715</v>
      </c>
      <c r="I158">
        <v>-0.55073170731707322</v>
      </c>
      <c r="J158">
        <v>-0.79821138211382103</v>
      </c>
      <c r="K158">
        <v>-0.80569105691056908</v>
      </c>
      <c r="L158">
        <v>-0.7660162601626016</v>
      </c>
      <c r="M158">
        <v>-0.45658536585365861</v>
      </c>
      <c r="N158">
        <v>-4.8780487804878092E-4</v>
      </c>
      <c r="O158">
        <v>1.1978861788617885</v>
      </c>
      <c r="P158">
        <v>-2.4785365853658536</v>
      </c>
      <c r="Q158">
        <v>-3.1019512195121952</v>
      </c>
      <c r="R158">
        <v>-1.138048780487805</v>
      </c>
      <c r="S158">
        <v>-1.9040650406504067</v>
      </c>
      <c r="T158">
        <v>-1.8443252032520325</v>
      </c>
      <c r="U158" t="str">
        <v xml:space="preserve"> SG, SF</v>
      </c>
      <c r="X158">
        <f>P158 - sorted!T$158</f>
        <v>-0.45365853658536537</v>
      </c>
      <c r="Y158">
        <f>Q158 - sorted!U$158</f>
        <v>-0.81585365853658542</v>
      </c>
      <c r="Z158">
        <f>R158 - sorted!V$158</f>
        <v>0.58536585365853644</v>
      </c>
      <c r="AA158">
        <f>S158 - sorted!W$158</f>
        <v>-9.9186991869919083E-2</v>
      </c>
      <c r="AB158">
        <f>T158 - sorted!X$158</f>
        <v>0</v>
      </c>
    </row>
    <row r="159" spans="1:28" x14ac:dyDescent="0.3">
      <c r="A159">
        <f t="shared" si="6"/>
        <v>1.6517258522363276</v>
      </c>
      <c r="B159">
        <f t="shared" si="6"/>
        <v>5.5910126875985329</v>
      </c>
      <c r="C159">
        <f t="shared" si="6"/>
        <v>0.70839304022292959</v>
      </c>
      <c r="D159">
        <f t="shared" si="6"/>
        <v>0.27231600104907372</v>
      </c>
      <c r="E159">
        <f t="shared" si="7"/>
        <v>0.94274948534697378</v>
      </c>
      <c r="F159" t="str">
        <v>Aleksej Pokusevski</v>
      </c>
      <c r="G159">
        <v>-0.55073170731707322</v>
      </c>
      <c r="H159">
        <v>-8.7317073170731715E-2</v>
      </c>
      <c r="I159">
        <v>0.15170731707317076</v>
      </c>
      <c r="J159">
        <v>-0.22097560975609754</v>
      </c>
      <c r="K159">
        <v>0.11585365853658541</v>
      </c>
      <c r="L159">
        <v>-0.18512195121951219</v>
      </c>
      <c r="M159">
        <v>-1.167560975609756</v>
      </c>
      <c r="N159">
        <v>0.91292682926829272</v>
      </c>
      <c r="O159">
        <v>-0.93585365853658553</v>
      </c>
      <c r="P159">
        <v>-1.8797560975609757</v>
      </c>
      <c r="Q159">
        <v>-1.0312195121951215</v>
      </c>
      <c r="R159">
        <v>-1.7819512195121949</v>
      </c>
      <c r="S159">
        <v>-1.9670731707317071</v>
      </c>
      <c r="T159">
        <v>-1.8569268292682928</v>
      </c>
      <c r="U159" t="str">
        <v xml:space="preserve"> PF</v>
      </c>
      <c r="X159">
        <f>P159 - sorted!T$158</f>
        <v>0.14512195121951255</v>
      </c>
      <c r="Y159">
        <f>Q159 - sorted!U$158</f>
        <v>1.2548780487804883</v>
      </c>
      <c r="Z159">
        <f>R159 - sorted!V$158</f>
        <v>-5.8536585365853488E-2</v>
      </c>
      <c r="AA159">
        <f>S159 - sorted!W$158</f>
        <v>-0.16219512195121943</v>
      </c>
      <c r="AB159">
        <f>T159 - sorted!X$158</f>
        <v>-1.2601626016260248E-2</v>
      </c>
    </row>
    <row r="160" spans="1:28" x14ac:dyDescent="0.3">
      <c r="A160">
        <f t="shared" si="6"/>
        <v>1</v>
      </c>
      <c r="B160">
        <f t="shared" si="6"/>
        <v>-1.0612710025952592</v>
      </c>
      <c r="C160">
        <f t="shared" si="6"/>
        <v>-0.18465327409435184</v>
      </c>
      <c r="D160">
        <f t="shared" si="6"/>
        <v>0.92340168432095404</v>
      </c>
      <c r="E160">
        <f t="shared" si="7"/>
        <v>0.841914707925838</v>
      </c>
      <c r="F160" t="str">
        <v>Monte Morris</v>
      </c>
      <c r="G160">
        <v>0.2858536585365854</v>
      </c>
      <c r="H160">
        <v>0.20292682926829267</v>
      </c>
      <c r="I160">
        <v>-0.6251219512195122</v>
      </c>
      <c r="J160">
        <v>-0.53682926829268296</v>
      </c>
      <c r="K160">
        <v>-1.198780487804878</v>
      </c>
      <c r="L160">
        <v>0.13926829268292687</v>
      </c>
      <c r="M160">
        <v>-0.57000000000000006</v>
      </c>
      <c r="N160">
        <v>-0.54682926829268286</v>
      </c>
      <c r="O160">
        <v>1.0275609756097561</v>
      </c>
      <c r="P160">
        <v>-2.0248780487804883</v>
      </c>
      <c r="Q160">
        <v>-2.8495121951219513</v>
      </c>
      <c r="R160">
        <v>-1.9612195121951219</v>
      </c>
      <c r="S160">
        <v>-1.8219512195121952</v>
      </c>
      <c r="T160">
        <v>-1.8791219512195123</v>
      </c>
      <c r="U160" t="str">
        <v xml:space="preserve"> PG</v>
      </c>
      <c r="X160">
        <f>P160 - sorted!T$158</f>
        <v>0</v>
      </c>
      <c r="Y160">
        <f>Q160 - sorted!U$158</f>
        <v>-0.56341463414634152</v>
      </c>
      <c r="Z160">
        <f>R160 - sorted!V$158</f>
        <v>-0.23780487804878048</v>
      </c>
      <c r="AA160">
        <f>S160 - sorted!W$158</f>
        <v>-1.7073170731707554E-2</v>
      </c>
      <c r="AB160">
        <f>T160 - sorted!X$158</f>
        <v>-3.479674796747978E-2</v>
      </c>
    </row>
    <row r="161" spans="1:28" x14ac:dyDescent="0.3">
      <c r="A161">
        <f t="shared" si="6"/>
        <v>0.7634070855747157</v>
      </c>
      <c r="B161">
        <f t="shared" si="6"/>
        <v>-1.4012468692570743</v>
      </c>
      <c r="C161">
        <f t="shared" si="6"/>
        <v>2.924605934528671</v>
      </c>
      <c r="D161">
        <f t="shared" si="6"/>
        <v>0.16325458967748085</v>
      </c>
      <c r="E161">
        <f t="shared" si="7"/>
        <v>0.84088050508049328</v>
      </c>
      <c r="F161" t="str">
        <v>Cameron Johnson</v>
      </c>
      <c r="G161">
        <v>-0.56016260162601628</v>
      </c>
      <c r="H161">
        <v>8.6178861788617889E-2</v>
      </c>
      <c r="I161">
        <v>0.42682926829268297</v>
      </c>
      <c r="J161">
        <v>-0.50357723577235769</v>
      </c>
      <c r="K161">
        <v>-0.55300813008130079</v>
      </c>
      <c r="L161">
        <v>-0.65430894308943088</v>
      </c>
      <c r="M161">
        <v>-0.66292682926829272</v>
      </c>
      <c r="N161">
        <v>-0.52146341463414636</v>
      </c>
      <c r="O161">
        <v>0.9510569105691058</v>
      </c>
      <c r="P161">
        <v>-2.0775609756097557</v>
      </c>
      <c r="Q161">
        <v>-2.9424390243902439</v>
      </c>
      <c r="R161">
        <v>-1.3370731707317072</v>
      </c>
      <c r="S161">
        <v>-1.9913821138211381</v>
      </c>
      <c r="T161">
        <v>-1.879349593495935</v>
      </c>
      <c r="U161" t="str">
        <v xml:space="preserve"> SF</v>
      </c>
      <c r="X161">
        <f>P161 - sorted!T$158</f>
        <v>-5.2682926829267451E-2</v>
      </c>
      <c r="Y161">
        <f>Q161 - sorted!U$158</f>
        <v>-0.65634146341463406</v>
      </c>
      <c r="Z161">
        <f>R161 - sorted!V$158</f>
        <v>0.38634146341463427</v>
      </c>
      <c r="AA161">
        <f>S161 - sorted!W$158</f>
        <v>-0.18650406504065042</v>
      </c>
      <c r="AB161">
        <f>T161 - sorted!X$158</f>
        <v>-3.502439024390247E-2</v>
      </c>
    </row>
    <row r="162" spans="1:28" x14ac:dyDescent="0.3">
      <c r="A162">
        <f t="shared" si="6"/>
        <v>0.76943144219202475</v>
      </c>
      <c r="B162">
        <f t="shared" si="6"/>
        <v>-8.3273735639139979E-3</v>
      </c>
      <c r="C162">
        <f t="shared" si="6"/>
        <v>2.4726151468742104</v>
      </c>
      <c r="D162">
        <f t="shared" si="6"/>
        <v>0.61481989829965955</v>
      </c>
      <c r="E162">
        <f t="shared" si="7"/>
        <v>0.76434949452496515</v>
      </c>
      <c r="F162" t="str">
        <v>Desmond Bane</v>
      </c>
      <c r="G162">
        <v>2.7317073170731711E-2</v>
      </c>
      <c r="H162">
        <v>0.18548780487804878</v>
      </c>
      <c r="I162">
        <v>0.19097560975609756</v>
      </c>
      <c r="J162">
        <v>-0.53573170731707309</v>
      </c>
      <c r="K162">
        <v>-0.62182926829268292</v>
      </c>
      <c r="L162">
        <v>-0.46292682926829271</v>
      </c>
      <c r="M162">
        <v>-0.62292682926829268</v>
      </c>
      <c r="N162">
        <v>-0.72207317073170729</v>
      </c>
      <c r="O162">
        <v>0.6709756097560976</v>
      </c>
      <c r="P162">
        <v>-2.0762195121951219</v>
      </c>
      <c r="Q162">
        <v>-2.5617073170731706</v>
      </c>
      <c r="R162">
        <v>-1.4278048780487804</v>
      </c>
      <c r="S162">
        <v>-1.8907317073170731</v>
      </c>
      <c r="T162">
        <v>-1.8961951219512194</v>
      </c>
      <c r="U162" t="str">
        <v xml:space="preserve"> SG</v>
      </c>
      <c r="X162">
        <f>P162 - sorted!T$158</f>
        <v>-5.1341463414633637E-2</v>
      </c>
      <c r="Y162">
        <f>Q162 - sorted!U$158</f>
        <v>-0.27560975609756078</v>
      </c>
      <c r="Z162">
        <f>R162 - sorted!V$158</f>
        <v>0.29560975609756102</v>
      </c>
      <c r="AA162">
        <f>S162 - sorted!W$158</f>
        <v>-8.5853658536585442E-2</v>
      </c>
      <c r="AB162">
        <f>T162 - sorted!X$158</f>
        <v>-5.186991869918689E-2</v>
      </c>
    </row>
    <row r="163" spans="1:28" x14ac:dyDescent="0.3">
      <c r="A163">
        <f t="shared" si="6"/>
        <v>1.8050731115860517</v>
      </c>
      <c r="B163">
        <f t="shared" si="6"/>
        <v>3.7171299579664767</v>
      </c>
      <c r="C163">
        <f t="shared" si="6"/>
        <v>5.1310985968418432</v>
      </c>
      <c r="D163">
        <f t="shared" si="6"/>
        <v>1.3446924205557003</v>
      </c>
      <c r="E163">
        <f t="shared" si="7"/>
        <v>0.62473211040339138</v>
      </c>
      <c r="F163" t="str">
        <v>Alperen Sengun</v>
      </c>
      <c r="G163">
        <v>0.99439024390243891</v>
      </c>
      <c r="H163">
        <v>0.1175609756097561</v>
      </c>
      <c r="I163">
        <v>-1.2141463414634146</v>
      </c>
      <c r="J163">
        <v>-0.57097560975609751</v>
      </c>
      <c r="K163">
        <v>0.33780487804878057</v>
      </c>
      <c r="L163">
        <v>-0.83390243902439032</v>
      </c>
      <c r="M163">
        <v>-0.86024390243902438</v>
      </c>
      <c r="N163">
        <v>0.48609756097560974</v>
      </c>
      <c r="O163">
        <v>-0.18463414634146341</v>
      </c>
      <c r="P163">
        <v>-1.8456097560975611</v>
      </c>
      <c r="Q163">
        <v>-1.5434146341463417</v>
      </c>
      <c r="R163">
        <v>-0.89414634146341465</v>
      </c>
      <c r="S163">
        <v>-1.7280487804878051</v>
      </c>
      <c r="T163">
        <v>-1.9269268292682928</v>
      </c>
      <c r="U163" t="str">
        <v xml:space="preserve"> C</v>
      </c>
      <c r="X163">
        <f>P163 - sorted!T$158</f>
        <v>0.17926829268292721</v>
      </c>
      <c r="Y163">
        <f>Q163 - sorted!U$158</f>
        <v>0.74268292682926806</v>
      </c>
      <c r="Z163">
        <f>R163 - sorted!V$158</f>
        <v>0.82926829268292679</v>
      </c>
      <c r="AA163">
        <f>S163 - sorted!W$158</f>
        <v>7.6829268292682551E-2</v>
      </c>
      <c r="AB163">
        <f>T163 - sorted!X$158</f>
        <v>-8.260162601626031E-2</v>
      </c>
    </row>
    <row r="164" spans="1:28" x14ac:dyDescent="0.3">
      <c r="A164">
        <f t="shared" si="6"/>
        <v>1.4929019050526868</v>
      </c>
      <c r="B164">
        <f t="shared" si="6"/>
        <v>-0.13771451441946136</v>
      </c>
      <c r="C164">
        <f t="shared" si="6"/>
        <v>-0.16642783910828518</v>
      </c>
      <c r="D164">
        <f t="shared" si="6"/>
        <v>-0.33135167727863823</v>
      </c>
      <c r="E164">
        <f t="shared" si="7"/>
        <v>0.26867084507747607</v>
      </c>
      <c r="F164" t="str">
        <v>Donte DiVincenzo</v>
      </c>
      <c r="G164">
        <v>-0.4816260162601626</v>
      </c>
      <c r="H164">
        <v>-0.1865040650406504</v>
      </c>
      <c r="I164">
        <v>-7.5121951219512206E-2</v>
      </c>
      <c r="J164">
        <v>-0.73235772357723572</v>
      </c>
      <c r="K164">
        <v>-0.14715447154471542</v>
      </c>
      <c r="L164">
        <v>-0.14406504065040648</v>
      </c>
      <c r="M164">
        <v>-2.4878048780487827E-2</v>
      </c>
      <c r="N164">
        <v>-0.80536585365853652</v>
      </c>
      <c r="O164">
        <v>0.49544715447154475</v>
      </c>
      <c r="P164">
        <v>-1.9151219512195119</v>
      </c>
      <c r="Q164">
        <v>-2.5970731707317074</v>
      </c>
      <c r="R164">
        <v>-1.9575609756097561</v>
      </c>
      <c r="S164">
        <v>-2.1016260162601625</v>
      </c>
      <c r="T164">
        <v>-2.0053008130081302</v>
      </c>
      <c r="U164" t="str">
        <v xml:space="preserve"> SG, PG</v>
      </c>
      <c r="X164">
        <f>P164 - sorted!T$158</f>
        <v>0.10975609756097637</v>
      </c>
      <c r="Y164">
        <f>Q164 - sorted!U$158</f>
        <v>-0.31097560975609762</v>
      </c>
      <c r="Z164">
        <f>R164 - sorted!V$158</f>
        <v>-0.23414634146341462</v>
      </c>
      <c r="AA164">
        <f>S164 - sorted!W$158</f>
        <v>-0.29674796747967491</v>
      </c>
      <c r="AB164">
        <f>T164 - sorted!X$158</f>
        <v>-0.1609756097560977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-0.34483305710752821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-2.140341463414634</v>
      </c>
      <c r="U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-0.29601626016260152</v>
      </c>
    </row>
    <row r="166" spans="1:28" x14ac:dyDescent="0.3">
      <c r="A166">
        <f t="shared" si="6"/>
        <v>7.7725768768091008E-2</v>
      </c>
      <c r="B166">
        <f t="shared" si="6"/>
        <v>-3.0110013665219446</v>
      </c>
      <c r="C166">
        <f t="shared" si="6"/>
        <v>2.266060217032118</v>
      </c>
      <c r="D166">
        <f t="shared" si="6"/>
        <v>-0.7325809498831608</v>
      </c>
      <c r="E166">
        <f t="shared" si="7"/>
        <v>-0.38524083970779333</v>
      </c>
      <c r="F166" t="str">
        <v>Trevor Ariza</v>
      </c>
      <c r="G166">
        <v>-0.20910569105691057</v>
      </c>
      <c r="H166">
        <v>3.9186991869918704E-2</v>
      </c>
      <c r="I166">
        <v>-0.41707317073170735</v>
      </c>
      <c r="J166">
        <v>-0.90130081300813014</v>
      </c>
      <c r="K166">
        <v>-0.54845528455284553</v>
      </c>
      <c r="L166">
        <v>-0.72178861788617898</v>
      </c>
      <c r="M166">
        <v>-0.39268292682926831</v>
      </c>
      <c r="N166">
        <v>-0.23121951219512196</v>
      </c>
      <c r="O166">
        <v>1.1913821138211382</v>
      </c>
      <c r="P166">
        <v>-2.2302439024390246</v>
      </c>
      <c r="Q166">
        <v>-3.3824390243902442</v>
      </c>
      <c r="R166">
        <v>-1.4692682926829268</v>
      </c>
      <c r="S166">
        <v>-2.191056910569106</v>
      </c>
      <c r="T166">
        <v>-2.1492357723577236</v>
      </c>
      <c r="U166" t="str">
        <v xml:space="preserve"> SF</v>
      </c>
      <c r="X166">
        <f>P166 - sorted!T$158</f>
        <v>-0.20536585365853632</v>
      </c>
      <c r="Y166">
        <f>Q166 - sorted!U$158</f>
        <v>-1.0963414634146345</v>
      </c>
      <c r="Z166">
        <f>R166 - sorted!V$158</f>
        <v>0.25414634146341464</v>
      </c>
      <c r="AA166">
        <f>S166 - sorted!W$158</f>
        <v>-0.38617886178861838</v>
      </c>
      <c r="AB166">
        <f>T166 - sorted!X$158</f>
        <v>-0.30491056910569103</v>
      </c>
    </row>
    <row r="167" spans="1:28" x14ac:dyDescent="0.3">
      <c r="A167">
        <f t="shared" si="6"/>
        <v>3.3922172458556936</v>
      </c>
      <c r="B167">
        <f t="shared" si="6"/>
        <v>0.1531834712281831</v>
      </c>
      <c r="C167">
        <f t="shared" si="6"/>
        <v>1.7217272254482521</v>
      </c>
      <c r="D167">
        <f t="shared" si="6"/>
        <v>-0.43567128815581246</v>
      </c>
      <c r="E167">
        <f t="shared" si="7"/>
        <v>-0.52234658834781467</v>
      </c>
      <c r="F167" t="str">
        <v>Andrew Wiggins</v>
      </c>
      <c r="G167">
        <v>0.27268292682926831</v>
      </c>
      <c r="H167">
        <v>-0.6326829268292683</v>
      </c>
      <c r="I167">
        <v>-0.33024390243902435</v>
      </c>
      <c r="J167">
        <v>-0.16097560975609754</v>
      </c>
      <c r="K167">
        <v>-0.62048780487804878</v>
      </c>
      <c r="L167">
        <v>-0.54634146341463419</v>
      </c>
      <c r="M167">
        <v>-0.71951219512195119</v>
      </c>
      <c r="N167">
        <v>0.22000000000000003</v>
      </c>
      <c r="O167">
        <v>0.39268292682926831</v>
      </c>
      <c r="P167">
        <v>-1.4921951219512193</v>
      </c>
      <c r="Q167">
        <v>-2.5175609756097557</v>
      </c>
      <c r="R167">
        <v>-1.5785365853658535</v>
      </c>
      <c r="S167">
        <v>-2.1248780487804875</v>
      </c>
      <c r="T167">
        <v>-2.1794146341463416</v>
      </c>
      <c r="U167" t="str">
        <v xml:space="preserve"> SF, SG</v>
      </c>
      <c r="X167">
        <f>P167 - sorted!T$158</f>
        <v>0.53268292682926899</v>
      </c>
      <c r="Y167">
        <f>Q167 - sorted!U$158</f>
        <v>-0.23146341463414588</v>
      </c>
      <c r="Z167">
        <f>R167 - sorted!V$158</f>
        <v>0.14487804878048793</v>
      </c>
      <c r="AA167">
        <f>S167 - sorted!W$158</f>
        <v>-0.31999999999999984</v>
      </c>
      <c r="AB167">
        <f>T167 - sorted!X$158</f>
        <v>-0.33508943089430909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-0.5463179328702723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-2.1846910569105686</v>
      </c>
      <c r="U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-0.34036585365853611</v>
      </c>
    </row>
    <row r="169" spans="1:28" x14ac:dyDescent="0.3">
      <c r="A169">
        <f t="shared" si="6"/>
        <v>0.2770772059227341</v>
      </c>
      <c r="B169">
        <f t="shared" si="6"/>
        <v>-3.8051707138421946</v>
      </c>
      <c r="C169">
        <f t="shared" si="6"/>
        <v>3.6973643779379084</v>
      </c>
      <c r="D169">
        <f t="shared" si="6"/>
        <v>-0.95508081923657584</v>
      </c>
      <c r="E169">
        <f t="shared" si="7"/>
        <v>-1.0477216337830648</v>
      </c>
      <c r="F169" t="str">
        <v>Oshae Brissett</v>
      </c>
      <c r="G169">
        <v>0.27203252032520325</v>
      </c>
      <c r="H169">
        <v>-5.479674796747968E-2</v>
      </c>
      <c r="I169">
        <v>-0.63853658536585367</v>
      </c>
      <c r="J169">
        <v>-0.92260162601626017</v>
      </c>
      <c r="K169">
        <v>-0.56422764227642275</v>
      </c>
      <c r="L169">
        <v>-1.0586991869918698</v>
      </c>
      <c r="M169">
        <v>-0.80048780487804883</v>
      </c>
      <c r="N169">
        <v>0.1678048780487805</v>
      </c>
      <c r="O169">
        <v>1.3588617886178862</v>
      </c>
      <c r="P169">
        <v>-2.1858536585365851</v>
      </c>
      <c r="Q169">
        <v>-3.5995121951219513</v>
      </c>
      <c r="R169">
        <v>-1.1819512195121953</v>
      </c>
      <c r="S169">
        <v>-2.2406504065040651</v>
      </c>
      <c r="T169">
        <v>-2.2950569105691057</v>
      </c>
      <c r="U169" t="str">
        <v xml:space="preserve"> PF</v>
      </c>
      <c r="X169">
        <f>P169 - sorted!T$158</f>
        <v>-0.16097560975609682</v>
      </c>
      <c r="Y169">
        <f>Q169 - sorted!U$158</f>
        <v>-1.3134146341463415</v>
      </c>
      <c r="Z169">
        <f>R169 - sorted!V$158</f>
        <v>0.54146341463414616</v>
      </c>
      <c r="AA169">
        <f>S169 - sorted!W$158</f>
        <v>-0.43577235772357747</v>
      </c>
      <c r="AB169">
        <f>T169 - sorted!X$158</f>
        <v>-0.45073170731707313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-1.3798484904024257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-2.3681626016260164</v>
      </c>
      <c r="U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-0.52383739837398391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-1.3908553635421685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-2.3705853658536586</v>
      </c>
      <c r="U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-0.52626016260162611</v>
      </c>
    </row>
    <row r="172" spans="1:28" x14ac:dyDescent="0.3">
      <c r="A172">
        <f t="shared" si="6"/>
        <v>10.505339404549309</v>
      </c>
      <c r="B172">
        <f t="shared" si="6"/>
        <v>-2.5331612704657656</v>
      </c>
      <c r="C172">
        <f t="shared" si="6"/>
        <v>3.3869244686752382</v>
      </c>
      <c r="D172">
        <f t="shared" si="6"/>
        <v>-0.61950724578551619</v>
      </c>
      <c r="E172">
        <f t="shared" si="7"/>
        <v>-1.7669358410886877</v>
      </c>
      <c r="F172" t="str">
        <v>Nicolas Claxton</v>
      </c>
      <c r="G172">
        <v>1.437560975609756</v>
      </c>
      <c r="H172">
        <v>-2.2575609756097559</v>
      </c>
      <c r="I172">
        <v>-1.6620731707317071</v>
      </c>
      <c r="J172">
        <v>-0.99841463414634146</v>
      </c>
      <c r="K172">
        <v>6.0487804878048806E-2</v>
      </c>
      <c r="L172">
        <v>-0.92158536585365858</v>
      </c>
      <c r="M172">
        <v>-0.47609756097560973</v>
      </c>
      <c r="N172">
        <v>1.5658536585365854</v>
      </c>
      <c r="O172">
        <v>1.0859756097560975</v>
      </c>
      <c r="P172">
        <v>9.1707317073170813E-2</v>
      </c>
      <c r="Q172">
        <v>-3.2518292682926817</v>
      </c>
      <c r="R172">
        <v>-1.2442682926829263</v>
      </c>
      <c r="S172">
        <v>-2.1658536585365842</v>
      </c>
      <c r="T172">
        <v>-2.4533658536585361</v>
      </c>
      <c r="U172" t="str">
        <v xml:space="preserve"> C, PF</v>
      </c>
      <c r="X172">
        <f>P172 - sorted!T$158</f>
        <v>2.1165853658536591</v>
      </c>
      <c r="Y172">
        <f>Q172 - sorted!U$158</f>
        <v>-0.96573170731707192</v>
      </c>
      <c r="Z172">
        <f>R172 - sorted!V$158</f>
        <v>0.47914634146341517</v>
      </c>
      <c r="AA172">
        <f>S172 - sorted!W$158</f>
        <v>-0.36097560975609655</v>
      </c>
      <c r="AB172">
        <f>T172 - sorted!X$158</f>
        <v>-0.60904065040650357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-2.8010648148018626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-2.6809918699186994</v>
      </c>
      <c r="U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-0.83666666666666689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-3.8666631036662409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-2.9155447154471537</v>
      </c>
      <c r="U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-1.0712195121951211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-6.0658954542923542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-3.3996260162601635</v>
      </c>
      <c r="U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-1.5553008130081309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-6.3494886488123017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-3.462048780487804</v>
      </c>
      <c r="U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-1.6177235772357714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-7.8777080318890444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-3.7984308943089435</v>
      </c>
      <c r="U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-1.954105691056911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-10.045692682259368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-4.2756341463414635</v>
      </c>
      <c r="U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-2.431308943089431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-13.520946664961651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-5.0405853658536577</v>
      </c>
      <c r="U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-3.1962601626016252</v>
      </c>
    </row>
    <row r="204" spans="18:19" x14ac:dyDescent="0.3">
      <c r="R204">
        <f>SUM(B$3:B$102)</f>
        <v>2092.2175316832081</v>
      </c>
      <c r="S204">
        <f>SUM(AC$3:AC$132)</f>
        <v>0</v>
      </c>
    </row>
    <row r="205" spans="18:19" x14ac:dyDescent="0.3">
      <c r="R205">
        <f>AVERAGE(B$3:B$102)</f>
        <v>20.922175316832082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opLeftCell="A79" zoomScaleNormal="100" workbookViewId="0">
      <selection activeCell="Y135" sqref="Y135"/>
    </sheetView>
    <sheetView workbookViewId="1"/>
    <sheetView workbookViewId="2">
      <selection activeCell="R1" sqref="R1"/>
    </sheetView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0.8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7978</v>
      </c>
      <c r="B2" t="s">
        <v>7979</v>
      </c>
      <c r="C2" t="s">
        <v>2367</v>
      </c>
      <c r="D2" t="s">
        <v>7974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POS</v>
      </c>
      <c r="Z2">
        <f>AVs!V2</f>
        <v>0</v>
      </c>
      <c r="AA2">
        <f>AVs!W2</f>
        <v>0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144</v>
      </c>
      <c r="AO2">
        <f>GMs!D2</f>
        <v>1</v>
      </c>
      <c r="AP2">
        <f>GMs!E2</f>
        <v>1</v>
      </c>
      <c r="AQ2">
        <f>GMs!F2</f>
        <v>1</v>
      </c>
      <c r="AR2">
        <f>GMs!G2</f>
        <v>1</v>
      </c>
      <c r="AS2">
        <f>GMs!H2</f>
        <v>1</v>
      </c>
      <c r="AT2">
        <f>GMs!I2</f>
        <v>1</v>
      </c>
      <c r="AU2">
        <f>GMs!J2</f>
        <v>1</v>
      </c>
      <c r="AV2">
        <f>GMs!K2</f>
        <v>1</v>
      </c>
      <c r="AW2">
        <f>GMs!L2</f>
        <v>1</v>
      </c>
      <c r="AX2">
        <f>GMs!M2</f>
        <v>1</v>
      </c>
    </row>
    <row r="3" spans="1:50" x14ac:dyDescent="0.3">
      <c r="A3">
        <f t="shared" ref="A3:A66" si="0">H3/1.1</f>
        <v>57.746201723482805</v>
      </c>
      <c r="B3">
        <f>I3/1.1</f>
        <v>55.597166544687759</v>
      </c>
      <c r="C3">
        <f>GMs!$P$9*AE3 + 1</f>
        <v>56.625794938763626</v>
      </c>
      <c r="D3">
        <f>GMs!$P$10*AF3 + 1</f>
        <v>54.472853453347092</v>
      </c>
      <c r="E3" cm="1">
        <f t="array" ref="E3:AF158">_xlfn._xlws.SORT(AVs!A3:AB158, 21, 1,FALSE)</f>
        <v>54.874725891041706</v>
      </c>
      <c r="F3">
        <v>60.164724050249383</v>
      </c>
      <c r="G3">
        <v>57.212709127526296</v>
      </c>
      <c r="H3">
        <v>63.520821895831091</v>
      </c>
      <c r="I3">
        <v>61.156883199156539</v>
      </c>
      <c r="J3" t="str">
        <v>Nikola Jokic</v>
      </c>
      <c r="K3">
        <v>3.667479674796748</v>
      </c>
      <c r="L3">
        <v>2.1589430894308941</v>
      </c>
      <c r="M3">
        <v>-0.40060975609756094</v>
      </c>
      <c r="N3">
        <v>2.0841869918699185</v>
      </c>
      <c r="O3">
        <v>2.3393495934959345</v>
      </c>
      <c r="P3">
        <v>2.5699186991869913</v>
      </c>
      <c r="Q3">
        <v>1.0843902439024389</v>
      </c>
      <c r="R3">
        <v>0.38195121951219513</v>
      </c>
      <c r="S3">
        <v>-1.7550813008130082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11.397032520325201</v>
      </c>
      <c r="Y3" t="str">
        <v xml:space="preserve"> C</v>
      </c>
      <c r="Z3">
        <v>0</v>
      </c>
      <c r="AA3">
        <v>0</v>
      </c>
      <c r="AB3">
        <v>11.996463414634146</v>
      </c>
      <c r="AC3">
        <v>16.171707317073171</v>
      </c>
      <c r="AD3">
        <v>11.2840243902439</v>
      </c>
      <c r="AE3">
        <v>13.935406504065039</v>
      </c>
      <c r="AF3">
        <v>13.241357723577234</v>
      </c>
      <c r="AL3" t="str">
        <f>GMs!A3</f>
        <v>strat/$</v>
      </c>
      <c r="AM3" t="str">
        <f>GMs!B3</f>
        <v>$pent</v>
      </c>
      <c r="AN3">
        <f>GMs!C3</f>
        <v>1729</v>
      </c>
      <c r="AO3">
        <f>GMs!D3</f>
        <v>45</v>
      </c>
      <c r="AP3">
        <f>GMs!E3</f>
        <v>23</v>
      </c>
      <c r="AQ3">
        <f>GMs!F3</f>
        <v>15</v>
      </c>
      <c r="AR3">
        <f>GMs!G3</f>
        <v>64</v>
      </c>
      <c r="AS3">
        <f>GMs!H3</f>
        <v>59</v>
      </c>
      <c r="AT3">
        <f>GMs!I3</f>
        <v>70</v>
      </c>
      <c r="AU3">
        <f>GMs!J3</f>
        <v>76</v>
      </c>
      <c r="AV3">
        <f>GMs!K3</f>
        <v>65</v>
      </c>
      <c r="AW3">
        <f>GMs!L3</f>
        <v>50</v>
      </c>
      <c r="AX3">
        <f>GMs!M3</f>
        <v>86</v>
      </c>
    </row>
    <row r="4" spans="1:50" x14ac:dyDescent="0.3">
      <c r="A4">
        <f t="shared" si="0"/>
        <v>35.530866407138866</v>
      </c>
      <c r="B4">
        <f t="shared" ref="B4:B67" si="1">I4/1.1</f>
        <v>35.534605107414436</v>
      </c>
      <c r="C4">
        <f>GMs!$P$9*AE4 + 1</f>
        <v>34.88391416585997</v>
      </c>
      <c r="D4">
        <f>GMs!$P$10*AF4 + 1</f>
        <v>34.856101626449849</v>
      </c>
      <c r="E4">
        <v>32.033103942116966</v>
      </c>
      <c r="F4">
        <v>39.781341577399381</v>
      </c>
      <c r="G4">
        <v>39.273413470740607</v>
      </c>
      <c r="H4">
        <v>39.083953047852759</v>
      </c>
      <c r="I4">
        <v>39.088065618155881</v>
      </c>
      <c r="J4" t="str">
        <v>Karl-Anthony Towns</v>
      </c>
      <c r="K4">
        <v>0.72178861788617898</v>
      </c>
      <c r="L4">
        <v>1.7983739837398371</v>
      </c>
      <c r="M4">
        <v>0.58487804878048777</v>
      </c>
      <c r="N4">
        <v>1.4369105691056911</v>
      </c>
      <c r="O4">
        <v>1.9757723577235773</v>
      </c>
      <c r="P4">
        <v>0.72422764227642278</v>
      </c>
      <c r="Q4">
        <v>-0.37317073170731707</v>
      </c>
      <c r="R4">
        <v>1.4453658536585365</v>
      </c>
      <c r="S4">
        <v>-1.6304065040650404</v>
      </c>
      <c r="T4">
        <v>4.8853658536585378</v>
      </c>
      <c r="U4">
        <v>8.3141463414634149</v>
      </c>
      <c r="V4">
        <v>5.9595121951219516</v>
      </c>
      <c r="W4">
        <v>6.6837398373983747</v>
      </c>
      <c r="X4">
        <v>6.5393821138211399</v>
      </c>
      <c r="Y4" t="str">
        <v xml:space="preserve"> C</v>
      </c>
      <c r="Z4">
        <v>0</v>
      </c>
      <c r="AA4">
        <v>0</v>
      </c>
      <c r="AB4">
        <v>6.9102439024390261</v>
      </c>
      <c r="AC4">
        <v>10.600243902439026</v>
      </c>
      <c r="AD4">
        <v>7.6829268292682933</v>
      </c>
      <c r="AE4">
        <v>8.4886178861788615</v>
      </c>
      <c r="AF4">
        <v>8.3837073170731724</v>
      </c>
      <c r="AL4" t="str">
        <f>GMs!A4</f>
        <v>strat/$</v>
      </c>
      <c r="AM4" t="str">
        <f>GMs!B4</f>
        <v>punt/$</v>
      </c>
      <c r="AN4">
        <f>GMs!C4</f>
        <v>0.22700395924144307</v>
      </c>
      <c r="AO4">
        <f>GMs!D4</f>
        <v>0.29425239385727187</v>
      </c>
      <c r="AP4">
        <f>GMs!E4</f>
        <v>0.4393057617532698</v>
      </c>
      <c r="AQ4">
        <f>GMs!F4</f>
        <v>0.67632520325203271</v>
      </c>
      <c r="AR4">
        <f>GMs!G4</f>
        <v>0.15162703252032519</v>
      </c>
      <c r="AS4">
        <f>GMs!H4</f>
        <v>0.13617307427311559</v>
      </c>
      <c r="AT4">
        <f>GMs!I4</f>
        <v>0.1197672473867596</v>
      </c>
      <c r="AU4">
        <f>GMs!J4</f>
        <v>0.10708386820710315</v>
      </c>
      <c r="AV4">
        <f>GMs!K4</f>
        <v>0.12625190744215137</v>
      </c>
      <c r="AW4">
        <f>GMs!L4</f>
        <v>0.12924585365853658</v>
      </c>
      <c r="AX4">
        <f>GMs!M4</f>
        <v>7.2232747211193035E-2</v>
      </c>
    </row>
    <row r="5" spans="1:50" x14ac:dyDescent="0.3">
      <c r="A5">
        <f t="shared" si="0"/>
        <v>28.319350522342898</v>
      </c>
      <c r="B5">
        <f t="shared" si="1"/>
        <v>28.593357958397714</v>
      </c>
      <c r="C5">
        <f>GMs!$P$9*AE5 + 1</f>
        <v>27.826090535181656</v>
      </c>
      <c r="D5">
        <f>GMs!$P$10*AF5 + 1</f>
        <v>28.069095734049451</v>
      </c>
      <c r="E5">
        <v>29.051595085331613</v>
      </c>
      <c r="F5">
        <v>27.929479475031311</v>
      </c>
      <c r="G5">
        <v>33.966166802797908</v>
      </c>
      <c r="H5">
        <v>31.151285574577191</v>
      </c>
      <c r="I5">
        <v>31.452693754237487</v>
      </c>
      <c r="J5" t="str">
        <v>Nikola Vucevic</v>
      </c>
      <c r="K5">
        <v>0.28439024390243905</v>
      </c>
      <c r="L5">
        <v>0.6941463414634147</v>
      </c>
      <c r="M5">
        <v>0.31219512195121957</v>
      </c>
      <c r="N5">
        <v>0.99170731707317084</v>
      </c>
      <c r="O5">
        <v>2.3282926829268296</v>
      </c>
      <c r="P5">
        <v>2.1463414634146361E-2</v>
      </c>
      <c r="Q5">
        <v>-9.0731707317073168E-2</v>
      </c>
      <c r="R5">
        <v>0.53317073170731721</v>
      </c>
      <c r="S5">
        <v>-0.1590243902439025</v>
      </c>
      <c r="T5">
        <v>4.2214634146341465</v>
      </c>
      <c r="U5">
        <v>5.0746341463414639</v>
      </c>
      <c r="V5">
        <v>4.894146341463415</v>
      </c>
      <c r="W5">
        <v>4.9156097560975613</v>
      </c>
      <c r="X5">
        <v>4.858731707317073</v>
      </c>
      <c r="Y5" t="str">
        <v xml:space="preserve"> C</v>
      </c>
      <c r="Z5">
        <v>0</v>
      </c>
      <c r="AA5">
        <v>0</v>
      </c>
      <c r="AB5">
        <v>6.2463414634146348</v>
      </c>
      <c r="AC5">
        <v>7.3607317073170737</v>
      </c>
      <c r="AD5">
        <v>6.6175609756097566</v>
      </c>
      <c r="AE5">
        <v>6.720487804878049</v>
      </c>
      <c r="AF5">
        <v>6.7030569105691056</v>
      </c>
      <c r="AL5" t="str">
        <f>GMs!A5</f>
        <v>strat/$</v>
      </c>
      <c r="AM5" t="str">
        <f>GMs!B5</f>
        <v>z/$</v>
      </c>
      <c r="AN5">
        <f>GMs!C5</f>
        <v>0.22965594097814884</v>
      </c>
      <c r="AO5">
        <f>GMs!D5</f>
        <v>0.30967570009033418</v>
      </c>
      <c r="AP5">
        <f>GMs!E5</f>
        <v>0.44102156238953699</v>
      </c>
      <c r="AQ5">
        <f>GMs!F5</f>
        <v>0.67739024390243907</v>
      </c>
      <c r="AR5">
        <f>GMs!G5</f>
        <v>0.14975609756097563</v>
      </c>
      <c r="AS5">
        <f>GMs!H5</f>
        <v>0.13766432410086812</v>
      </c>
      <c r="AT5">
        <f>GMs!I5</f>
        <v>0.12126596980255516</v>
      </c>
      <c r="AU5">
        <f>GMs!J5</f>
        <v>0.10781771501925547</v>
      </c>
      <c r="AV5">
        <f>GMs!K5</f>
        <v>0.12891056910569104</v>
      </c>
      <c r="AW5">
        <f>GMs!L5</f>
        <v>0.1329211382113821</v>
      </c>
      <c r="AX5">
        <f>GMs!M5</f>
        <v>7.415768576290413E-2</v>
      </c>
    </row>
    <row r="6" spans="1:50" x14ac:dyDescent="0.3">
      <c r="A6">
        <f t="shared" si="0"/>
        <v>25.800227560378811</v>
      </c>
      <c r="B6">
        <f t="shared" si="1"/>
        <v>25.470233255528161</v>
      </c>
      <c r="C6">
        <f>GMs!$P$9*AE6 + 1</f>
        <v>25.36065527114528</v>
      </c>
      <c r="D6">
        <f>GMs!$P$10*AF6 + 1</f>
        <v>25.015369896887819</v>
      </c>
      <c r="E6">
        <v>22.821862674249083</v>
      </c>
      <c r="F6">
        <v>29.188550204322183</v>
      </c>
      <c r="G6">
        <v>32.080441796239512</v>
      </c>
      <c r="H6">
        <v>28.380250316416696</v>
      </c>
      <c r="I6">
        <v>28.017256581080979</v>
      </c>
      <c r="J6" t="str">
        <v>Joel Embiid</v>
      </c>
      <c r="K6">
        <v>0.97711382113821132</v>
      </c>
      <c r="L6">
        <v>1.4636991869918701</v>
      </c>
      <c r="M6">
        <v>-0.74402439024390243</v>
      </c>
      <c r="N6">
        <v>1.3361382113821139</v>
      </c>
      <c r="O6">
        <v>1.4605691056910572</v>
      </c>
      <c r="P6">
        <v>-0.21764227642276418</v>
      </c>
      <c r="Q6">
        <v>-0.13768292682926825</v>
      </c>
      <c r="R6">
        <v>1.2806097560975611</v>
      </c>
      <c r="S6">
        <v>-1.1208130081300816</v>
      </c>
      <c r="T6">
        <v>2.834268292682927</v>
      </c>
      <c r="U6">
        <v>5.4187804878048791</v>
      </c>
      <c r="V6">
        <v>4.515609756097561</v>
      </c>
      <c r="W6">
        <v>4.2979674796747975</v>
      </c>
      <c r="X6">
        <v>4.1025447154471539</v>
      </c>
      <c r="Y6" t="str">
        <v xml:space="preserve"> C</v>
      </c>
      <c r="Z6">
        <v>0</v>
      </c>
      <c r="AA6">
        <v>0</v>
      </c>
      <c r="AB6">
        <v>4.8591463414634148</v>
      </c>
      <c r="AC6">
        <v>7.7048780487804889</v>
      </c>
      <c r="AD6">
        <v>6.2390243902439027</v>
      </c>
      <c r="AE6">
        <v>6.1028455284552852</v>
      </c>
      <c r="AF6">
        <v>5.9468699186991865</v>
      </c>
      <c r="AL6" t="str">
        <f>GMs!A6</f>
        <v>strat/$</v>
      </c>
      <c r="AM6" t="str">
        <f>GMs!B6</f>
        <v>pAst/$</v>
      </c>
      <c r="AN6">
        <f>GMs!C6</f>
        <v>0.20854377971194413</v>
      </c>
      <c r="AO6">
        <f>GMs!D6</f>
        <v>0.25075609756097555</v>
      </c>
      <c r="AP6">
        <f>GMs!E6</f>
        <v>0.33404029692470838</v>
      </c>
      <c r="AQ6">
        <f>GMs!F6</f>
        <v>0.58174796747967494</v>
      </c>
      <c r="AR6">
        <f>GMs!G6</f>
        <v>0.11631097560975609</v>
      </c>
      <c r="AS6">
        <f>GMs!H6</f>
        <v>0.11676312525837124</v>
      </c>
      <c r="AT6">
        <f>GMs!I6</f>
        <v>0.10433449477351918</v>
      </c>
      <c r="AU6">
        <f>GMs!J6</f>
        <v>9.2613928112965344E-2</v>
      </c>
      <c r="AV6">
        <f>GMs!K6</f>
        <v>0.11136210131332085</v>
      </c>
      <c r="AW6">
        <f>GMs!L6</f>
        <v>0.13235121951219514</v>
      </c>
      <c r="AX6">
        <f>GMs!M6</f>
        <v>7.6086216676120241E-2</v>
      </c>
    </row>
    <row r="7" spans="1:50" x14ac:dyDescent="0.3">
      <c r="A7">
        <f t="shared" si="0"/>
        <v>26.126848083945298</v>
      </c>
      <c r="B7">
        <f t="shared" si="1"/>
        <v>23.885048770921308</v>
      </c>
      <c r="C7">
        <f>GMs!$P$9*AE7 + 1</f>
        <v>25.68031483874773</v>
      </c>
      <c r="D7">
        <f>GMs!$P$10*AF7 + 1</f>
        <v>23.46540975188816</v>
      </c>
      <c r="E7">
        <v>44.909892377226626</v>
      </c>
      <c r="F7">
        <v>25.75934480909552</v>
      </c>
      <c r="G7">
        <v>35.258957657809589</v>
      </c>
      <c r="H7">
        <v>28.739532892339831</v>
      </c>
      <c r="I7">
        <v>26.27355364801344</v>
      </c>
      <c r="J7" t="str">
        <v>Rudy Gobert</v>
      </c>
      <c r="K7">
        <v>3.2965853658536584</v>
      </c>
      <c r="L7">
        <v>-3.3746341463414637</v>
      </c>
      <c r="M7">
        <v>-1.7268292682926831</v>
      </c>
      <c r="N7">
        <v>6.4878048780487835E-2</v>
      </c>
      <c r="O7">
        <v>3.2921951219512198</v>
      </c>
      <c r="P7">
        <v>-0.775609756097561</v>
      </c>
      <c r="Q7">
        <v>-0.82292682926829275</v>
      </c>
      <c r="R7">
        <v>4.527804878048781</v>
      </c>
      <c r="S7">
        <v>-0.10341463414634147</v>
      </c>
      <c r="T7">
        <v>7.7526829268292694</v>
      </c>
      <c r="U7">
        <v>4.4814634146341463</v>
      </c>
      <c r="V7">
        <v>5.1536585365853655</v>
      </c>
      <c r="W7">
        <v>4.3780487804878048</v>
      </c>
      <c r="X7">
        <v>3.7187317073170734</v>
      </c>
      <c r="Y7" t="str">
        <v xml:space="preserve"> C</v>
      </c>
      <c r="Z7">
        <v>0</v>
      </c>
      <c r="AA7">
        <v>0</v>
      </c>
      <c r="AB7">
        <v>9.7775609756097577</v>
      </c>
      <c r="AC7">
        <v>6.7675609756097561</v>
      </c>
      <c r="AD7">
        <v>6.8770731707317072</v>
      </c>
      <c r="AE7">
        <v>6.1829268292682924</v>
      </c>
      <c r="AF7">
        <v>5.5630569105691059</v>
      </c>
      <c r="AL7" t="str">
        <f>GMs!A7</f>
        <v>strat/$</v>
      </c>
      <c r="AM7" t="str">
        <f>GMs!B7</f>
        <v>pFT/$</v>
      </c>
      <c r="AN7">
        <f>GMs!C7</f>
        <v>0.23259786426667053</v>
      </c>
      <c r="AO7">
        <f>GMs!D7</f>
        <v>0.26658807588075878</v>
      </c>
      <c r="AP7">
        <f>GMs!E7</f>
        <v>0.42511134676564166</v>
      </c>
      <c r="AQ7">
        <f>GMs!F7</f>
        <v>0.70949593495934959</v>
      </c>
      <c r="AR7">
        <f>GMs!G7</f>
        <v>0.13822408536585368</v>
      </c>
      <c r="AS7">
        <f>GMs!H7</f>
        <v>0.11926209177346012</v>
      </c>
      <c r="AT7">
        <f>GMs!I7</f>
        <v>0.11370209059233451</v>
      </c>
      <c r="AU7">
        <f>GMs!J7</f>
        <v>9.432284980744543E-2</v>
      </c>
      <c r="AV7">
        <f>GMs!K7</f>
        <v>0.12198123827392121</v>
      </c>
      <c r="AW7">
        <f>GMs!L7</f>
        <v>0.13048780487804879</v>
      </c>
      <c r="AX7">
        <f>GMs!M7</f>
        <v>7.5072319909245608E-2</v>
      </c>
    </row>
    <row r="8" spans="1:50" x14ac:dyDescent="0.3">
      <c r="A8">
        <f t="shared" si="0"/>
        <v>25.19506770707034</v>
      </c>
      <c r="B8">
        <f t="shared" si="1"/>
        <v>23.543023115639354</v>
      </c>
      <c r="C8">
        <f>GMs!$P$9*AE8 + 1</f>
        <v>24.768392620511293</v>
      </c>
      <c r="D8">
        <f>GMs!$P$10*AF8 + 1</f>
        <v>23.13098423902056</v>
      </c>
      <c r="E8">
        <v>40.727893547246296</v>
      </c>
      <c r="F8">
        <v>22.984659881576061</v>
      </c>
      <c r="G8">
        <v>35.318494078764076</v>
      </c>
      <c r="H8">
        <v>27.714574477777376</v>
      </c>
      <c r="I8">
        <v>25.897325427203292</v>
      </c>
      <c r="J8" t="str">
        <v>Clint Capela</v>
      </c>
      <c r="K8">
        <v>2.5683739837398374</v>
      </c>
      <c r="L8">
        <v>-2.671869918699187</v>
      </c>
      <c r="M8">
        <v>-1.7196341463414635</v>
      </c>
      <c r="N8">
        <v>0.12800813008130085</v>
      </c>
      <c r="O8">
        <v>3.7613821138211385</v>
      </c>
      <c r="P8">
        <v>-1.0160162601626017</v>
      </c>
      <c r="Q8">
        <v>-0.49500000000000005</v>
      </c>
      <c r="R8">
        <v>3.1678048780487806</v>
      </c>
      <c r="S8">
        <v>0.4265447154471545</v>
      </c>
      <c r="T8">
        <v>6.8214634146341462</v>
      </c>
      <c r="U8">
        <v>3.723048780487805</v>
      </c>
      <c r="V8">
        <v>5.1656097560975613</v>
      </c>
      <c r="W8">
        <v>4.1495934959349592</v>
      </c>
      <c r="X8">
        <v>3.6359186991869921</v>
      </c>
      <c r="Y8" t="str">
        <v xml:space="preserve"> C</v>
      </c>
      <c r="Z8">
        <v>0</v>
      </c>
      <c r="AA8">
        <v>0</v>
      </c>
      <c r="AB8">
        <v>8.8463414634146353</v>
      </c>
      <c r="AC8">
        <v>6.0091463414634152</v>
      </c>
      <c r="AD8">
        <v>6.889024390243903</v>
      </c>
      <c r="AE8">
        <v>5.9544715447154468</v>
      </c>
      <c r="AF8">
        <v>5.4802439024390246</v>
      </c>
      <c r="AL8" t="str">
        <f>GMs!A8</f>
        <v>strat/$</v>
      </c>
      <c r="AM8" t="str">
        <f>GMs!B8</f>
        <v>pTO/$</v>
      </c>
      <c r="AN8">
        <f>GMs!C8</f>
        <v>0.28051975623862679</v>
      </c>
      <c r="AO8">
        <f>GMs!D8</f>
        <v>0.35937127371273714</v>
      </c>
      <c r="AP8">
        <f>GMs!E8</f>
        <v>0.54345174973488863</v>
      </c>
      <c r="AQ8">
        <f>GMs!F8</f>
        <v>0.875</v>
      </c>
      <c r="AR8">
        <f>GMs!G8</f>
        <v>0.18017911585365853</v>
      </c>
      <c r="AS8">
        <f>GMs!H8</f>
        <v>0.16780074410913604</v>
      </c>
      <c r="AT8">
        <f>GMs!I8</f>
        <v>0.15143205574912894</v>
      </c>
      <c r="AU8">
        <f>GMs!J8</f>
        <v>0.13389281129653402</v>
      </c>
      <c r="AV8">
        <f>GMs!K8</f>
        <v>0.16174484052532831</v>
      </c>
      <c r="AW8">
        <f>GMs!L8</f>
        <v>0.1832048780487805</v>
      </c>
      <c r="AX8">
        <f>GMs!M8</f>
        <v>9.2702779353374926E-2</v>
      </c>
    </row>
    <row r="9" spans="1:50" x14ac:dyDescent="0.3">
      <c r="A9">
        <f t="shared" si="0"/>
        <v>25.068398630925767</v>
      </c>
      <c r="B9">
        <f t="shared" si="1"/>
        <v>22.866829060458929</v>
      </c>
      <c r="C9">
        <f>GMs!$P$9*AE9 + 1</f>
        <v>24.644423123227902</v>
      </c>
      <c r="D9">
        <f>GMs!$P$10*AF9 + 1</f>
        <v>22.469815872819133</v>
      </c>
      <c r="E9">
        <v>28.968349430256051</v>
      </c>
      <c r="F9">
        <v>24.131743809643677</v>
      </c>
      <c r="G9">
        <v>33.596797987080286</v>
      </c>
      <c r="H9">
        <v>27.575238494018347</v>
      </c>
      <c r="I9">
        <v>25.153511966504823</v>
      </c>
      <c r="J9" t="str">
        <v>Deandre Ayton</v>
      </c>
      <c r="K9">
        <v>3.2317073170731709</v>
      </c>
      <c r="L9">
        <v>-8.439024390243903E-2</v>
      </c>
      <c r="M9">
        <v>-1.578536585365854</v>
      </c>
      <c r="N9">
        <v>0.25951219512195128</v>
      </c>
      <c r="O9">
        <v>2.2541463414634149</v>
      </c>
      <c r="P9">
        <v>-0.70146341463414641</v>
      </c>
      <c r="Q9">
        <v>-0.76731707317073172</v>
      </c>
      <c r="R9">
        <v>1.4229268292682928</v>
      </c>
      <c r="S9">
        <v>8.1951219512195111E-2</v>
      </c>
      <c r="T9">
        <v>4.2029268292682929</v>
      </c>
      <c r="U9">
        <v>4.0365853658536581</v>
      </c>
      <c r="V9">
        <v>4.8199999999999994</v>
      </c>
      <c r="W9">
        <v>4.1185365853658533</v>
      </c>
      <c r="X9">
        <v>3.4721951219512199</v>
      </c>
      <c r="Y9" t="str">
        <v xml:space="preserve"> C</v>
      </c>
      <c r="Z9">
        <v>0</v>
      </c>
      <c r="AA9">
        <v>0</v>
      </c>
      <c r="AB9">
        <v>6.2278048780487811</v>
      </c>
      <c r="AC9">
        <v>6.3226829268292679</v>
      </c>
      <c r="AD9">
        <v>6.5434146341463411</v>
      </c>
      <c r="AE9">
        <v>5.923414634146341</v>
      </c>
      <c r="AF9">
        <v>5.3165203252032525</v>
      </c>
    </row>
    <row r="10" spans="1:50" x14ac:dyDescent="0.3">
      <c r="A10">
        <f t="shared" si="0"/>
        <v>20.40452282994843</v>
      </c>
      <c r="B10">
        <f t="shared" si="1"/>
        <v>19.118246682256874</v>
      </c>
      <c r="C10">
        <f>GMs!$P$9*AE10 + 1</f>
        <v>20.079944119848726</v>
      </c>
      <c r="D10">
        <f>GMs!$P$10*AF10 + 1</f>
        <v>18.80453063764211</v>
      </c>
      <c r="E10">
        <v>29.994133061549025</v>
      </c>
      <c r="F10">
        <v>19.385912715573166</v>
      </c>
      <c r="G10">
        <v>25.964593329414978</v>
      </c>
      <c r="H10">
        <v>22.444975112943276</v>
      </c>
      <c r="I10">
        <v>21.030071350482565</v>
      </c>
      <c r="J10" t="str">
        <v>Jakob Poeltl</v>
      </c>
      <c r="K10">
        <v>2.0523577235772357</v>
      </c>
      <c r="L10">
        <v>-1.4563008130081299</v>
      </c>
      <c r="M10">
        <v>-1.7340243902439023</v>
      </c>
      <c r="N10">
        <v>-0.57325203252032519</v>
      </c>
      <c r="O10">
        <v>1.7008130081300812</v>
      </c>
      <c r="P10">
        <v>-0.3128861788617886</v>
      </c>
      <c r="Q10">
        <v>-0.2302439024390244</v>
      </c>
      <c r="R10">
        <v>3.2929268292682927</v>
      </c>
      <c r="S10">
        <v>0.23565040650406505</v>
      </c>
      <c r="T10">
        <v>4.4313414634146344</v>
      </c>
      <c r="U10">
        <v>2.7393902439024393</v>
      </c>
      <c r="V10">
        <v>3.2879268292682928</v>
      </c>
      <c r="W10">
        <v>2.9750406504065046</v>
      </c>
      <c r="X10">
        <v>2.5645691056910573</v>
      </c>
      <c r="Y10" t="str">
        <v xml:space="preserve"> C</v>
      </c>
      <c r="Z10">
        <v>0</v>
      </c>
      <c r="AA10">
        <v>0</v>
      </c>
      <c r="AB10">
        <v>6.4562195121951227</v>
      </c>
      <c r="AC10">
        <v>5.0254878048780487</v>
      </c>
      <c r="AD10">
        <v>5.0113414634146345</v>
      </c>
      <c r="AE10">
        <v>4.7799186991869922</v>
      </c>
      <c r="AF10">
        <v>4.4088943089430899</v>
      </c>
    </row>
    <row r="11" spans="1:50" x14ac:dyDescent="0.3">
      <c r="A11">
        <f t="shared" si="0"/>
        <v>16.607766490013084</v>
      </c>
      <c r="B11">
        <f t="shared" si="1"/>
        <v>15.129950858830224</v>
      </c>
      <c r="C11">
        <f>GMs!$P$9*AE11 + 1</f>
        <v>16.364104476145084</v>
      </c>
      <c r="D11">
        <f>GMs!$P$10*AF11 + 1</f>
        <v>14.904858622928288</v>
      </c>
      <c r="E11">
        <v>19.519967579179497</v>
      </c>
      <c r="F11">
        <v>16.732584002925112</v>
      </c>
      <c r="G11">
        <v>22.429466456617526</v>
      </c>
      <c r="H11">
        <v>18.268543139014394</v>
      </c>
      <c r="I11">
        <v>16.642945944713247</v>
      </c>
      <c r="J11" t="str">
        <v>Jonas Valanciunas</v>
      </c>
      <c r="K11">
        <v>2.2262195121951218</v>
      </c>
      <c r="L11">
        <v>-5.4878048780487805E-2</v>
      </c>
      <c r="M11">
        <v>-1.4114634146341465</v>
      </c>
      <c r="N11">
        <v>0.10524390243902443</v>
      </c>
      <c r="O11">
        <v>2.075609756097561</v>
      </c>
      <c r="P11">
        <v>-0.53414634146341466</v>
      </c>
      <c r="Q11">
        <v>-1.0769512195121951</v>
      </c>
      <c r="R11">
        <v>0.68451219512195127</v>
      </c>
      <c r="S11">
        <v>3.0000000000000013E-2</v>
      </c>
      <c r="T11">
        <v>2.0990243902439021</v>
      </c>
      <c r="U11">
        <v>2.0141463414634142</v>
      </c>
      <c r="V11">
        <v>2.5782926829268291</v>
      </c>
      <c r="W11">
        <v>2.044146341463414</v>
      </c>
      <c r="X11">
        <v>1.5989024390243904</v>
      </c>
      <c r="Y11" t="str">
        <v xml:space="preserve"> C</v>
      </c>
      <c r="Z11">
        <v>0</v>
      </c>
      <c r="AA11">
        <v>0</v>
      </c>
      <c r="AB11">
        <v>4.1239024390243904</v>
      </c>
      <c r="AC11">
        <v>4.300243902439024</v>
      </c>
      <c r="AD11">
        <v>4.3017073170731708</v>
      </c>
      <c r="AE11">
        <v>3.8490243902439016</v>
      </c>
      <c r="AF11">
        <v>3.443227642276423</v>
      </c>
      <c r="AL11" t="str">
        <f>GMs!A11</f>
        <v>stat/$</v>
      </c>
      <c r="AM11" t="str">
        <f>GMs!B11</f>
        <v>zFG%</v>
      </c>
      <c r="AN11">
        <f>GMs!C11</f>
        <v>2.8119007650458227E-2</v>
      </c>
      <c r="AO11">
        <f>GMs!D11</f>
        <v>8.1499548328816618E-2</v>
      </c>
      <c r="AP11">
        <f>GMs!E11</f>
        <v>2.0927889713679749E-2</v>
      </c>
      <c r="AQ11">
        <f>GMs!F11</f>
        <v>1.2688346883468836E-2</v>
      </c>
      <c r="AR11">
        <f>GMs!G11</f>
        <v>-6.272865853658537E-3</v>
      </c>
      <c r="AS11">
        <f>GMs!H11</f>
        <v>3.2578200358274766E-2</v>
      </c>
      <c r="AT11">
        <f>GMs!I11</f>
        <v>1.0311265969802558E-2</v>
      </c>
      <c r="AU11">
        <f>GMs!J11</f>
        <v>1.530808729139923E-3</v>
      </c>
      <c r="AV11">
        <f>GMs!K11</f>
        <v>2.0938086303939969E-3</v>
      </c>
      <c r="AW11">
        <f>GMs!L11</f>
        <v>2.2321138211382111E-2</v>
      </c>
      <c r="AX11">
        <f>GMs!M11</f>
        <v>4.1862355832860652E-2</v>
      </c>
    </row>
    <row r="12" spans="1:50" x14ac:dyDescent="0.3">
      <c r="A12">
        <f t="shared" si="0"/>
        <v>15.567223136762683</v>
      </c>
      <c r="B12">
        <f t="shared" si="1"/>
        <v>15.058530422075393</v>
      </c>
      <c r="C12">
        <f>GMs!$P$9*AE12 + 1</f>
        <v>15.34573724453443</v>
      </c>
      <c r="D12">
        <f>GMs!$P$10*AF12 + 1</f>
        <v>14.835025217678984</v>
      </c>
      <c r="E12">
        <v>21.931900901237292</v>
      </c>
      <c r="F12">
        <v>19.270356613912522</v>
      </c>
      <c r="G12">
        <v>18.569319326568543</v>
      </c>
      <c r="H12">
        <v>17.123945450438953</v>
      </c>
      <c r="I12">
        <v>16.564383464282933</v>
      </c>
      <c r="J12" t="str">
        <v>Jusuf Nurkic</v>
      </c>
      <c r="K12">
        <v>1.0370731707317074</v>
      </c>
      <c r="L12">
        <v>-0.84707317073170729</v>
      </c>
      <c r="M12">
        <v>-1.3251219512195123</v>
      </c>
      <c r="N12">
        <v>1.8048780487804922E-2</v>
      </c>
      <c r="O12">
        <v>1.678048780487805</v>
      </c>
      <c r="P12">
        <v>-1.4390243902439009E-2</v>
      </c>
      <c r="Q12">
        <v>0.33487804878048788</v>
      </c>
      <c r="R12">
        <v>1.826341463414634</v>
      </c>
      <c r="S12">
        <v>-0.9187804878048782</v>
      </c>
      <c r="T12">
        <v>2.6360975609756094</v>
      </c>
      <c r="U12">
        <v>2.7078048780487807</v>
      </c>
      <c r="V12">
        <v>1.8034146341463413</v>
      </c>
      <c r="W12">
        <v>1.7890243902439025</v>
      </c>
      <c r="X12">
        <v>1.5816097560975608</v>
      </c>
      <c r="Y12" t="str">
        <v xml:space="preserve"> C</v>
      </c>
      <c r="Z12">
        <v>0</v>
      </c>
      <c r="AA12">
        <v>0</v>
      </c>
      <c r="AB12">
        <v>4.6609756097560977</v>
      </c>
      <c r="AC12">
        <v>4.9939024390243905</v>
      </c>
      <c r="AD12">
        <v>3.5268292682926825</v>
      </c>
      <c r="AE12">
        <v>3.5939024390243901</v>
      </c>
      <c r="AF12">
        <v>3.4259349593495934</v>
      </c>
      <c r="AL12" t="str">
        <f>GMs!A12</f>
        <v>stat/$</v>
      </c>
      <c r="AM12" t="str">
        <f>GMs!B12</f>
        <v>zFT%</v>
      </c>
      <c r="AN12">
        <f>GMs!C12</f>
        <v>1.1818171131393204E-2</v>
      </c>
      <c r="AO12">
        <f>GMs!D12</f>
        <v>4.7976513098464312E-2</v>
      </c>
      <c r="AP12">
        <f>GMs!E12</f>
        <v>0.1396659597030753</v>
      </c>
      <c r="AQ12">
        <f>GMs!F12</f>
        <v>0.16028997289972899</v>
      </c>
      <c r="AR12">
        <f>GMs!G12</f>
        <v>6.6310975609756101E-2</v>
      </c>
      <c r="AS12">
        <f>GMs!H12</f>
        <v>4.2408708832851034E-2</v>
      </c>
      <c r="AT12">
        <f>GMs!I12</f>
        <v>2.5691056910569103E-2</v>
      </c>
      <c r="AU12">
        <f>GMs!J12</f>
        <v>3.9104621309370986E-2</v>
      </c>
      <c r="AV12">
        <f>GMs!K12</f>
        <v>2.9073170731707319E-2</v>
      </c>
      <c r="AW12">
        <f>GMs!L12</f>
        <v>-3.408130081300813E-3</v>
      </c>
      <c r="AX12">
        <f>GMs!M12</f>
        <v>-4.1044620911325394E-2</v>
      </c>
    </row>
    <row r="13" spans="1:50" x14ac:dyDescent="0.3">
      <c r="A13">
        <f t="shared" si="0"/>
        <v>14.227581598479819</v>
      </c>
      <c r="B13">
        <f t="shared" si="1"/>
        <v>13.910330217641246</v>
      </c>
      <c r="C13">
        <f>GMs!$P$9*AE13 + 1</f>
        <v>14.034646226144677</v>
      </c>
      <c r="D13">
        <f>GMs!$P$10*AF13 + 1</f>
        <v>13.712339137519198</v>
      </c>
      <c r="E13">
        <v>14.234416150664556</v>
      </c>
      <c r="F13">
        <v>11.674439120582592</v>
      </c>
      <c r="G13">
        <v>22.241744476261037</v>
      </c>
      <c r="H13">
        <v>15.650339758327803</v>
      </c>
      <c r="I13">
        <v>15.30136323940537</v>
      </c>
      <c r="J13" t="str">
        <v>Brook Lopez</v>
      </c>
      <c r="K13">
        <v>0.78483739837398381</v>
      </c>
      <c r="L13">
        <v>0.53849593495934966</v>
      </c>
      <c r="M13">
        <v>-0.34768292682926832</v>
      </c>
      <c r="N13">
        <v>-0.26528455284552849</v>
      </c>
      <c r="O13">
        <v>-8.0081300813008127E-2</v>
      </c>
      <c r="P13">
        <v>-1.0800406504065041</v>
      </c>
      <c r="Q13">
        <v>-0.83341463414634154</v>
      </c>
      <c r="R13">
        <v>1.9147560975609756</v>
      </c>
      <c r="S13">
        <v>0.82898373983739848</v>
      </c>
      <c r="T13">
        <v>0.92207317073170758</v>
      </c>
      <c r="U13">
        <v>0.63158536585365854</v>
      </c>
      <c r="V13">
        <v>2.5406097560975613</v>
      </c>
      <c r="W13">
        <v>1.460569105691057</v>
      </c>
      <c r="X13">
        <v>1.3036016260162602</v>
      </c>
      <c r="Y13" t="str">
        <v xml:space="preserve"> C</v>
      </c>
      <c r="Z13">
        <v>0</v>
      </c>
      <c r="AA13">
        <v>0</v>
      </c>
      <c r="AB13">
        <v>2.9469512195121959</v>
      </c>
      <c r="AC13">
        <v>2.9176829268292686</v>
      </c>
      <c r="AD13">
        <v>4.264024390243903</v>
      </c>
      <c r="AE13">
        <v>3.2654471544715449</v>
      </c>
      <c r="AF13">
        <v>3.1479268292682927</v>
      </c>
      <c r="AL13" t="str">
        <f>GMs!A13</f>
        <v>stat/$</v>
      </c>
      <c r="AM13" t="str">
        <f>GMs!B13</f>
        <v>z3PM</v>
      </c>
      <c r="AN13">
        <f>GMs!C13</f>
        <v>-9.7650552271861622E-3</v>
      </c>
      <c r="AO13">
        <f>GMs!D13</f>
        <v>-8.9024390243902431E-3</v>
      </c>
      <c r="AP13">
        <f>GMs!E13</f>
        <v>0.13642099681866385</v>
      </c>
      <c r="AQ13">
        <f>GMs!F13</f>
        <v>6.4626016260162594E-2</v>
      </c>
      <c r="AR13">
        <f>GMs!G13</f>
        <v>3.5434451219512199E-2</v>
      </c>
      <c r="AS13">
        <f>GMs!H13</f>
        <v>6.7052501033484906E-3</v>
      </c>
      <c r="AT13">
        <f>GMs!I13</f>
        <v>8.3554006968641105E-3</v>
      </c>
      <c r="AU13">
        <f>GMs!J13</f>
        <v>1.071245186136072E-2</v>
      </c>
      <c r="AV13">
        <f>GMs!K13</f>
        <v>1.977485928705441E-2</v>
      </c>
      <c r="AW13">
        <f>GMs!L13</f>
        <v>-1.686829268292683E-2</v>
      </c>
      <c r="AX13">
        <f>GMs!M13</f>
        <v>-7.4248440158820195E-3</v>
      </c>
    </row>
    <row r="14" spans="1:50" x14ac:dyDescent="0.3">
      <c r="A14">
        <f t="shared" si="0"/>
        <v>14.010055645728938</v>
      </c>
      <c r="B14">
        <f t="shared" si="1"/>
        <v>12.683758927459204</v>
      </c>
      <c r="C14">
        <f>GMs!$P$9*AE14 + 1</f>
        <v>13.821756199396241</v>
      </c>
      <c r="D14">
        <f>GMs!$P$10*AF14 + 1</f>
        <v>12.513023453291769</v>
      </c>
      <c r="E14">
        <v>23.303811203633931</v>
      </c>
      <c r="F14">
        <v>11.239430629775152</v>
      </c>
      <c r="G14">
        <v>22.335909223689043</v>
      </c>
      <c r="H14">
        <v>15.411061210301833</v>
      </c>
      <c r="I14">
        <v>13.952134820205126</v>
      </c>
      <c r="J14" t="str">
        <v>Mitchell Robinson</v>
      </c>
      <c r="K14">
        <v>2.0030894308943088</v>
      </c>
      <c r="L14">
        <v>-1.5343495934959348</v>
      </c>
      <c r="M14">
        <v>-1.6908536585365852</v>
      </c>
      <c r="N14">
        <v>-0.78434959349593492</v>
      </c>
      <c r="O14">
        <v>1.0548373983739836</v>
      </c>
      <c r="P14">
        <v>-1.1522764227642277</v>
      </c>
      <c r="Q14">
        <v>0.41475609756097559</v>
      </c>
      <c r="R14">
        <v>2.2018292682926828</v>
      </c>
      <c r="S14">
        <v>0.89455284552845526</v>
      </c>
      <c r="T14">
        <v>2.9415853658536579</v>
      </c>
      <c r="U14">
        <v>0.51268292682926808</v>
      </c>
      <c r="V14">
        <v>2.5595121951219508</v>
      </c>
      <c r="W14">
        <v>1.4072357723577233</v>
      </c>
      <c r="X14">
        <v>1.0066178861788617</v>
      </c>
      <c r="Y14" t="str">
        <v xml:space="preserve"> C</v>
      </c>
      <c r="Z14">
        <v>0</v>
      </c>
      <c r="AA14">
        <v>0</v>
      </c>
      <c r="AB14">
        <v>4.9664634146341466</v>
      </c>
      <c r="AC14">
        <v>2.7987804878048781</v>
      </c>
      <c r="AD14">
        <v>4.282926829268292</v>
      </c>
      <c r="AE14">
        <v>3.2121138211382112</v>
      </c>
      <c r="AF14">
        <v>2.8509430894308943</v>
      </c>
      <c r="AL14" t="str">
        <f>GMs!A14</f>
        <v>stat/$</v>
      </c>
      <c r="AM14" t="str">
        <f>GMs!B14</f>
        <v>zPTS</v>
      </c>
      <c r="AN14">
        <f>GMs!C14</f>
        <v>1.1541964667767E-2</v>
      </c>
      <c r="AO14">
        <f>GMs!D14</f>
        <v>4.6315266485998187E-2</v>
      </c>
      <c r="AP14">
        <f>GMs!E14</f>
        <v>0.10018027571580064</v>
      </c>
      <c r="AQ14">
        <f>GMs!F14</f>
        <v>9.4509485094850951E-2</v>
      </c>
      <c r="AR14">
        <f>GMs!G14</f>
        <v>3.2004573170731708E-2</v>
      </c>
      <c r="AS14">
        <f>GMs!H14</f>
        <v>2.5062698084607961E-2</v>
      </c>
      <c r="AT14">
        <f>GMs!I14</f>
        <v>2.0527293844367016E-2</v>
      </c>
      <c r="AU14">
        <f>GMs!J14</f>
        <v>3.2777599486521182E-2</v>
      </c>
      <c r="AV14">
        <f>GMs!K14</f>
        <v>2.9801125703564735E-2</v>
      </c>
      <c r="AW14">
        <f>GMs!L14</f>
        <v>2.2004065040650403E-2</v>
      </c>
      <c r="AX14">
        <f>GMs!M14</f>
        <v>2.2974097182832293E-2</v>
      </c>
    </row>
    <row r="15" spans="1:50" x14ac:dyDescent="0.3">
      <c r="A15">
        <f t="shared" si="0"/>
        <v>13.636017117218278</v>
      </c>
      <c r="B15">
        <f t="shared" si="1"/>
        <v>12.066662177727062</v>
      </c>
      <c r="C15">
        <f>GMs!$P$9*AE15 + 1</f>
        <v>13.455689202182469</v>
      </c>
      <c r="D15">
        <f>GMs!$P$10*AF15 + 1</f>
        <v>11.909639192985393</v>
      </c>
      <c r="E15">
        <v>23.302168197283756</v>
      </c>
      <c r="F15">
        <v>14.358999212057848</v>
      </c>
      <c r="G15">
        <v>18.814755184380914</v>
      </c>
      <c r="H15">
        <v>14.999618828940108</v>
      </c>
      <c r="I15">
        <v>13.273328395499769</v>
      </c>
      <c r="J15" t="str">
        <v>Jarrett Allen</v>
      </c>
      <c r="K15">
        <v>2.2916260162601625</v>
      </c>
      <c r="L15">
        <v>-1.6256910569105691</v>
      </c>
      <c r="M15">
        <v>-1.6041463414634145</v>
      </c>
      <c r="N15">
        <v>-8.1788617886178833E-2</v>
      </c>
      <c r="O15">
        <v>2.0595934959349598</v>
      </c>
      <c r="P15">
        <v>-0.53715447154471541</v>
      </c>
      <c r="Q15">
        <v>-1.0153658536585366</v>
      </c>
      <c r="R15">
        <v>1.8782926829268292</v>
      </c>
      <c r="S15">
        <v>-4.9837398373983766E-2</v>
      </c>
      <c r="T15">
        <v>2.9412195121951221</v>
      </c>
      <c r="U15">
        <v>1.3653658536585369</v>
      </c>
      <c r="V15">
        <v>1.8526829268292686</v>
      </c>
      <c r="W15">
        <v>1.3155284552845532</v>
      </c>
      <c r="X15">
        <v>0.85720325203252079</v>
      </c>
      <c r="Y15" t="str">
        <v xml:space="preserve"> C</v>
      </c>
      <c r="Z15">
        <v>0</v>
      </c>
      <c r="AA15">
        <v>0</v>
      </c>
      <c r="AB15">
        <v>4.9660975609756104</v>
      </c>
      <c r="AC15">
        <v>3.6514634146341467</v>
      </c>
      <c r="AD15">
        <v>3.5760975609756098</v>
      </c>
      <c r="AE15">
        <v>3.1204065040650408</v>
      </c>
      <c r="AF15">
        <v>2.7015284552845533</v>
      </c>
      <c r="AL15" t="str">
        <f>GMs!A15</f>
        <v>stat/$</v>
      </c>
      <c r="AM15" t="str">
        <f>GMs!B15</f>
        <v>zREB</v>
      </c>
      <c r="AN15">
        <f>GMs!C15</f>
        <v>9.6753610104059386E-3</v>
      </c>
      <c r="AO15">
        <f>GMs!D15</f>
        <v>5.198554652213188E-2</v>
      </c>
      <c r="AP15">
        <f>GMs!E15</f>
        <v>3.5418875927889734E-3</v>
      </c>
      <c r="AQ15">
        <f>GMs!F15</f>
        <v>7.271002710027101E-2</v>
      </c>
      <c r="AR15">
        <f>GMs!G15</f>
        <v>-6.3414634146341468E-3</v>
      </c>
      <c r="AS15">
        <f>GMs!H15</f>
        <v>9.2572688438748787E-3</v>
      </c>
      <c r="AT15">
        <f>GMs!I15</f>
        <v>2.8225319396051104E-2</v>
      </c>
      <c r="AU15">
        <f>GMs!J15</f>
        <v>-2.6765083440308084E-3</v>
      </c>
      <c r="AV15">
        <f>GMs!K15</f>
        <v>1.3861163227016889E-2</v>
      </c>
      <c r="AW15">
        <f>GMs!L15</f>
        <v>2.3266666666666668E-2</v>
      </c>
      <c r="AX15">
        <f>GMs!M15</f>
        <v>2.5522783134808096E-2</v>
      </c>
    </row>
    <row r="16" spans="1:50" x14ac:dyDescent="0.3">
      <c r="A16">
        <f t="shared" si="0"/>
        <v>10.483880368971523</v>
      </c>
      <c r="B16">
        <f t="shared" si="1"/>
        <v>10.030894317091491</v>
      </c>
      <c r="C16">
        <f>GMs!$P$9*AE16 + 1</f>
        <v>10.370730979208952</v>
      </c>
      <c r="D16">
        <f>GMs!$P$10*AF16 + 1</f>
        <v>9.9191080724143283</v>
      </c>
      <c r="E16">
        <v>13.57447526667735</v>
      </c>
      <c r="F16">
        <v>8.4330681608738125</v>
      </c>
      <c r="G16">
        <v>17.676273012251265</v>
      </c>
      <c r="H16">
        <v>11.532268405868676</v>
      </c>
      <c r="I16">
        <v>11.03398374880064</v>
      </c>
      <c r="J16" t="str">
        <v>Nerlens Noel</v>
      </c>
      <c r="K16">
        <v>0.89195121951219514</v>
      </c>
      <c r="L16">
        <v>-0.23243902439024391</v>
      </c>
      <c r="M16">
        <v>-1.6836585365853658</v>
      </c>
      <c r="N16">
        <v>-1.3392682926829269</v>
      </c>
      <c r="O16">
        <v>0.25243902439024396</v>
      </c>
      <c r="P16">
        <v>-1.0814634146341464</v>
      </c>
      <c r="Q16">
        <v>0.18975609756097561</v>
      </c>
      <c r="R16">
        <v>2.748292682926829</v>
      </c>
      <c r="S16">
        <v>0.79707317073170736</v>
      </c>
      <c r="T16">
        <v>0.77512195121951211</v>
      </c>
      <c r="U16">
        <v>-0.25439024390243903</v>
      </c>
      <c r="V16">
        <v>1.624146341463415</v>
      </c>
      <c r="W16">
        <v>0.54268292682926833</v>
      </c>
      <c r="X16">
        <v>0.36429268292682937</v>
      </c>
      <c r="Y16" t="str">
        <v xml:space="preserve"> C</v>
      </c>
      <c r="Z16">
        <v>0</v>
      </c>
      <c r="AA16">
        <v>0</v>
      </c>
      <c r="AB16">
        <v>2.8000000000000003</v>
      </c>
      <c r="AC16">
        <v>2.0317073170731708</v>
      </c>
      <c r="AD16">
        <v>3.3475609756097562</v>
      </c>
      <c r="AE16">
        <v>2.3475609756097562</v>
      </c>
      <c r="AF16">
        <v>2.2086178861788621</v>
      </c>
      <c r="AL16" t="str">
        <f>GMs!A16</f>
        <v>stat/$</v>
      </c>
      <c r="AM16" t="str">
        <f>GMs!B16</f>
        <v>zAST</v>
      </c>
      <c r="AN16">
        <f>GMs!C16</f>
        <v>1.7958333921106719E-2</v>
      </c>
      <c r="AO16">
        <f>GMs!D16</f>
        <v>5.7109304426377586E-2</v>
      </c>
      <c r="AP16">
        <f>GMs!E16</f>
        <v>5.8833510074231168E-2</v>
      </c>
      <c r="AQ16">
        <f>GMs!F16</f>
        <v>0.24872899728997291</v>
      </c>
      <c r="AR16">
        <f>GMs!G16</f>
        <v>3.4367378048780491E-2</v>
      </c>
      <c r="AS16">
        <f>GMs!H16</f>
        <v>1.4471544715447154E-2</v>
      </c>
      <c r="AT16">
        <f>GMs!I16</f>
        <v>1.0346109175377469E-2</v>
      </c>
      <c r="AU16">
        <f>GMs!J16</f>
        <v>1.8273427471116814E-2</v>
      </c>
      <c r="AV16">
        <f>GMs!K16</f>
        <v>1.3448405253283304E-2</v>
      </c>
      <c r="AW16">
        <f>GMs!L16</f>
        <v>-9.4813008130081294E-3</v>
      </c>
      <c r="AX16">
        <f>GMs!M16</f>
        <v>1.6734732463603706E-2</v>
      </c>
    </row>
    <row r="17" spans="1:50" x14ac:dyDescent="0.3">
      <c r="A17">
        <f t="shared" si="0"/>
        <v>8.3358115855565735</v>
      </c>
      <c r="B17">
        <f t="shared" si="1"/>
        <v>8.1158729964513903</v>
      </c>
      <c r="C17">
        <f>GMs!$P$9*AE17 + 1</f>
        <v>8.2684419650681527</v>
      </c>
      <c r="D17">
        <f>GMs!$P$10*AF17 + 1</f>
        <v>8.046640386387919</v>
      </c>
      <c r="E17">
        <v>13.129768214563153</v>
      </c>
      <c r="F17">
        <v>6.5011842991341009</v>
      </c>
      <c r="G17">
        <v>12.610817115123723</v>
      </c>
      <c r="H17">
        <v>9.1693927441122316</v>
      </c>
      <c r="I17">
        <v>8.9274602960965304</v>
      </c>
      <c r="J17" t="str">
        <v>Khem Birch</v>
      </c>
      <c r="K17">
        <v>0.57699186991869922</v>
      </c>
      <c r="L17">
        <v>-0.6600813008130082</v>
      </c>
      <c r="M17">
        <v>-1.4597560975609758</v>
      </c>
      <c r="N17">
        <v>-0.62325203252032524</v>
      </c>
      <c r="O17">
        <v>0.89544715447154477</v>
      </c>
      <c r="P17">
        <v>-0.59130081300813009</v>
      </c>
      <c r="Q17">
        <v>-0.15804878048780488</v>
      </c>
      <c r="R17">
        <v>1.2375609756097561</v>
      </c>
      <c r="S17">
        <v>0.79845528455284553</v>
      </c>
      <c r="T17">
        <v>0.67609756097560991</v>
      </c>
      <c r="U17">
        <v>-0.78243902439024393</v>
      </c>
      <c r="V17">
        <v>0.6073170731707318</v>
      </c>
      <c r="W17">
        <v>1.6016260162601603E-2</v>
      </c>
      <c r="X17">
        <v>-9.9382113821138263E-2</v>
      </c>
      <c r="Y17" t="str">
        <v xml:space="preserve"> C</v>
      </c>
      <c r="Z17">
        <v>0</v>
      </c>
      <c r="AA17">
        <v>0</v>
      </c>
      <c r="AB17">
        <v>2.7009756097560982</v>
      </c>
      <c r="AC17">
        <v>1.5036585365853659</v>
      </c>
      <c r="AD17">
        <v>2.3307317073170735</v>
      </c>
      <c r="AE17">
        <v>1.8208943089430893</v>
      </c>
      <c r="AF17">
        <v>1.7449430894308944</v>
      </c>
      <c r="AL17" t="str">
        <f>GMs!A17</f>
        <v>stat/$</v>
      </c>
      <c r="AM17" t="str">
        <f>GMs!B17</f>
        <v>zSTL</v>
      </c>
      <c r="AN17">
        <f>GMs!C17</f>
        <v>3.3658959782194714E-3</v>
      </c>
      <c r="AO17">
        <f>GMs!D17</f>
        <v>2.4097560975609753E-2</v>
      </c>
      <c r="AP17">
        <f>GMs!E17</f>
        <v>2.7104984093319198E-2</v>
      </c>
      <c r="AQ17">
        <f>GMs!F17</f>
        <v>4.0170731707317081E-2</v>
      </c>
      <c r="AR17">
        <f>GMs!G17</f>
        <v>-1.8521341463414633E-3</v>
      </c>
      <c r="AS17">
        <f>GMs!H17</f>
        <v>-1.1434477056634971E-2</v>
      </c>
      <c r="AT17">
        <f>GMs!I17</f>
        <v>-5.3310104529616723E-3</v>
      </c>
      <c r="AU17">
        <f>GMs!J17</f>
        <v>8.7885109114249037E-3</v>
      </c>
      <c r="AV17">
        <f>GMs!K17</f>
        <v>1.129455909943715E-2</v>
      </c>
      <c r="AW17">
        <f>GMs!L17</f>
        <v>1.2702439024390244E-2</v>
      </c>
      <c r="AX17">
        <f>GMs!M17</f>
        <v>7.8162223482699956E-3</v>
      </c>
    </row>
    <row r="18" spans="1:50" x14ac:dyDescent="0.3">
      <c r="A18">
        <f t="shared" si="0"/>
        <v>9.4920813984259667</v>
      </c>
      <c r="B18">
        <f t="shared" si="1"/>
        <v>7.8587661397368942</v>
      </c>
      <c r="C18">
        <f>GMs!$P$9*AE18 + 1</f>
        <v>9.4000692871288116</v>
      </c>
      <c r="D18">
        <f>GMs!$P$10*AF18 + 1</f>
        <v>7.7952466938661038</v>
      </c>
      <c r="E18">
        <v>10.964833513815087</v>
      </c>
      <c r="F18">
        <v>8.7065658068891576</v>
      </c>
      <c r="G18">
        <v>14.662393580055324</v>
      </c>
      <c r="H18">
        <v>10.441289538268563</v>
      </c>
      <c r="I18">
        <v>8.6446427537105848</v>
      </c>
      <c r="J18" t="str">
        <v>Ivica Zubac</v>
      </c>
      <c r="K18">
        <v>2.3057317073170731</v>
      </c>
      <c r="L18">
        <v>0.10548780487804878</v>
      </c>
      <c r="M18">
        <v>-1.7484146341463414</v>
      </c>
      <c r="N18">
        <v>-0.58085365853658533</v>
      </c>
      <c r="O18">
        <v>1.1060975609756096</v>
      </c>
      <c r="P18">
        <v>-0.71963414634146339</v>
      </c>
      <c r="Q18">
        <v>-1.5429268292682927</v>
      </c>
      <c r="R18">
        <v>0.89487804878048771</v>
      </c>
      <c r="S18">
        <v>0.47914634146341462</v>
      </c>
      <c r="T18">
        <v>0.19402439024390228</v>
      </c>
      <c r="U18">
        <v>-0.17963414634146369</v>
      </c>
      <c r="V18">
        <v>1.0191463414634145</v>
      </c>
      <c r="W18">
        <v>0.29951219512195093</v>
      </c>
      <c r="X18">
        <v>-0.16163414634146334</v>
      </c>
      <c r="Y18" t="str">
        <v xml:space="preserve"> C</v>
      </c>
      <c r="Z18">
        <v>0</v>
      </c>
      <c r="AA18">
        <v>0</v>
      </c>
      <c r="AB18">
        <v>2.2189024390243905</v>
      </c>
      <c r="AC18">
        <v>2.1064634146341463</v>
      </c>
      <c r="AD18">
        <v>2.7425609756097558</v>
      </c>
      <c r="AE18">
        <v>2.1043902439024387</v>
      </c>
      <c r="AF18">
        <v>1.6826910569105693</v>
      </c>
      <c r="AL18" t="str">
        <f>GMs!A18</f>
        <v>stat/$</v>
      </c>
      <c r="AM18" t="str">
        <f>GMs!B18</f>
        <v>zBLK</v>
      </c>
      <c r="AN18">
        <f>GMs!C18</f>
        <v>1.5653980166175276E-2</v>
      </c>
      <c r="AO18">
        <f>GMs!D18</f>
        <v>8.4878048780487811E-3</v>
      </c>
      <c r="AP18">
        <f>GMs!E18</f>
        <v>-4.261930010604454E-2</v>
      </c>
      <c r="AQ18">
        <f>GMs!F18</f>
        <v>2.8869918699186998E-2</v>
      </c>
      <c r="AR18">
        <f>GMs!G18</f>
        <v>-9.1920731707317068E-3</v>
      </c>
      <c r="AS18">
        <f>GMs!H18</f>
        <v>2.0396858205870196E-2</v>
      </c>
      <c r="AT18">
        <f>GMs!I18</f>
        <v>2.0648083623693379E-2</v>
      </c>
      <c r="AU18">
        <f>GMs!J18</f>
        <v>-4.6983311938382536E-3</v>
      </c>
      <c r="AV18">
        <f>GMs!K18</f>
        <v>-2.2063789868667916E-3</v>
      </c>
      <c r="AW18">
        <f>GMs!L18</f>
        <v>5.1926829268292687E-2</v>
      </c>
      <c r="AX18">
        <f>GMs!M18</f>
        <v>1.4914917753828701E-2</v>
      </c>
    </row>
    <row r="19" spans="1:50" x14ac:dyDescent="0.3">
      <c r="A19">
        <f t="shared" si="0"/>
        <v>5.9632533661471943</v>
      </c>
      <c r="B19">
        <f t="shared" si="1"/>
        <v>5.9859523832720765</v>
      </c>
      <c r="C19">
        <f>GMs!$P$9*AE19 + 1</f>
        <v>5.9464478471031272</v>
      </c>
      <c r="D19">
        <f>GMs!$P$10*AF19 + 1</f>
        <v>5.9640486789249669</v>
      </c>
      <c r="E19">
        <v>9.5370609955124799</v>
      </c>
      <c r="F19">
        <v>4.3613886869161638</v>
      </c>
      <c r="G19">
        <v>11.519721073957843</v>
      </c>
      <c r="H19">
        <v>6.5595787027619146</v>
      </c>
      <c r="I19">
        <v>6.5845476215992846</v>
      </c>
      <c r="J19" t="str">
        <v>Mo Bamba</v>
      </c>
      <c r="K19">
        <v>0.2469918699186992</v>
      </c>
      <c r="L19">
        <v>-0.44178861788617885</v>
      </c>
      <c r="M19">
        <v>-0.80682926829268298</v>
      </c>
      <c r="N19">
        <v>-0.7105691056910568</v>
      </c>
      <c r="O19">
        <v>0.49642276422764225</v>
      </c>
      <c r="P19">
        <v>-0.95398373983739826</v>
      </c>
      <c r="Q19">
        <v>-1.4790243902439024</v>
      </c>
      <c r="R19">
        <v>2.2814634146341461</v>
      </c>
      <c r="S19">
        <v>0.80162601626016261</v>
      </c>
      <c r="T19">
        <v>-0.12390243902439052</v>
      </c>
      <c r="U19">
        <v>-1.367317073170732</v>
      </c>
      <c r="V19">
        <v>0.38829268292682917</v>
      </c>
      <c r="W19">
        <v>-0.56569105691056942</v>
      </c>
      <c r="X19">
        <v>-0.61508943089430901</v>
      </c>
      <c r="Y19" t="str">
        <v xml:space="preserve"> C</v>
      </c>
      <c r="Z19">
        <v>0</v>
      </c>
      <c r="AA19">
        <v>0</v>
      </c>
      <c r="AB19">
        <v>1.9009756097560977</v>
      </c>
      <c r="AC19">
        <v>0.91878048780487775</v>
      </c>
      <c r="AD19">
        <v>2.1117073170731704</v>
      </c>
      <c r="AE19">
        <v>1.2391869918699183</v>
      </c>
      <c r="AF19">
        <v>1.2292357723577236</v>
      </c>
      <c r="AL19" t="str">
        <f>GMs!A19</f>
        <v>stat/$</v>
      </c>
      <c r="AM19" t="str">
        <f>GMs!B19</f>
        <v>zTO</v>
      </c>
      <c r="AN19">
        <f>GMs!C19</f>
        <v>-9.8860424983660041E-3</v>
      </c>
      <c r="AO19">
        <f>GMs!D19</f>
        <v>-3.9001806684733513E-2</v>
      </c>
      <c r="AP19">
        <f>GMs!E19</f>
        <v>-8.0752916224814425E-2</v>
      </c>
      <c r="AQ19">
        <f>GMs!F19</f>
        <v>-0.16668563685636859</v>
      </c>
      <c r="AR19">
        <f>GMs!G19</f>
        <v>-2.2903963414634146E-2</v>
      </c>
      <c r="AS19">
        <f>GMs!H19</f>
        <v>-2.8017086950530519E-2</v>
      </c>
      <c r="AT19">
        <f>GMs!I19</f>
        <v>-2.3291521486643433E-2</v>
      </c>
      <c r="AU19">
        <f>GMs!J19</f>
        <v>-2.0689987163029524E-2</v>
      </c>
      <c r="AV19">
        <f>GMs!K19</f>
        <v>-1.8844277673545965E-2</v>
      </c>
      <c r="AW19">
        <f>GMs!L19</f>
        <v>-5.6398373983739822E-3</v>
      </c>
      <c r="AX19">
        <f>GMs!M19</f>
        <v>-2.2196067309510306E-2</v>
      </c>
    </row>
    <row r="20" spans="1:50" x14ac:dyDescent="0.3">
      <c r="A20">
        <f t="shared" si="0"/>
        <v>6.166189163530639</v>
      </c>
      <c r="B20">
        <f t="shared" si="1"/>
        <v>4.9242155660705063</v>
      </c>
      <c r="C20">
        <f>GMs!$P$9*AE20 + 1</f>
        <v>6.1450586647403878</v>
      </c>
      <c r="D20">
        <f>GMs!$P$10*AF20 + 1</f>
        <v>4.9259046855150395</v>
      </c>
      <c r="E20">
        <v>13.447416108930437</v>
      </c>
      <c r="F20">
        <v>7.789701757033475</v>
      </c>
      <c r="G20">
        <v>6.1906038840318693</v>
      </c>
      <c r="H20">
        <v>6.7828080798837034</v>
      </c>
      <c r="I20">
        <v>5.4166371226775576</v>
      </c>
      <c r="J20" t="str">
        <v>Mason Plumlee</v>
      </c>
      <c r="K20">
        <v>1.7811382113821137</v>
      </c>
      <c r="L20">
        <v>-1.2627642276422764</v>
      </c>
      <c r="M20">
        <v>-1.6692682926829268</v>
      </c>
      <c r="N20">
        <v>-0.65252032520325198</v>
      </c>
      <c r="O20">
        <v>1.2095934959349592</v>
      </c>
      <c r="P20">
        <v>0.16552845528455284</v>
      </c>
      <c r="Q20">
        <v>-0.48390243902439023</v>
      </c>
      <c r="R20">
        <v>0.48195121951219511</v>
      </c>
      <c r="S20">
        <v>-8.5691056910569052E-2</v>
      </c>
      <c r="T20">
        <v>0.7468292682926827</v>
      </c>
      <c r="U20">
        <v>-0.43024390243902433</v>
      </c>
      <c r="V20">
        <v>-0.68146341463414628</v>
      </c>
      <c r="W20">
        <v>-0.51593495934959344</v>
      </c>
      <c r="X20">
        <v>-0.87216260162601622</v>
      </c>
      <c r="Y20" t="str">
        <v xml:space="preserve"> C</v>
      </c>
      <c r="Z20">
        <v>0</v>
      </c>
      <c r="AA20">
        <v>0</v>
      </c>
      <c r="AB20">
        <v>2.771707317073171</v>
      </c>
      <c r="AC20">
        <v>1.8558536585365855</v>
      </c>
      <c r="AD20">
        <v>1.0419512195121952</v>
      </c>
      <c r="AE20">
        <v>1.2889430894308942</v>
      </c>
      <c r="AF20">
        <v>0.97216260162601631</v>
      </c>
    </row>
    <row r="21" spans="1:50" x14ac:dyDescent="0.3">
      <c r="A21">
        <f t="shared" si="0"/>
        <v>4.0356948854446495</v>
      </c>
      <c r="B21">
        <f t="shared" si="1"/>
        <v>3.6243098923094577</v>
      </c>
      <c r="C21">
        <f>GMs!$P$9*AE21 + 1</f>
        <v>4.0599696070289584</v>
      </c>
      <c r="D21">
        <f>GMs!$P$10*AF21 + 1</f>
        <v>3.6548841789723907</v>
      </c>
      <c r="E21">
        <v>8.6706489801865416</v>
      </c>
      <c r="F21">
        <v>4.7308112821864841</v>
      </c>
      <c r="G21">
        <v>6.6839056576547469</v>
      </c>
      <c r="H21">
        <v>4.4392643739891149</v>
      </c>
      <c r="I21">
        <v>3.9867408815404035</v>
      </c>
      <c r="J21" t="str">
        <v>Wendell Carter Jr.</v>
      </c>
      <c r="K21">
        <v>0.74304878048780487</v>
      </c>
      <c r="L21">
        <v>-0.72146341463414632</v>
      </c>
      <c r="M21">
        <v>-1.3679268292682925</v>
      </c>
      <c r="N21">
        <v>-0.35292682926829266</v>
      </c>
      <c r="O21">
        <v>1.1798780487804876</v>
      </c>
      <c r="P21">
        <v>-0.45585365853658538</v>
      </c>
      <c r="Q21">
        <v>-0.77841463414634138</v>
      </c>
      <c r="R21">
        <v>0.4873170731707317</v>
      </c>
      <c r="S21">
        <v>0.22804878048780489</v>
      </c>
      <c r="T21">
        <v>-0.31682926829268288</v>
      </c>
      <c r="U21">
        <v>-1.2663414634146342</v>
      </c>
      <c r="V21">
        <v>-0.58243902439024398</v>
      </c>
      <c r="W21">
        <v>-1.0382926829268293</v>
      </c>
      <c r="X21">
        <v>-1.1869024390243903</v>
      </c>
      <c r="Y21" t="str">
        <v xml:space="preserve"> C</v>
      </c>
      <c r="Z21">
        <v>0</v>
      </c>
      <c r="AA21">
        <v>0</v>
      </c>
      <c r="AB21">
        <v>1.7080487804878053</v>
      </c>
      <c r="AC21">
        <v>1.0197560975609756</v>
      </c>
      <c r="AD21">
        <v>1.1409756097560975</v>
      </c>
      <c r="AE21">
        <v>0.76658536585365833</v>
      </c>
      <c r="AF21">
        <v>0.65742276422764223</v>
      </c>
      <c r="AL21" t="str">
        <f>GMs!A21</f>
        <v>totals</v>
      </c>
      <c r="AM21" t="str">
        <f>GMs!B21</f>
        <v>Punt</v>
      </c>
      <c r="AN21">
        <f>GMs!C21</f>
        <v>392.48984552845508</v>
      </c>
      <c r="AO21">
        <f>GMs!D21</f>
        <v>13.241357723577234</v>
      </c>
      <c r="AP21">
        <f>GMs!E21</f>
        <v>10.104032520325205</v>
      </c>
      <c r="AQ21">
        <f>GMs!F21</f>
        <v>10.144878048780491</v>
      </c>
      <c r="AR21">
        <f>GMs!G21</f>
        <v>9.7041300813008124</v>
      </c>
      <c r="AS21">
        <f>GMs!H21</f>
        <v>8.0342113821138206</v>
      </c>
      <c r="AT21">
        <f>GMs!I21</f>
        <v>8.3837073170731724</v>
      </c>
      <c r="AU21">
        <f>GMs!J21</f>
        <v>8.1383739837398394</v>
      </c>
      <c r="AV21">
        <f>GMs!K21</f>
        <v>8.2063739837398391</v>
      </c>
      <c r="AW21">
        <f>GMs!L21</f>
        <v>6.4622926829268295</v>
      </c>
      <c r="AX21">
        <f>GMs!M21</f>
        <v>6.212016260162601</v>
      </c>
    </row>
    <row r="22" spans="1:50" x14ac:dyDescent="0.3">
      <c r="A22">
        <f t="shared" si="0"/>
        <v>26.920685173709945</v>
      </c>
      <c r="B22">
        <f t="shared" si="1"/>
        <v>25.331992569999422</v>
      </c>
      <c r="C22">
        <f>GMs!$P$9*AE22 + 1</f>
        <v>26.457233625387598</v>
      </c>
      <c r="D22">
        <f>GMs!$P$10*AF22 + 1</f>
        <v>24.880201053723091</v>
      </c>
      <c r="E22">
        <v>28.718612465029359</v>
      </c>
      <c r="F22">
        <v>30.167430849277594</v>
      </c>
      <c r="G22">
        <v>29.210543300433507</v>
      </c>
      <c r="H22">
        <v>29.612753691080943</v>
      </c>
      <c r="I22">
        <v>27.865191826999364</v>
      </c>
      <c r="J22" t="str">
        <v>Bam Adebayo</v>
      </c>
      <c r="K22">
        <v>2.5180487804878049</v>
      </c>
      <c r="L22">
        <v>0.42536585365853663</v>
      </c>
      <c r="M22">
        <v>-1.7268292682926831</v>
      </c>
      <c r="N22">
        <v>0.69512195121951226</v>
      </c>
      <c r="O22">
        <v>1.4941463414634146</v>
      </c>
      <c r="P22">
        <v>0.63317073170731719</v>
      </c>
      <c r="Q22">
        <v>0.73414634146341473</v>
      </c>
      <c r="R22">
        <v>0.91317073170731722</v>
      </c>
      <c r="S22">
        <v>-1.113658536585366</v>
      </c>
      <c r="T22">
        <v>4.1473170731707318</v>
      </c>
      <c r="U22">
        <v>5.6863414634146343</v>
      </c>
      <c r="V22">
        <v>3.9395121951219512</v>
      </c>
      <c r="W22">
        <v>4.5726829268292679</v>
      </c>
      <c r="X22">
        <v>4.0690731707317074</v>
      </c>
      <c r="Y22" t="str">
        <v xml:space="preserve"> C, PF</v>
      </c>
      <c r="Z22">
        <v>0</v>
      </c>
      <c r="AA22">
        <v>0</v>
      </c>
      <c r="AB22">
        <v>6.1721951219512201</v>
      </c>
      <c r="AC22">
        <v>7.9724390243902441</v>
      </c>
      <c r="AD22">
        <v>5.6629268292682928</v>
      </c>
      <c r="AE22">
        <v>6.3775609756097555</v>
      </c>
      <c r="AF22">
        <v>5.9133983739837399</v>
      </c>
      <c r="AL22" t="str">
        <f>GMs!A22</f>
        <v>totals</v>
      </c>
      <c r="AM22" t="str">
        <f>GMs!B22</f>
        <v>Normal</v>
      </c>
      <c r="AN22">
        <f>GMs!C22</f>
        <v>397.07512195121933</v>
      </c>
      <c r="AO22">
        <f>GMs!D22</f>
        <v>13.935406504065039</v>
      </c>
      <c r="AP22">
        <f>GMs!E22</f>
        <v>10.143495934959351</v>
      </c>
      <c r="AQ22">
        <f>GMs!F22</f>
        <v>10.160853658536587</v>
      </c>
      <c r="AR22">
        <f>GMs!G22</f>
        <v>9.5843902439024404</v>
      </c>
      <c r="AS22">
        <f>GMs!H22</f>
        <v>8.1221951219512185</v>
      </c>
      <c r="AT22">
        <f>GMs!I22</f>
        <v>8.4886178861788615</v>
      </c>
      <c r="AU22">
        <f>GMs!J22</f>
        <v>8.1941463414634157</v>
      </c>
      <c r="AV22">
        <f>GMs!K22</f>
        <v>8.3791869918699184</v>
      </c>
      <c r="AW22">
        <f>GMs!L22</f>
        <v>6.6460569105691052</v>
      </c>
      <c r="AX22">
        <f>GMs!M22</f>
        <v>6.3775609756097555</v>
      </c>
    </row>
    <row r="23" spans="1:50" x14ac:dyDescent="0.3">
      <c r="A23">
        <f t="shared" si="0"/>
        <v>24.500708949356397</v>
      </c>
      <c r="B23">
        <f t="shared" si="1"/>
        <v>24.698845529355751</v>
      </c>
      <c r="C23">
        <f>GMs!$P$9*AE23 + 1</f>
        <v>24.088832077811258</v>
      </c>
      <c r="D23">
        <f>GMs!$P$10*AF23 + 1</f>
        <v>24.261123155565674</v>
      </c>
      <c r="E23">
        <v>29.036260359396643</v>
      </c>
      <c r="F23">
        <v>22.755778491028146</v>
      </c>
      <c r="G23">
        <v>34.068229238719887</v>
      </c>
      <c r="H23">
        <v>26.95077984429204</v>
      </c>
      <c r="I23">
        <v>27.168730082291329</v>
      </c>
      <c r="J23" t="str">
        <v>Myles Turner</v>
      </c>
      <c r="K23">
        <v>0.3178861788617886</v>
      </c>
      <c r="L23">
        <v>-0.23869918699186993</v>
      </c>
      <c r="M23">
        <v>-0.29317073170731711</v>
      </c>
      <c r="N23">
        <v>-0.2840650406504065</v>
      </c>
      <c r="O23">
        <v>0.4040650406504066</v>
      </c>
      <c r="P23">
        <v>-0.93528455284552847</v>
      </c>
      <c r="Q23">
        <v>-0.14487804878048782</v>
      </c>
      <c r="R23">
        <v>4.8346341463414637</v>
      </c>
      <c r="S23">
        <v>0.31886178861788617</v>
      </c>
      <c r="T23">
        <v>4.2180487804878055</v>
      </c>
      <c r="U23">
        <v>3.6604878048780489</v>
      </c>
      <c r="V23">
        <v>4.9146341463414647</v>
      </c>
      <c r="W23">
        <v>3.9793495934959351</v>
      </c>
      <c r="X23">
        <v>3.9157723577235775</v>
      </c>
      <c r="Y23" t="str">
        <v xml:space="preserve"> C, PF</v>
      </c>
      <c r="Z23">
        <v>0</v>
      </c>
      <c r="AA23">
        <v>0</v>
      </c>
      <c r="AB23">
        <v>6.2429268292682938</v>
      </c>
      <c r="AC23">
        <v>5.9465853658536592</v>
      </c>
      <c r="AD23">
        <v>6.6380487804878063</v>
      </c>
      <c r="AE23">
        <v>5.7842276422764227</v>
      </c>
      <c r="AF23">
        <v>5.76009756097561</v>
      </c>
      <c r="AL23" t="str">
        <f>GMs!A23</f>
        <v>totals</v>
      </c>
      <c r="AM23" t="str">
        <f>GMs!B23</f>
        <v>PAst</v>
      </c>
      <c r="AN23">
        <f>GMs!C23</f>
        <v>360.57219512195138</v>
      </c>
      <c r="AO23">
        <f>GMs!D23</f>
        <v>11.2840243902439</v>
      </c>
      <c r="AP23">
        <f>GMs!E23</f>
        <v>7.6829268292682933</v>
      </c>
      <c r="AQ23">
        <f>GMs!F23</f>
        <v>8.726219512195124</v>
      </c>
      <c r="AR23">
        <f>GMs!G23</f>
        <v>7.4439024390243897</v>
      </c>
      <c r="AS23">
        <f>GMs!H23</f>
        <v>6.889024390243903</v>
      </c>
      <c r="AT23">
        <f>GMs!I23</f>
        <v>7.3034146341463426</v>
      </c>
      <c r="AU23">
        <f>GMs!J23</f>
        <v>7.0386585365853662</v>
      </c>
      <c r="AV23">
        <f>GMs!K23</f>
        <v>7.2385365853658552</v>
      </c>
      <c r="AW23">
        <f>GMs!L23</f>
        <v>6.6175609756097566</v>
      </c>
      <c r="AX23">
        <f>GMs!M23</f>
        <v>6.5434146341463411</v>
      </c>
    </row>
    <row r="24" spans="1:50" x14ac:dyDescent="0.3">
      <c r="A24">
        <f t="shared" si="0"/>
        <v>25.539262735965785</v>
      </c>
      <c r="B24">
        <f t="shared" si="1"/>
        <v>23.400585178303206</v>
      </c>
      <c r="C24">
        <f>GMs!$P$9*AE24 + 1</f>
        <v>25.105252144543115</v>
      </c>
      <c r="D24">
        <f>GMs!$P$10*AF24 + 1</f>
        <v>22.991711411062148</v>
      </c>
      <c r="E24">
        <v>28.878531749779782</v>
      </c>
      <c r="F24">
        <v>23.237634050076387</v>
      </c>
      <c r="G24">
        <v>33.412113579221476</v>
      </c>
      <c r="H24">
        <v>28.093189009562366</v>
      </c>
      <c r="I24">
        <v>25.740643696133528</v>
      </c>
      <c r="J24" t="str">
        <v>Richaun Holmes</v>
      </c>
      <c r="K24">
        <v>3.1627642276422763</v>
      </c>
      <c r="L24">
        <v>5.105691056910569E-2</v>
      </c>
      <c r="M24">
        <v>-1.6980487804878048</v>
      </c>
      <c r="N24">
        <v>8.4715447154471574E-2</v>
      </c>
      <c r="O24">
        <v>1.2908943089430893</v>
      </c>
      <c r="P24">
        <v>-0.54894308943089432</v>
      </c>
      <c r="Q24">
        <v>-0.75951219512195123</v>
      </c>
      <c r="R24">
        <v>2.2092682926829266</v>
      </c>
      <c r="S24">
        <v>0.4417886178861789</v>
      </c>
      <c r="T24">
        <v>4.1829268292682924</v>
      </c>
      <c r="U24">
        <v>3.7921951219512193</v>
      </c>
      <c r="V24">
        <v>4.7829268292682929</v>
      </c>
      <c r="W24">
        <v>4.2339837398373978</v>
      </c>
      <c r="X24">
        <v>3.6014308943089426</v>
      </c>
      <c r="Y24" t="str">
        <v xml:space="preserve"> C, PF</v>
      </c>
      <c r="Z24">
        <v>0</v>
      </c>
      <c r="AA24">
        <v>0</v>
      </c>
      <c r="AB24">
        <v>6.2078048780487807</v>
      </c>
      <c r="AC24">
        <v>6.0782926829268291</v>
      </c>
      <c r="AD24">
        <v>6.5063414634146346</v>
      </c>
      <c r="AE24">
        <v>6.0388617886178855</v>
      </c>
      <c r="AF24">
        <v>5.4457560975609756</v>
      </c>
      <c r="AL24" t="str">
        <f>GMs!A24</f>
        <v>totals</v>
      </c>
      <c r="AM24" t="str">
        <f>GMs!B24</f>
        <v>PFT</v>
      </c>
      <c r="AN24">
        <f>GMs!C24</f>
        <v>402.16170731707336</v>
      </c>
      <c r="AO24">
        <f>GMs!D24</f>
        <v>11.996463414634146</v>
      </c>
      <c r="AP24">
        <f>GMs!E24</f>
        <v>9.7775609756097577</v>
      </c>
      <c r="AQ24">
        <f>GMs!F24</f>
        <v>10.642439024390244</v>
      </c>
      <c r="AR24">
        <f>GMs!G24</f>
        <v>8.8463414634146353</v>
      </c>
      <c r="AS24">
        <f>GMs!H24</f>
        <v>7.0364634146341469</v>
      </c>
      <c r="AT24">
        <f>GMs!I24</f>
        <v>7.9591463414634154</v>
      </c>
      <c r="AU24">
        <f>GMs!J24</f>
        <v>7.1685365853658523</v>
      </c>
      <c r="AV24">
        <f>GMs!K24</f>
        <v>7.9287804878048789</v>
      </c>
      <c r="AW24">
        <f>GMs!L24</f>
        <v>6.5243902439024399</v>
      </c>
      <c r="AX24">
        <f>GMs!M24</f>
        <v>6.4562195121951227</v>
      </c>
    </row>
    <row r="25" spans="1:50" x14ac:dyDescent="0.3">
      <c r="A25">
        <f t="shared" si="0"/>
        <v>17.843618968523046</v>
      </c>
      <c r="B25">
        <f t="shared" si="1"/>
        <v>18.467034669834135</v>
      </c>
      <c r="C25">
        <f>GMs!$P$9*AE25 + 1</f>
        <v>17.573618393357616</v>
      </c>
      <c r="D25">
        <f>GMs!$P$10*AF25 + 1</f>
        <v>18.16778918893268</v>
      </c>
      <c r="E25">
        <v>17.101462231720998</v>
      </c>
      <c r="F25">
        <v>15.763518934172536</v>
      </c>
      <c r="G25">
        <v>24.656614611914907</v>
      </c>
      <c r="H25">
        <v>19.627980865375353</v>
      </c>
      <c r="I25">
        <v>20.313738136817548</v>
      </c>
      <c r="J25" t="str">
        <v>Kristaps Porzingis</v>
      </c>
      <c r="K25">
        <v>-0.29869918699186992</v>
      </c>
      <c r="L25">
        <v>0.78666666666666674</v>
      </c>
      <c r="M25">
        <v>0.27609756097560972</v>
      </c>
      <c r="N25">
        <v>0.52617886178861795</v>
      </c>
      <c r="O25">
        <v>0.98699186991869925</v>
      </c>
      <c r="P25">
        <v>-0.67821138211382115</v>
      </c>
      <c r="Q25">
        <v>-1.1517073170731709</v>
      </c>
      <c r="R25">
        <v>1.3019512195121952</v>
      </c>
      <c r="S25">
        <v>0.59788617886178863</v>
      </c>
      <c r="T25">
        <v>1.5604878048780488</v>
      </c>
      <c r="U25">
        <v>1.7492682926829268</v>
      </c>
      <c r="V25">
        <v>3.0253658536585366</v>
      </c>
      <c r="W25">
        <v>2.3471544715447155</v>
      </c>
      <c r="X25">
        <v>2.4068943089430896</v>
      </c>
      <c r="Y25" t="str">
        <v xml:space="preserve"> C, PF</v>
      </c>
      <c r="Z25">
        <v>0</v>
      </c>
      <c r="AA25">
        <v>0</v>
      </c>
      <c r="AB25">
        <v>3.5853658536585371</v>
      </c>
      <c r="AC25">
        <v>4.0353658536585364</v>
      </c>
      <c r="AD25">
        <v>4.7487804878048783</v>
      </c>
      <c r="AE25">
        <v>4.1520325203252035</v>
      </c>
      <c r="AF25">
        <v>4.2512195121951226</v>
      </c>
      <c r="AL25" t="str">
        <f>GMs!A25</f>
        <v>totals</v>
      </c>
      <c r="AM25" t="str">
        <f>GMs!B25</f>
        <v>PTO</v>
      </c>
      <c r="AN25">
        <f>GMs!C25</f>
        <v>485.01865853658569</v>
      </c>
      <c r="AO25">
        <f>GMs!D25</f>
        <v>16.171707317073171</v>
      </c>
      <c r="AP25">
        <f>GMs!E25</f>
        <v>12.49939024390244</v>
      </c>
      <c r="AQ25">
        <f>GMs!F25</f>
        <v>13.125</v>
      </c>
      <c r="AR25">
        <f>GMs!G25</f>
        <v>11.531463414634146</v>
      </c>
      <c r="AS25">
        <f>GMs!H25</f>
        <v>9.9002439024390263</v>
      </c>
      <c r="AT25">
        <f>GMs!I25</f>
        <v>10.600243902439026</v>
      </c>
      <c r="AU25">
        <f>GMs!J25</f>
        <v>10.175853658536585</v>
      </c>
      <c r="AV25">
        <f>GMs!K25</f>
        <v>10.51341463414634</v>
      </c>
      <c r="AW25">
        <f>GMs!L25</f>
        <v>9.1602439024390243</v>
      </c>
      <c r="AX25">
        <f>GMs!M25</f>
        <v>7.9724390243902441</v>
      </c>
    </row>
    <row r="26" spans="1:50" x14ac:dyDescent="0.3">
      <c r="A26">
        <f t="shared" si="0"/>
        <v>19.424661259248953</v>
      </c>
      <c r="B26">
        <f t="shared" si="1"/>
        <v>17.802055671483085</v>
      </c>
      <c r="C26">
        <f>GMs!$P$9*AE26 + 1</f>
        <v>19.120965417041365</v>
      </c>
      <c r="D26">
        <f>GMs!$P$10*AF26 + 1</f>
        <v>17.517586670099966</v>
      </c>
      <c r="E26">
        <v>26.444691676386309</v>
      </c>
      <c r="F26">
        <v>17.194808409567685</v>
      </c>
      <c r="G26">
        <v>25.400212359346437</v>
      </c>
      <c r="H26">
        <v>21.367127385173852</v>
      </c>
      <c r="I26">
        <v>19.582261238631396</v>
      </c>
      <c r="J26" t="str">
        <v>Robert Williams</v>
      </c>
      <c r="K26">
        <v>2.4445528455284551</v>
      </c>
      <c r="L26">
        <v>-0.90617886178861795</v>
      </c>
      <c r="M26">
        <v>-1.6692682926829268</v>
      </c>
      <c r="N26">
        <v>-0.72715447154471535</v>
      </c>
      <c r="O26">
        <v>0.86959349593495938</v>
      </c>
      <c r="P26">
        <v>-0.43983739837398378</v>
      </c>
      <c r="Q26">
        <v>-0.11073170731707319</v>
      </c>
      <c r="R26">
        <v>2.6795121951219509</v>
      </c>
      <c r="S26">
        <v>0.59430894308943094</v>
      </c>
      <c r="T26">
        <v>3.6409756097560968</v>
      </c>
      <c r="U26">
        <v>2.1404878048780485</v>
      </c>
      <c r="V26">
        <v>3.1746341463414627</v>
      </c>
      <c r="W26">
        <v>2.7347967479674793</v>
      </c>
      <c r="X26">
        <v>2.2458861788617881</v>
      </c>
      <c r="Y26" t="str">
        <v xml:space="preserve"> C, PF</v>
      </c>
      <c r="Z26">
        <v>0</v>
      </c>
      <c r="AA26">
        <v>0</v>
      </c>
      <c r="AB26">
        <v>5.6658536585365855</v>
      </c>
      <c r="AC26">
        <v>4.4265853658536578</v>
      </c>
      <c r="AD26">
        <v>4.8980487804878043</v>
      </c>
      <c r="AE26">
        <v>4.5396747967479669</v>
      </c>
      <c r="AF26">
        <v>4.0902113821138206</v>
      </c>
      <c r="AL26" t="str">
        <f>GMs!A26</f>
        <v>totals</v>
      </c>
      <c r="AM26" t="str">
        <f>GMs!B26</f>
        <v>zFG%</v>
      </c>
      <c r="AN26">
        <f>GMs!C26</f>
        <v>48.617764227642276</v>
      </c>
      <c r="AO26">
        <f>GMs!D26</f>
        <v>3.667479674796748</v>
      </c>
      <c r="AP26">
        <f>GMs!E26</f>
        <v>0.48134146341463419</v>
      </c>
      <c r="AQ26">
        <f>GMs!F26</f>
        <v>0.19032520325203253</v>
      </c>
      <c r="AR26">
        <f>GMs!G26</f>
        <v>-0.40146341463414636</v>
      </c>
      <c r="AS26">
        <f>GMs!H26</f>
        <v>1.9221138211382112</v>
      </c>
      <c r="AT26">
        <f>GMs!I26</f>
        <v>0.72178861788617898</v>
      </c>
      <c r="AU26">
        <f>GMs!J26</f>
        <v>0.11634146341463414</v>
      </c>
      <c r="AV26">
        <f>GMs!K26</f>
        <v>0.13609756097560979</v>
      </c>
      <c r="AW26">
        <f>GMs!L26</f>
        <v>1.1160569105691056</v>
      </c>
      <c r="AX26">
        <f>GMs!M26</f>
        <v>3.6001626016260162</v>
      </c>
    </row>
    <row r="27" spans="1:50" x14ac:dyDescent="0.3">
      <c r="A27">
        <f t="shared" si="0"/>
        <v>16.577757193177789</v>
      </c>
      <c r="B27">
        <f t="shared" si="1"/>
        <v>15.829313743987536</v>
      </c>
      <c r="C27">
        <f>GMs!$P$9*AE27 + 1</f>
        <v>16.334734739223236</v>
      </c>
      <c r="D27">
        <f>GMs!$P$10*AF27 + 1</f>
        <v>15.588680985190839</v>
      </c>
      <c r="E27">
        <v>20.92966702763017</v>
      </c>
      <c r="F27">
        <v>15.890675262254714</v>
      </c>
      <c r="G27">
        <v>23.69977927514639</v>
      </c>
      <c r="H27">
        <v>18.235532912495568</v>
      </c>
      <c r="I27">
        <v>17.412245118386291</v>
      </c>
      <c r="J27" t="str">
        <v>Isaiah Stewart</v>
      </c>
      <c r="K27">
        <v>1.3427642276422764</v>
      </c>
      <c r="L27">
        <v>-0.37613821138211384</v>
      </c>
      <c r="M27">
        <v>-1.3080487804878052</v>
      </c>
      <c r="N27">
        <v>-0.42077235772357729</v>
      </c>
      <c r="O27">
        <v>1.5113821138211383</v>
      </c>
      <c r="P27">
        <v>-0.79650406504065052</v>
      </c>
      <c r="Q27">
        <v>-0.21146341463414636</v>
      </c>
      <c r="R27">
        <v>2.0428048780487806</v>
      </c>
      <c r="S27">
        <v>0.25276422764227646</v>
      </c>
      <c r="T27">
        <v>2.4129268292682924</v>
      </c>
      <c r="U27">
        <v>1.7840243902439021</v>
      </c>
      <c r="V27">
        <v>2.833292682926829</v>
      </c>
      <c r="W27">
        <v>2.0367886178861787</v>
      </c>
      <c r="X27">
        <v>1.7682357723577233</v>
      </c>
      <c r="Y27" t="str">
        <v xml:space="preserve"> C, PF</v>
      </c>
      <c r="Z27">
        <v>0</v>
      </c>
      <c r="AA27">
        <v>0</v>
      </c>
      <c r="AB27">
        <v>4.4378048780487802</v>
      </c>
      <c r="AC27">
        <v>4.0701219512195124</v>
      </c>
      <c r="AD27">
        <v>4.5567073170731707</v>
      </c>
      <c r="AE27">
        <v>3.8416666666666663</v>
      </c>
      <c r="AF27">
        <v>3.6125609756097559</v>
      </c>
      <c r="AL27" t="str">
        <f>GMs!A27</f>
        <v>totals</v>
      </c>
      <c r="AM27" t="str">
        <f>GMs!B27</f>
        <v>zFT%</v>
      </c>
      <c r="AN27">
        <f>GMs!C27</f>
        <v>20.433617886178851</v>
      </c>
      <c r="AO27">
        <f>GMs!D27</f>
        <v>2.1589430894308941</v>
      </c>
      <c r="AP27">
        <f>GMs!E27</f>
        <v>3.2123170731707318</v>
      </c>
      <c r="AQ27">
        <f>GMs!F27</f>
        <v>2.4043495934959349</v>
      </c>
      <c r="AR27">
        <f>GMs!G27</f>
        <v>4.2439024390243905</v>
      </c>
      <c r="AS27">
        <f>GMs!H27</f>
        <v>2.5021138211382112</v>
      </c>
      <c r="AT27">
        <f>GMs!I27</f>
        <v>1.7983739837398371</v>
      </c>
      <c r="AU27">
        <f>GMs!J27</f>
        <v>2.9719512195121949</v>
      </c>
      <c r="AV27">
        <f>GMs!K27</f>
        <v>1.8897560975609757</v>
      </c>
      <c r="AW27">
        <f>GMs!L27</f>
        <v>-0.17040650406504065</v>
      </c>
      <c r="AX27">
        <f>GMs!M27</f>
        <v>-3.5298373983739841</v>
      </c>
    </row>
    <row r="28" spans="1:50" x14ac:dyDescent="0.3">
      <c r="A28">
        <f t="shared" si="0"/>
        <v>15.046288271257145</v>
      </c>
      <c r="B28">
        <f t="shared" si="1"/>
        <v>14.71166953271131</v>
      </c>
      <c r="C28">
        <f>GMs!$P$9*AE28 + 1</f>
        <v>14.835904573769502</v>
      </c>
      <c r="D28">
        <f>GMs!$P$10*AF28 + 1</f>
        <v>14.495871914329062</v>
      </c>
      <c r="E28">
        <v>17.561504009770168</v>
      </c>
      <c r="F28">
        <v>11.705224336855119</v>
      </c>
      <c r="G28">
        <v>22.520593631547861</v>
      </c>
      <c r="H28">
        <v>16.550917098382861</v>
      </c>
      <c r="I28">
        <v>16.182836485982442</v>
      </c>
      <c r="J28" t="str">
        <v>Chris Boucher</v>
      </c>
      <c r="K28">
        <v>0.8183739837398375</v>
      </c>
      <c r="L28">
        <v>-1.6260162601626016E-3</v>
      </c>
      <c r="M28">
        <v>-0.40731707317073174</v>
      </c>
      <c r="N28">
        <v>-0.2840650406504065</v>
      </c>
      <c r="O28">
        <v>0.31626016260162604</v>
      </c>
      <c r="P28">
        <v>-0.93528455284552847</v>
      </c>
      <c r="Q28">
        <v>-1.0317073170731708</v>
      </c>
      <c r="R28">
        <v>2.1653658536585367</v>
      </c>
      <c r="S28">
        <v>1.02130081300813</v>
      </c>
      <c r="T28">
        <v>1.6629268292682928</v>
      </c>
      <c r="U28">
        <v>0.64000000000000012</v>
      </c>
      <c r="V28">
        <v>2.5965853658536591</v>
      </c>
      <c r="W28">
        <v>1.6613008130081302</v>
      </c>
      <c r="X28">
        <v>1.4976260162601627</v>
      </c>
      <c r="Y28" t="str">
        <v xml:space="preserve"> C, PF</v>
      </c>
      <c r="Z28">
        <v>0</v>
      </c>
      <c r="AA28">
        <v>0</v>
      </c>
      <c r="AB28">
        <v>3.6878048780487811</v>
      </c>
      <c r="AC28">
        <v>2.9260975609756099</v>
      </c>
      <c r="AD28">
        <v>4.32</v>
      </c>
      <c r="AE28">
        <v>3.4661788617886176</v>
      </c>
      <c r="AF28">
        <v>3.341951219512195</v>
      </c>
      <c r="AL28" t="str">
        <f>GMs!A28</f>
        <v>totals</v>
      </c>
      <c r="AM28" t="str">
        <f>GMs!B28</f>
        <v>z3PM</v>
      </c>
      <c r="AN28">
        <f>GMs!C28</f>
        <v>-16.883780487804874</v>
      </c>
      <c r="AO28">
        <f>GMs!D28</f>
        <v>-0.40060975609756094</v>
      </c>
      <c r="AP28">
        <f>GMs!E28</f>
        <v>3.1376829268292683</v>
      </c>
      <c r="AQ28">
        <f>GMs!F28</f>
        <v>0.969390243902439</v>
      </c>
      <c r="AR28">
        <f>GMs!G28</f>
        <v>2.2678048780487807</v>
      </c>
      <c r="AS28">
        <f>GMs!H28</f>
        <v>0.39560975609756094</v>
      </c>
      <c r="AT28">
        <f>GMs!I28</f>
        <v>0.58487804878048777</v>
      </c>
      <c r="AU28">
        <f>GMs!J28</f>
        <v>0.81414634146341469</v>
      </c>
      <c r="AV28">
        <f>GMs!K28</f>
        <v>1.2853658536585366</v>
      </c>
      <c r="AW28">
        <f>GMs!L28</f>
        <v>-0.84341463414634155</v>
      </c>
      <c r="AX28">
        <f>GMs!M28</f>
        <v>-0.63853658536585367</v>
      </c>
    </row>
    <row r="29" spans="1:50" x14ac:dyDescent="0.3">
      <c r="A29">
        <f t="shared" si="0"/>
        <v>10.544064759862199</v>
      </c>
      <c r="B29">
        <f t="shared" si="1"/>
        <v>10.820749951216492</v>
      </c>
      <c r="C29">
        <f>GMs!$P$9*AE29 + 1</f>
        <v>10.42963271679255</v>
      </c>
      <c r="D29">
        <f>GMs!$P$10*AF29 + 1</f>
        <v>10.691412346828677</v>
      </c>
      <c r="E29">
        <v>10.204669242467173</v>
      </c>
      <c r="F29">
        <v>11.423695764855637</v>
      </c>
      <c r="G29">
        <v>12.983223503339024</v>
      </c>
      <c r="H29">
        <v>11.59847123584842</v>
      </c>
      <c r="I29">
        <v>11.902824946338141</v>
      </c>
      <c r="J29" t="str">
        <v>Kelly Olynyk</v>
      </c>
      <c r="K29">
        <v>9.5121951219512193E-3</v>
      </c>
      <c r="L29">
        <v>0.53268292682926832</v>
      </c>
      <c r="M29">
        <v>-0.1028048780487805</v>
      </c>
      <c r="N29">
        <v>-0.33097560975609752</v>
      </c>
      <c r="O29">
        <v>0.42865853658536596</v>
      </c>
      <c r="P29">
        <v>-0.12463414634146341</v>
      </c>
      <c r="Q29">
        <v>0.19609756097560976</v>
      </c>
      <c r="R29">
        <v>-4.5487804878048772E-2</v>
      </c>
      <c r="S29">
        <v>-5.6097560975609806E-3</v>
      </c>
      <c r="T29">
        <v>2.4756097560975784E-2</v>
      </c>
      <c r="U29">
        <v>0.56304878048780516</v>
      </c>
      <c r="V29">
        <v>0.68207317073170759</v>
      </c>
      <c r="W29">
        <v>0.55743902439024418</v>
      </c>
      <c r="X29">
        <v>0.55553658536585393</v>
      </c>
      <c r="Y29" t="str">
        <v xml:space="preserve"> C, PF</v>
      </c>
      <c r="Z29">
        <v>0</v>
      </c>
      <c r="AA29">
        <v>0</v>
      </c>
      <c r="AB29">
        <v>2.049634146341464</v>
      </c>
      <c r="AC29">
        <v>2.8491463414634151</v>
      </c>
      <c r="AD29">
        <v>2.405487804878049</v>
      </c>
      <c r="AE29">
        <v>2.3623170731707317</v>
      </c>
      <c r="AF29">
        <v>2.3998617886178866</v>
      </c>
      <c r="AL29" t="str">
        <f>GMs!A29</f>
        <v>totals</v>
      </c>
      <c r="AM29" t="str">
        <f>GMs!B29</f>
        <v>zPTS</v>
      </c>
      <c r="AN29">
        <f>GMs!C29</f>
        <v>19.956056910569142</v>
      </c>
      <c r="AO29">
        <f>GMs!D29</f>
        <v>2.0841869918699185</v>
      </c>
      <c r="AP29">
        <f>GMs!E29</f>
        <v>2.3041463414634147</v>
      </c>
      <c r="AQ29">
        <f>GMs!F29</f>
        <v>1.4176422764227643</v>
      </c>
      <c r="AR29">
        <f>GMs!G29</f>
        <v>2.0482926829268293</v>
      </c>
      <c r="AS29">
        <f>GMs!H29</f>
        <v>1.4786991869918698</v>
      </c>
      <c r="AT29">
        <f>GMs!I29</f>
        <v>1.4369105691056911</v>
      </c>
      <c r="AU29">
        <f>GMs!J29</f>
        <v>2.4910975609756099</v>
      </c>
      <c r="AV29">
        <f>GMs!K29</f>
        <v>1.9370731707317077</v>
      </c>
      <c r="AW29">
        <f>GMs!L29</f>
        <v>1.1002032520325202</v>
      </c>
      <c r="AX29">
        <f>GMs!M29</f>
        <v>1.9757723577235773</v>
      </c>
    </row>
    <row r="30" spans="1:50" x14ac:dyDescent="0.3">
      <c r="A30">
        <f t="shared" si="0"/>
        <v>11.598037687939447</v>
      </c>
      <c r="B30">
        <f t="shared" si="1"/>
        <v>10.813597834136671</v>
      </c>
      <c r="C30">
        <f>GMs!$P$9*AE30 + 1</f>
        <v>11.461143311335084</v>
      </c>
      <c r="D30">
        <f>GMs!$P$10*AF30 + 1</f>
        <v>10.684419156740242</v>
      </c>
      <c r="E30">
        <v>23.963752087621142</v>
      </c>
      <c r="F30">
        <v>13.086543606126746</v>
      </c>
      <c r="G30">
        <v>16.868278727868962</v>
      </c>
      <c r="H30">
        <v>12.757841456733393</v>
      </c>
      <c r="I30">
        <v>11.894957617550338</v>
      </c>
      <c r="J30" t="str">
        <v>Christian Wood</v>
      </c>
      <c r="K30">
        <v>1.3102439024390244</v>
      </c>
      <c r="L30">
        <v>-2.2726829268292685</v>
      </c>
      <c r="M30">
        <v>-1.9024390243902428E-2</v>
      </c>
      <c r="N30">
        <v>0.71804878048780496</v>
      </c>
      <c r="O30">
        <v>1.3792682926829269</v>
      </c>
      <c r="P30">
        <v>-0.64609756097560977</v>
      </c>
      <c r="Q30">
        <v>-0.50170731707317073</v>
      </c>
      <c r="R30">
        <v>1.0495121951219515</v>
      </c>
      <c r="S30">
        <v>-0.20170731707317074</v>
      </c>
      <c r="T30">
        <v>3.0885365853658544</v>
      </c>
      <c r="U30">
        <v>1.0175609756097561</v>
      </c>
      <c r="V30">
        <v>1.4619512195121953</v>
      </c>
      <c r="W30">
        <v>0.81585365853658542</v>
      </c>
      <c r="X30">
        <v>0.55380487804878076</v>
      </c>
      <c r="Y30" t="str">
        <v xml:space="preserve"> C, PF</v>
      </c>
      <c r="Z30">
        <v>0</v>
      </c>
      <c r="AA30">
        <v>0</v>
      </c>
      <c r="AB30">
        <v>5.1134146341463431</v>
      </c>
      <c r="AC30">
        <v>3.3036585365853659</v>
      </c>
      <c r="AD30">
        <v>3.1853658536585368</v>
      </c>
      <c r="AE30">
        <v>2.6207317073170731</v>
      </c>
      <c r="AF30">
        <v>2.3981300813008133</v>
      </c>
      <c r="AL30" t="str">
        <f>GMs!A30</f>
        <v>totals</v>
      </c>
      <c r="AM30" t="str">
        <f>GMs!B30</f>
        <v>zREB</v>
      </c>
      <c r="AN30">
        <f>GMs!C30</f>
        <v>16.728699186991868</v>
      </c>
      <c r="AO30">
        <f>GMs!D30</f>
        <v>2.3393495934959345</v>
      </c>
      <c r="AP30">
        <f>GMs!E30</f>
        <v>8.1463414634146386E-2</v>
      </c>
      <c r="AQ30">
        <f>GMs!F30</f>
        <v>1.0906504065040652</v>
      </c>
      <c r="AR30">
        <f>GMs!G30</f>
        <v>-0.40585365853658539</v>
      </c>
      <c r="AS30">
        <f>GMs!H30</f>
        <v>0.54617886178861785</v>
      </c>
      <c r="AT30">
        <f>GMs!I30</f>
        <v>1.9757723577235773</v>
      </c>
      <c r="AU30">
        <f>GMs!J30</f>
        <v>-0.20341463414634142</v>
      </c>
      <c r="AV30">
        <f>GMs!K30</f>
        <v>0.90097560975609781</v>
      </c>
      <c r="AW30">
        <f>GMs!L30</f>
        <v>1.1633333333333333</v>
      </c>
      <c r="AX30">
        <f>GMs!M30</f>
        <v>2.1949593495934963</v>
      </c>
    </row>
    <row r="31" spans="1:50" x14ac:dyDescent="0.3">
      <c r="A31">
        <f t="shared" si="0"/>
        <v>6.0308986319416764</v>
      </c>
      <c r="B31">
        <f t="shared" si="1"/>
        <v>6.2530990663098898</v>
      </c>
      <c r="C31">
        <f>GMs!$P$9*AE31 + 1</f>
        <v>6.0126514529822144</v>
      </c>
      <c r="D31">
        <f>GMs!$P$10*AF31 + 1</f>
        <v>6.2252591030732711</v>
      </c>
      <c r="E31">
        <v>7.0046405411084702</v>
      </c>
      <c r="F31">
        <v>3.8759638274305286</v>
      </c>
      <c r="G31">
        <v>7.0994455753370742</v>
      </c>
      <c r="H31">
        <v>6.6339884951358448</v>
      </c>
      <c r="I31">
        <v>6.8784089729408793</v>
      </c>
      <c r="J31" t="str">
        <v>Al Horford</v>
      </c>
      <c r="K31">
        <v>6.5040650406504082E-3</v>
      </c>
      <c r="L31">
        <v>0.13869918699186992</v>
      </c>
      <c r="M31">
        <v>-0.54146341463414638</v>
      </c>
      <c r="N31">
        <v>-0.61934959349593499</v>
      </c>
      <c r="O31">
        <v>-5.0894308943089439E-2</v>
      </c>
      <c r="P31">
        <v>-5.0081300813008142E-2</v>
      </c>
      <c r="Q31">
        <v>-0.60000000000000009</v>
      </c>
      <c r="R31">
        <v>0.21658536585365851</v>
      </c>
      <c r="S31">
        <v>0.95089430894308946</v>
      </c>
      <c r="T31">
        <v>-0.68780487804878077</v>
      </c>
      <c r="U31">
        <v>-1.5</v>
      </c>
      <c r="V31">
        <v>-0.49902439024390244</v>
      </c>
      <c r="W31">
        <v>-0.54910569105691054</v>
      </c>
      <c r="X31">
        <v>-0.55040650406504077</v>
      </c>
      <c r="Y31" t="str">
        <v xml:space="preserve"> C, PF</v>
      </c>
      <c r="Z31">
        <v>0</v>
      </c>
      <c r="AA31">
        <v>0</v>
      </c>
      <c r="AB31">
        <v>1.3370731707317076</v>
      </c>
      <c r="AC31">
        <v>0.78609756097560979</v>
      </c>
      <c r="AD31">
        <v>1.224390243902439</v>
      </c>
      <c r="AE31">
        <v>1.2557723577235771</v>
      </c>
      <c r="AF31">
        <v>1.2939186991869918</v>
      </c>
      <c r="AL31" t="str">
        <f>GMs!A31</f>
        <v>totals</v>
      </c>
      <c r="AM31" t="str">
        <f>GMs!B31</f>
        <v>zAST</v>
      </c>
      <c r="AN31">
        <f>GMs!C31</f>
        <v>31.049959349593514</v>
      </c>
      <c r="AO31">
        <f>GMs!D31</f>
        <v>2.5699186991869913</v>
      </c>
      <c r="AP31">
        <f>GMs!E31</f>
        <v>1.3531707317073169</v>
      </c>
      <c r="AQ31">
        <f>GMs!F31</f>
        <v>3.7309349593495935</v>
      </c>
      <c r="AR31">
        <f>GMs!G31</f>
        <v>2.1995121951219514</v>
      </c>
      <c r="AS31">
        <f>GMs!H31</f>
        <v>0.85382113821138206</v>
      </c>
      <c r="AT31">
        <f>GMs!I31</f>
        <v>0.72422764227642278</v>
      </c>
      <c r="AU31">
        <f>GMs!J31</f>
        <v>1.3887804878048779</v>
      </c>
      <c r="AV31">
        <f>GMs!K31</f>
        <v>0.87414634146341474</v>
      </c>
      <c r="AW31">
        <f>GMs!L31</f>
        <v>-0.4740650406504065</v>
      </c>
      <c r="AX31">
        <f>GMs!M31</f>
        <v>1.4391869918699187</v>
      </c>
    </row>
    <row r="32" spans="1:50" x14ac:dyDescent="0.3">
      <c r="A32">
        <f t="shared" si="0"/>
        <v>7.5610411761016438</v>
      </c>
      <c r="B32">
        <f t="shared" si="1"/>
        <v>5.8990524818515286</v>
      </c>
      <c r="C32">
        <f>GMs!$P$9*AE32 + 1</f>
        <v>7.5101835085167483</v>
      </c>
      <c r="D32">
        <f>GMs!$P$10*AF32 + 1</f>
        <v>5.8790797777565631</v>
      </c>
      <c r="E32">
        <v>15.027988217799376</v>
      </c>
      <c r="F32">
        <v>6.2803338345703219</v>
      </c>
      <c r="G32">
        <v>14.09862012448632</v>
      </c>
      <c r="H32">
        <v>8.3171452937118087</v>
      </c>
      <c r="I32">
        <v>6.4889577300366819</v>
      </c>
      <c r="J32" t="str">
        <v>Daniel Gafford</v>
      </c>
      <c r="K32">
        <v>2.3109349593495931</v>
      </c>
      <c r="L32">
        <v>-1.2727235772357723</v>
      </c>
      <c r="M32">
        <v>-1.6764634146341462</v>
      </c>
      <c r="N32">
        <v>-0.70052845528455276</v>
      </c>
      <c r="O32">
        <v>6.943089430894317E-2</v>
      </c>
      <c r="P32">
        <v>-1.079918699186992</v>
      </c>
      <c r="Q32">
        <v>-0.72804878048780486</v>
      </c>
      <c r="R32">
        <v>2.2345121951219511</v>
      </c>
      <c r="S32">
        <v>0.66886178861788625</v>
      </c>
      <c r="T32">
        <v>1.0987804878048779</v>
      </c>
      <c r="U32">
        <v>-0.8428048780487809</v>
      </c>
      <c r="V32">
        <v>0.90597560975609759</v>
      </c>
      <c r="W32">
        <v>-0.17394308943089465</v>
      </c>
      <c r="X32">
        <v>-0.63613008130081328</v>
      </c>
      <c r="Y32" t="str">
        <v xml:space="preserve"> C, PF</v>
      </c>
      <c r="Z32">
        <v>0</v>
      </c>
      <c r="AA32">
        <v>0</v>
      </c>
      <c r="AB32">
        <v>3.1236585365853662</v>
      </c>
      <c r="AC32">
        <v>1.4432926829268289</v>
      </c>
      <c r="AD32">
        <v>2.629390243902439</v>
      </c>
      <c r="AE32">
        <v>1.630934959349593</v>
      </c>
      <c r="AF32">
        <v>1.2081951219512193</v>
      </c>
      <c r="AL32" t="str">
        <f>GMs!A32</f>
        <v>totals</v>
      </c>
      <c r="AM32" t="str">
        <f>GMs!B32</f>
        <v>zSTL</v>
      </c>
      <c r="AN32">
        <f>GMs!C32</f>
        <v>5.8196341463414658</v>
      </c>
      <c r="AO32">
        <f>GMs!D32</f>
        <v>1.0843902439024389</v>
      </c>
      <c r="AP32">
        <f>GMs!E32</f>
        <v>0.62341463414634157</v>
      </c>
      <c r="AQ32">
        <f>GMs!F32</f>
        <v>0.60256097560975619</v>
      </c>
      <c r="AR32">
        <f>GMs!G32</f>
        <v>-0.11853658536585365</v>
      </c>
      <c r="AS32">
        <f>GMs!H32</f>
        <v>-0.67463414634146335</v>
      </c>
      <c r="AT32">
        <f>GMs!I32</f>
        <v>-0.37317073170731707</v>
      </c>
      <c r="AU32">
        <f>GMs!J32</f>
        <v>0.66792682926829272</v>
      </c>
      <c r="AV32">
        <f>GMs!K32</f>
        <v>0.73414634146341473</v>
      </c>
      <c r="AW32">
        <f>GMs!L32</f>
        <v>0.6351219512195122</v>
      </c>
      <c r="AX32">
        <f>GMs!M32</f>
        <v>0.67219512195121955</v>
      </c>
    </row>
    <row r="33" spans="1:50" x14ac:dyDescent="0.3">
      <c r="A33">
        <f t="shared" si="0"/>
        <v>4.2044764554906839</v>
      </c>
      <c r="B33">
        <f t="shared" si="1"/>
        <v>2.6979932074220554</v>
      </c>
      <c r="C33">
        <f>GMs!$P$9*AE33 + 1</f>
        <v>4.225154094246875</v>
      </c>
      <c r="D33">
        <f>GMs!$P$10*AF33 + 1</f>
        <v>2.7491511509458366</v>
      </c>
      <c r="E33">
        <v>10.617063836361249</v>
      </c>
      <c r="F33">
        <v>3.6332513976877094</v>
      </c>
      <c r="G33">
        <v>8.8345069860106484</v>
      </c>
      <c r="H33">
        <v>4.6249241010397526</v>
      </c>
      <c r="I33">
        <v>2.967792528164261</v>
      </c>
      <c r="J33" t="str">
        <v>Montrezl Harrell</v>
      </c>
      <c r="K33">
        <v>2.0713821138211381</v>
      </c>
      <c r="L33">
        <v>-1.1134959349593496</v>
      </c>
      <c r="M33">
        <v>-1.6692682926829268</v>
      </c>
      <c r="N33">
        <v>-0.17154471544715447</v>
      </c>
      <c r="O33">
        <v>0.42178861788617888</v>
      </c>
      <c r="P33">
        <v>-0.8461788617886179</v>
      </c>
      <c r="Q33">
        <v>-0.53365853658536588</v>
      </c>
      <c r="R33">
        <v>0.27463414634146338</v>
      </c>
      <c r="S33">
        <v>0.56943089430894311</v>
      </c>
      <c r="T33">
        <v>0.1165853658536582</v>
      </c>
      <c r="U33">
        <v>-1.5663414634146342</v>
      </c>
      <c r="V33">
        <v>-0.15073170731707319</v>
      </c>
      <c r="W33">
        <v>-0.99691056910569109</v>
      </c>
      <c r="X33">
        <v>-1.4111869918699185</v>
      </c>
      <c r="Y33" t="str">
        <v xml:space="preserve"> C, PF</v>
      </c>
      <c r="Z33">
        <v>0</v>
      </c>
      <c r="AA33">
        <v>0</v>
      </c>
      <c r="AB33">
        <v>2.1414634146341465</v>
      </c>
      <c r="AC33">
        <v>0.71975609756097558</v>
      </c>
      <c r="AD33">
        <v>1.5726829268292684</v>
      </c>
      <c r="AE33">
        <v>0.80796747967479654</v>
      </c>
      <c r="AF33">
        <v>0.43313821138211406</v>
      </c>
      <c r="AL33" t="str">
        <f>GMs!A33</f>
        <v>totals</v>
      </c>
      <c r="AM33" t="str">
        <f>GMs!B33</f>
        <v>zBLK</v>
      </c>
      <c r="AN33">
        <f>GMs!C33</f>
        <v>27.065731707317052</v>
      </c>
      <c r="AO33">
        <f>GMs!D33</f>
        <v>0.38195121951219513</v>
      </c>
      <c r="AP33">
        <f>GMs!E33</f>
        <v>-0.98024390243902437</v>
      </c>
      <c r="AQ33">
        <f>GMs!F33</f>
        <v>0.43304878048780499</v>
      </c>
      <c r="AR33">
        <f>GMs!G33</f>
        <v>-0.58829268292682924</v>
      </c>
      <c r="AS33">
        <f>GMs!H33</f>
        <v>1.2034146341463416</v>
      </c>
      <c r="AT33">
        <f>GMs!I33</f>
        <v>1.4453658536585365</v>
      </c>
      <c r="AU33">
        <f>GMs!J33</f>
        <v>-0.3570731707317073</v>
      </c>
      <c r="AV33">
        <f>GMs!K33</f>
        <v>-0.14341463414634145</v>
      </c>
      <c r="AW33">
        <f>GMs!L33</f>
        <v>2.5963414634146345</v>
      </c>
      <c r="AX33">
        <f>GMs!M33</f>
        <v>1.2826829268292683</v>
      </c>
    </row>
    <row r="34" spans="1:50" x14ac:dyDescent="0.3">
      <c r="A34">
        <f t="shared" si="0"/>
        <v>2.2958188578777761</v>
      </c>
      <c r="B34">
        <f t="shared" si="1"/>
        <v>1.9512181658482775</v>
      </c>
      <c r="C34">
        <f>GMs!$P$9*AE34 + 1</f>
        <v>2.3571739205212778</v>
      </c>
      <c r="D34">
        <f>GMs!$P$10*AF34 + 1</f>
        <v>2.0189701764538457</v>
      </c>
      <c r="E34">
        <v>2.3713626336132494</v>
      </c>
      <c r="F34">
        <v>1.2328968535399865</v>
      </c>
      <c r="G34">
        <v>5.4907471805668999</v>
      </c>
      <c r="H34">
        <v>2.5254007436655539</v>
      </c>
      <c r="I34">
        <v>2.1463399824331053</v>
      </c>
      <c r="J34" t="str">
        <v>Serge Ibaka</v>
      </c>
      <c r="K34">
        <v>0.6356097560975611</v>
      </c>
      <c r="L34">
        <v>0.25463414634146342</v>
      </c>
      <c r="M34">
        <v>-0.8521951219512196</v>
      </c>
      <c r="N34">
        <v>-0.64926829268292674</v>
      </c>
      <c r="O34">
        <v>0.1760975609756098</v>
      </c>
      <c r="P34">
        <v>-0.6429268292682927</v>
      </c>
      <c r="Q34">
        <v>-1.8385365853658535</v>
      </c>
      <c r="R34">
        <v>0.69414634146341481</v>
      </c>
      <c r="S34">
        <v>0.7575609756097561</v>
      </c>
      <c r="T34">
        <v>-1.7195121951219505</v>
      </c>
      <c r="U34">
        <v>-2.2224390243902432</v>
      </c>
      <c r="V34">
        <v>-0.82195121951219463</v>
      </c>
      <c r="W34">
        <v>-1.4648780487804871</v>
      </c>
      <c r="X34">
        <v>-1.5919999999999994</v>
      </c>
      <c r="Y34" t="str">
        <v xml:space="preserve"> C, PF</v>
      </c>
      <c r="Z34">
        <v>0</v>
      </c>
      <c r="AA34">
        <v>0</v>
      </c>
      <c r="AB34">
        <v>0.30536585365853774</v>
      </c>
      <c r="AC34">
        <v>6.3658536585366576E-2</v>
      </c>
      <c r="AD34">
        <v>0.90146341463414681</v>
      </c>
      <c r="AE34">
        <v>0.34000000000000052</v>
      </c>
      <c r="AF34">
        <v>0.25232520325203311</v>
      </c>
      <c r="AL34" t="str">
        <f>GMs!A34</f>
        <v>totals</v>
      </c>
      <c r="AM34" t="str">
        <f>GMs!B34</f>
        <v>zTO</v>
      </c>
      <c r="AN34">
        <f>GMs!C34</f>
        <v>-17.092967479674822</v>
      </c>
      <c r="AO34">
        <f>GMs!D34</f>
        <v>-1.7550813008130082</v>
      </c>
      <c r="AP34">
        <f>GMs!E34</f>
        <v>-1.8573170731707318</v>
      </c>
      <c r="AQ34">
        <f>GMs!F34</f>
        <v>-2.5002845528455286</v>
      </c>
      <c r="AR34">
        <f>GMs!G34</f>
        <v>-1.4658536585365853</v>
      </c>
      <c r="AS34">
        <f>GMs!H34</f>
        <v>-1.6530081300813007</v>
      </c>
      <c r="AT34">
        <f>GMs!I34</f>
        <v>-1.6304065040650404</v>
      </c>
      <c r="AU34">
        <f>GMs!J34</f>
        <v>-1.5724390243902437</v>
      </c>
      <c r="AV34">
        <f>GMs!K34</f>
        <v>-1.2248780487804878</v>
      </c>
      <c r="AW34">
        <f>GMs!L34</f>
        <v>-0.28199186991869912</v>
      </c>
      <c r="AX34">
        <f>GMs!M34</f>
        <v>-1.9088617886178865</v>
      </c>
    </row>
    <row r="35" spans="1:50" x14ac:dyDescent="0.3">
      <c r="A35">
        <f t="shared" si="0"/>
        <v>2.4410572226718075</v>
      </c>
      <c r="B35">
        <f t="shared" si="1"/>
        <v>1.7314164831980083</v>
      </c>
      <c r="C35">
        <f>GMs!$P$9*AE35 + 1</f>
        <v>2.4993169566734323</v>
      </c>
      <c r="D35">
        <f>GMs!$P$10*AF35 + 1</f>
        <v>1.8040527007782787</v>
      </c>
      <c r="E35">
        <v>7.4022480778509703</v>
      </c>
      <c r="F35">
        <v>1.4684706824080147</v>
      </c>
      <c r="G35">
        <v>5.4713067165817622</v>
      </c>
      <c r="H35">
        <v>2.6851629449389884</v>
      </c>
      <c r="I35">
        <v>1.9045581315178093</v>
      </c>
      <c r="J35" t="str">
        <v>Daniel Theis</v>
      </c>
      <c r="K35">
        <v>1.0797560975609757</v>
      </c>
      <c r="L35">
        <v>-0.83</v>
      </c>
      <c r="M35">
        <v>-0.94097560975609751</v>
      </c>
      <c r="N35">
        <v>-0.65634146341463406</v>
      </c>
      <c r="O35">
        <v>5.6097560975609806E-2</v>
      </c>
      <c r="P35">
        <v>-0.60341463414634144</v>
      </c>
      <c r="Q35">
        <v>-0.86024390243902438</v>
      </c>
      <c r="R35">
        <v>0.59707317073170729</v>
      </c>
      <c r="S35">
        <v>0.72878048780487803</v>
      </c>
      <c r="T35">
        <v>-0.5992682926829267</v>
      </c>
      <c r="U35">
        <v>-2.1580487804878046</v>
      </c>
      <c r="V35">
        <v>-0.82585365853658499</v>
      </c>
      <c r="W35">
        <v>-1.4292682926829265</v>
      </c>
      <c r="X35">
        <v>-1.6452195121951216</v>
      </c>
      <c r="Y35" t="str">
        <v xml:space="preserve"> C, PF</v>
      </c>
      <c r="Z35">
        <v>0</v>
      </c>
      <c r="AA35">
        <v>0</v>
      </c>
      <c r="AB35">
        <v>1.4256097560975616</v>
      </c>
      <c r="AC35">
        <v>0.12804878048780521</v>
      </c>
      <c r="AD35">
        <v>0.89756097560975645</v>
      </c>
      <c r="AE35">
        <v>0.37560975609756109</v>
      </c>
      <c r="AF35">
        <v>0.19910569105691089</v>
      </c>
    </row>
    <row r="36" spans="1:50" x14ac:dyDescent="0.3">
      <c r="A36">
        <f t="shared" si="0"/>
        <v>28.015775812368151</v>
      </c>
      <c r="B36">
        <f t="shared" si="1"/>
        <v>27.598978638201405</v>
      </c>
      <c r="C36">
        <f>GMs!$P$9*AE36 + 1</f>
        <v>27.528985627425264</v>
      </c>
      <c r="D36">
        <f>GMs!$P$10*AF36 + 1</f>
        <v>27.096812488608542</v>
      </c>
      <c r="E36">
        <v>32.59994113292754</v>
      </c>
      <c r="F36">
        <v>28.107052171791679</v>
      </c>
      <c r="G36">
        <v>36.063914369694217</v>
      </c>
      <c r="H36">
        <v>30.817353393604968</v>
      </c>
      <c r="I36">
        <v>30.358876502021548</v>
      </c>
      <c r="J36" t="str">
        <v>Anthony Davis</v>
      </c>
      <c r="K36">
        <v>1.1160569105691056</v>
      </c>
      <c r="L36">
        <v>-0.17040650406504065</v>
      </c>
      <c r="M36">
        <v>-0.84341463414634155</v>
      </c>
      <c r="N36">
        <v>1.1002032520325202</v>
      </c>
      <c r="O36">
        <v>1.1633333333333333</v>
      </c>
      <c r="P36">
        <v>-0.4740650406504065</v>
      </c>
      <c r="Q36">
        <v>0.6351219512195122</v>
      </c>
      <c r="R36">
        <v>2.5963414634146345</v>
      </c>
      <c r="S36">
        <v>-0.28199186991869912</v>
      </c>
      <c r="T36">
        <v>5.0115853658536587</v>
      </c>
      <c r="U36">
        <v>5.123170731707317</v>
      </c>
      <c r="V36">
        <v>5.3152439024390246</v>
      </c>
      <c r="W36">
        <v>4.8411788617886176</v>
      </c>
      <c r="X36">
        <v>4.6179674796747969</v>
      </c>
      <c r="Y36" t="str">
        <v xml:space="preserve"> PF</v>
      </c>
      <c r="Z36">
        <v>0</v>
      </c>
      <c r="AA36">
        <v>0</v>
      </c>
      <c r="AB36">
        <v>7.0364634146341469</v>
      </c>
      <c r="AC36">
        <v>7.4092682926829267</v>
      </c>
      <c r="AD36">
        <v>7.0386585365853662</v>
      </c>
      <c r="AE36">
        <v>6.6460569105691052</v>
      </c>
      <c r="AF36">
        <v>6.4622926829268295</v>
      </c>
      <c r="AL36" t="str">
        <f>GMs!A36</f>
        <v>num_at_pos</v>
      </c>
      <c r="AM36" t="str">
        <f>GMs!B36</f>
        <v>PG</v>
      </c>
      <c r="AN36">
        <f>GMs!C36</f>
        <v>44</v>
      </c>
      <c r="AO36">
        <f>GMs!D36</f>
        <v>0</v>
      </c>
      <c r="AP36">
        <f>GMs!E36</f>
        <v>1</v>
      </c>
      <c r="AQ36">
        <f>GMs!F36</f>
        <v>1</v>
      </c>
      <c r="AR36">
        <f>GMs!G36</f>
        <v>1</v>
      </c>
      <c r="AS36">
        <f>GMs!H36</f>
        <v>0</v>
      </c>
      <c r="AT36">
        <f>GMs!I36</f>
        <v>0</v>
      </c>
      <c r="AU36">
        <f>GMs!J36</f>
        <v>0</v>
      </c>
      <c r="AV36">
        <f>GMs!K36</f>
        <v>0</v>
      </c>
      <c r="AW36">
        <f>GMs!L36</f>
        <v>0</v>
      </c>
      <c r="AX36">
        <f>GMs!M36</f>
        <v>0</v>
      </c>
    </row>
    <row r="37" spans="1:50" x14ac:dyDescent="0.3">
      <c r="A37">
        <f t="shared" si="0"/>
        <v>29.021335952180721</v>
      </c>
      <c r="B37">
        <f t="shared" si="1"/>
        <v>26.565313041087769</v>
      </c>
      <c r="C37">
        <f>GMs!$P$9*AE37 + 1</f>
        <v>28.513115209917078</v>
      </c>
      <c r="D37">
        <f>GMs!$P$10*AF37 + 1</f>
        <v>26.086115945498758</v>
      </c>
      <c r="E37">
        <v>48.793959389041767</v>
      </c>
      <c r="F37">
        <v>34.961001336698253</v>
      </c>
      <c r="G37">
        <v>27.761013704541647</v>
      </c>
      <c r="H37">
        <v>31.923469547398795</v>
      </c>
      <c r="I37">
        <v>29.221844345196548</v>
      </c>
      <c r="J37" t="str">
        <v>Giannis Antetokounmpo</v>
      </c>
      <c r="K37">
        <v>3.6001626016260162</v>
      </c>
      <c r="L37">
        <v>-3.5298373983739841</v>
      </c>
      <c r="M37">
        <v>-0.63853658536585367</v>
      </c>
      <c r="N37">
        <v>1.9757723577235773</v>
      </c>
      <c r="O37">
        <v>2.1949593495934963</v>
      </c>
      <c r="P37">
        <v>1.4391869918699187</v>
      </c>
      <c r="Q37">
        <v>0.67219512195121955</v>
      </c>
      <c r="R37">
        <v>1.2826829268292683</v>
      </c>
      <c r="S37">
        <v>-1.9088617886178865</v>
      </c>
      <c r="T37">
        <v>8.6175609756097558</v>
      </c>
      <c r="U37">
        <v>6.9965853658536581</v>
      </c>
      <c r="V37">
        <v>3.6485365853658536</v>
      </c>
      <c r="W37">
        <v>5.0877235772357716</v>
      </c>
      <c r="X37">
        <v>4.3676910569105685</v>
      </c>
      <c r="Y37" t="str">
        <v xml:space="preserve"> PF</v>
      </c>
      <c r="Z37">
        <v>0</v>
      </c>
      <c r="AA37">
        <v>0</v>
      </c>
      <c r="AB37">
        <v>10.642439024390244</v>
      </c>
      <c r="AC37">
        <v>9.282682926829267</v>
      </c>
      <c r="AD37">
        <v>5.3719512195121952</v>
      </c>
      <c r="AE37">
        <v>6.8926016260162593</v>
      </c>
      <c r="AF37">
        <v>6.212016260162601</v>
      </c>
      <c r="AL37" t="str">
        <f>GMs!A37</f>
        <v>num_at_pos</v>
      </c>
      <c r="AM37" t="str">
        <f>GMs!B37</f>
        <v>SG</v>
      </c>
      <c r="AN37">
        <f>GMs!C37</f>
        <v>51</v>
      </c>
      <c r="AO37">
        <f>GMs!D37</f>
        <v>0</v>
      </c>
      <c r="AP37">
        <f>GMs!E37</f>
        <v>0</v>
      </c>
      <c r="AQ37">
        <f>GMs!F37</f>
        <v>1</v>
      </c>
      <c r="AR37">
        <f>GMs!G37</f>
        <v>0</v>
      </c>
      <c r="AS37">
        <f>GMs!H37</f>
        <v>0</v>
      </c>
      <c r="AT37">
        <f>GMs!I37</f>
        <v>0</v>
      </c>
      <c r="AU37">
        <f>GMs!J37</f>
        <v>1</v>
      </c>
      <c r="AV37">
        <f>GMs!K37</f>
        <v>0</v>
      </c>
      <c r="AW37">
        <f>GMs!L37</f>
        <v>0</v>
      </c>
      <c r="AX37">
        <f>GMs!M37</f>
        <v>0</v>
      </c>
    </row>
    <row r="38" spans="1:50" x14ac:dyDescent="0.3">
      <c r="A38">
        <f t="shared" si="0"/>
        <v>22.8788805424897</v>
      </c>
      <c r="B38">
        <f t="shared" si="1"/>
        <v>23.195826446130685</v>
      </c>
      <c r="C38">
        <f>GMs!$P$9*AE38 + 1</f>
        <v>22.501568174112176</v>
      </c>
      <c r="D38">
        <f>GMs!$P$10*AF38 + 1</f>
        <v>22.791502616887144</v>
      </c>
      <c r="E38">
        <v>23.65705756892169</v>
      </c>
      <c r="F38">
        <v>23.049353452003832</v>
      </c>
      <c r="G38">
        <v>31.242071786880437</v>
      </c>
      <c r="H38">
        <v>25.16676859673867</v>
      </c>
      <c r="I38">
        <v>25.515409090743756</v>
      </c>
      <c r="J38" t="str">
        <v>Jaren Jackson Jr.</v>
      </c>
      <c r="K38">
        <v>0.14926829268292685</v>
      </c>
      <c r="L38">
        <v>0.5614634146341464</v>
      </c>
      <c r="M38">
        <v>0.16878048780487809</v>
      </c>
      <c r="N38">
        <v>0.41926829268292687</v>
      </c>
      <c r="O38">
        <v>0.54268292682926833</v>
      </c>
      <c r="P38">
        <v>-0.76560975609756099</v>
      </c>
      <c r="Q38">
        <v>0.30926829268292688</v>
      </c>
      <c r="R38">
        <v>2.3556097560975608</v>
      </c>
      <c r="S38">
        <v>-0.15902439024390247</v>
      </c>
      <c r="T38">
        <v>3.0202439024390246</v>
      </c>
      <c r="U38">
        <v>3.7407317073170732</v>
      </c>
      <c r="V38">
        <v>4.347317073170732</v>
      </c>
      <c r="W38">
        <v>3.5817073170731706</v>
      </c>
      <c r="X38">
        <v>3.5518536585365852</v>
      </c>
      <c r="Y38" t="str">
        <v xml:space="preserve"> PF</v>
      </c>
      <c r="Z38">
        <v>0</v>
      </c>
      <c r="AA38">
        <v>0</v>
      </c>
      <c r="AB38">
        <v>5.0451219512195129</v>
      </c>
      <c r="AC38">
        <v>6.0268292682926834</v>
      </c>
      <c r="AD38">
        <v>6.0707317073170737</v>
      </c>
      <c r="AE38">
        <v>5.3865853658536587</v>
      </c>
      <c r="AF38">
        <v>5.3961788617886182</v>
      </c>
      <c r="AL38" t="str">
        <f>GMs!A38</f>
        <v>num_at_pos</v>
      </c>
      <c r="AM38" t="str">
        <f>GMs!B38</f>
        <v>SF</v>
      </c>
      <c r="AN38">
        <f>GMs!C38</f>
        <v>51</v>
      </c>
      <c r="AO38">
        <f>GMs!D38</f>
        <v>0</v>
      </c>
      <c r="AP38">
        <f>GMs!E38</f>
        <v>0</v>
      </c>
      <c r="AQ38">
        <f>GMs!F38</f>
        <v>0</v>
      </c>
      <c r="AR38">
        <f>GMs!G38</f>
        <v>0</v>
      </c>
      <c r="AS38">
        <f>GMs!H38</f>
        <v>1</v>
      </c>
      <c r="AT38">
        <f>GMs!I38</f>
        <v>0</v>
      </c>
      <c r="AU38">
        <f>GMs!J38</f>
        <v>0</v>
      </c>
      <c r="AV38">
        <f>GMs!K38</f>
        <v>1</v>
      </c>
      <c r="AW38">
        <f>GMs!L38</f>
        <v>0</v>
      </c>
      <c r="AX38">
        <f>GMs!M38</f>
        <v>0</v>
      </c>
    </row>
    <row r="39" spans="1:50" x14ac:dyDescent="0.3">
      <c r="A39">
        <f t="shared" si="0"/>
        <v>21.850606183525549</v>
      </c>
      <c r="B39">
        <f t="shared" si="1"/>
        <v>20.753294518335728</v>
      </c>
      <c r="C39">
        <f>GMs!$P$9*AE39 + 1</f>
        <v>21.495208459254101</v>
      </c>
      <c r="D39">
        <f>GMs!$P$10*AF39 + 1</f>
        <v>20.403246121990719</v>
      </c>
      <c r="E39">
        <v>28.957396054588216</v>
      </c>
      <c r="F39">
        <v>27.95981852874916</v>
      </c>
      <c r="G39">
        <v>18.05900714695867</v>
      </c>
      <c r="H39">
        <v>24.035666801878104</v>
      </c>
      <c r="I39">
        <v>22.828623970169303</v>
      </c>
      <c r="J39" t="str">
        <v>Domantas Sabonis</v>
      </c>
      <c r="K39">
        <v>1.8456910569105689</v>
      </c>
      <c r="L39">
        <v>-0.87089430894308939</v>
      </c>
      <c r="M39">
        <v>-0.96048780487804886</v>
      </c>
      <c r="N39">
        <v>0.75203252032520329</v>
      </c>
      <c r="O39">
        <v>2.3445528455284554</v>
      </c>
      <c r="P39">
        <v>1.6286178861788618</v>
      </c>
      <c r="Q39">
        <v>0.54</v>
      </c>
      <c r="R39">
        <v>-0.19658536585365854</v>
      </c>
      <c r="S39">
        <v>-1.7533333333333332</v>
      </c>
      <c r="T39">
        <v>4.2004878048780494</v>
      </c>
      <c r="U39">
        <v>5.0829268292682928</v>
      </c>
      <c r="V39">
        <v>1.7009756097560977</v>
      </c>
      <c r="W39">
        <v>3.3295934959349598</v>
      </c>
      <c r="X39">
        <v>2.9604552845528467</v>
      </c>
      <c r="Y39" t="str">
        <v xml:space="preserve"> PF</v>
      </c>
      <c r="Z39">
        <v>0</v>
      </c>
      <c r="AA39">
        <v>0</v>
      </c>
      <c r="AB39">
        <v>6.2253658536585377</v>
      </c>
      <c r="AC39">
        <v>7.3690243902439025</v>
      </c>
      <c r="AD39">
        <v>3.4243902439024394</v>
      </c>
      <c r="AE39">
        <v>5.1344715447154474</v>
      </c>
      <c r="AF39">
        <v>4.8047804878048792</v>
      </c>
      <c r="AL39" t="str">
        <f>GMs!A39</f>
        <v>num_at_pos</v>
      </c>
      <c r="AM39" t="str">
        <f>GMs!B39</f>
        <v>PF</v>
      </c>
      <c r="AN39">
        <f>GMs!C39</f>
        <v>51</v>
      </c>
      <c r="AO39">
        <f>GMs!D39</f>
        <v>0</v>
      </c>
      <c r="AP39">
        <f>GMs!E39</f>
        <v>0</v>
      </c>
      <c r="AQ39">
        <f>GMs!F39</f>
        <v>0</v>
      </c>
      <c r="AR39">
        <f>GMs!G39</f>
        <v>0</v>
      </c>
      <c r="AS39">
        <f>GMs!H39</f>
        <v>1</v>
      </c>
      <c r="AT39">
        <f>GMs!I39</f>
        <v>0</v>
      </c>
      <c r="AU39">
        <f>GMs!J39</f>
        <v>0</v>
      </c>
      <c r="AV39">
        <f>GMs!K39</f>
        <v>1</v>
      </c>
      <c r="AW39">
        <f>GMs!L39</f>
        <v>1</v>
      </c>
      <c r="AX39">
        <f>GMs!M39</f>
        <v>1</v>
      </c>
    </row>
    <row r="40" spans="1:50" x14ac:dyDescent="0.3">
      <c r="A40">
        <f t="shared" si="0"/>
        <v>20.098129567232249</v>
      </c>
      <c r="B40">
        <f t="shared" si="1"/>
        <v>20.491150959452344</v>
      </c>
      <c r="C40">
        <f>GMs!$P$9*AE40 + 1</f>
        <v>19.780080728514037</v>
      </c>
      <c r="D40">
        <f>GMs!$P$10*AF40 + 1</f>
        <v>20.146927647716485</v>
      </c>
      <c r="E40">
        <v>19.324997492291992</v>
      </c>
      <c r="F40">
        <v>26.840842841626021</v>
      </c>
      <c r="G40">
        <v>19.228472558564633</v>
      </c>
      <c r="H40">
        <v>22.107942523955476</v>
      </c>
      <c r="I40">
        <v>22.540266055397581</v>
      </c>
      <c r="J40" t="str">
        <v>Julius Randle</v>
      </c>
      <c r="K40">
        <v>1.467479674796748E-2</v>
      </c>
      <c r="L40">
        <v>0.84430894308943083</v>
      </c>
      <c r="M40">
        <v>0.5102439024390244</v>
      </c>
      <c r="N40">
        <v>1.2954065040650407</v>
      </c>
      <c r="O40">
        <v>1.8604471544715446</v>
      </c>
      <c r="P40">
        <v>0.96418699186991863</v>
      </c>
      <c r="Q40">
        <v>-0.12695121951219512</v>
      </c>
      <c r="R40">
        <v>-0.58524390243902435</v>
      </c>
      <c r="S40">
        <v>-1.8771544715447155</v>
      </c>
      <c r="T40">
        <v>2.055609756097561</v>
      </c>
      <c r="U40">
        <v>4.7770731707317076</v>
      </c>
      <c r="V40">
        <v>1.9357317073170734</v>
      </c>
      <c r="W40">
        <v>2.8999186991869923</v>
      </c>
      <c r="X40">
        <v>2.896983739837399</v>
      </c>
      <c r="Y40" t="str">
        <v xml:space="preserve"> PF</v>
      </c>
      <c r="Z40">
        <v>0</v>
      </c>
      <c r="AA40">
        <v>0</v>
      </c>
      <c r="AB40">
        <v>4.0804878048780493</v>
      </c>
      <c r="AC40">
        <v>7.0631707317073174</v>
      </c>
      <c r="AD40">
        <v>3.6591463414634147</v>
      </c>
      <c r="AE40">
        <v>4.7047967479674799</v>
      </c>
      <c r="AF40">
        <v>4.7413089430894315</v>
      </c>
      <c r="AL40" t="str">
        <f>GMs!A40</f>
        <v>num_at_pos</v>
      </c>
      <c r="AM40" t="str">
        <f>GMs!B40</f>
        <v>C</v>
      </c>
      <c r="AN40">
        <f>GMs!C40</f>
        <v>34</v>
      </c>
      <c r="AO40">
        <f>GMs!D40</f>
        <v>1</v>
      </c>
      <c r="AP40">
        <f>GMs!E40</f>
        <v>0</v>
      </c>
      <c r="AQ40">
        <f>GMs!F40</f>
        <v>0</v>
      </c>
      <c r="AR40">
        <f>GMs!G40</f>
        <v>0</v>
      </c>
      <c r="AS40">
        <f>GMs!H40</f>
        <v>0</v>
      </c>
      <c r="AT40">
        <f>GMs!I40</f>
        <v>1</v>
      </c>
      <c r="AU40">
        <f>GMs!J40</f>
        <v>0</v>
      </c>
      <c r="AV40">
        <f>GMs!K40</f>
        <v>0</v>
      </c>
      <c r="AW40">
        <f>GMs!L40</f>
        <v>0</v>
      </c>
      <c r="AX40">
        <f>GMs!M40</f>
        <v>0</v>
      </c>
    </row>
    <row r="41" spans="1:50" x14ac:dyDescent="0.3">
      <c r="A41">
        <f t="shared" si="0"/>
        <v>22.024195872954035</v>
      </c>
      <c r="B41">
        <f t="shared" si="1"/>
        <v>20.407676015506638</v>
      </c>
      <c r="C41">
        <f>GMs!$P$9*AE41 + 1</f>
        <v>21.665098594929113</v>
      </c>
      <c r="D41">
        <f>GMs!$P$10*AF41 + 1</f>
        <v>20.065307598139725</v>
      </c>
      <c r="E41">
        <v>22.161921790261882</v>
      </c>
      <c r="F41">
        <v>20.307684553530272</v>
      </c>
      <c r="G41">
        <v>30.534317394921505</v>
      </c>
      <c r="H41">
        <v>24.226615460249441</v>
      </c>
      <c r="I41">
        <v>22.448443617057304</v>
      </c>
      <c r="J41" t="str">
        <v>John Collins</v>
      </c>
      <c r="K41">
        <v>2.4769105691056912</v>
      </c>
      <c r="L41">
        <v>0.68483739837398383</v>
      </c>
      <c r="M41">
        <v>-0.44829268292682933</v>
      </c>
      <c r="N41">
        <v>0.49386178861788627</v>
      </c>
      <c r="O41">
        <v>0.83455284552845532</v>
      </c>
      <c r="P41">
        <v>-0.83308943089430898</v>
      </c>
      <c r="Q41">
        <v>-1.0895121951219513</v>
      </c>
      <c r="R41">
        <v>0.87207317073170731</v>
      </c>
      <c r="S41">
        <v>0.38081300813008134</v>
      </c>
      <c r="T41">
        <v>2.6873170731707319</v>
      </c>
      <c r="U41">
        <v>2.9913414634146349</v>
      </c>
      <c r="V41">
        <v>4.2052439024390251</v>
      </c>
      <c r="W41">
        <v>3.3721544715447163</v>
      </c>
      <c r="X41">
        <v>2.8767723577235778</v>
      </c>
      <c r="Y41" t="str">
        <v xml:space="preserve"> PF</v>
      </c>
      <c r="Z41">
        <v>0</v>
      </c>
      <c r="AA41">
        <v>0</v>
      </c>
      <c r="AB41">
        <v>4.7121951219512201</v>
      </c>
      <c r="AC41">
        <v>5.2774390243902447</v>
      </c>
      <c r="AD41">
        <v>5.9286585365853668</v>
      </c>
      <c r="AE41">
        <v>5.1770325203252039</v>
      </c>
      <c r="AF41">
        <v>4.7210975609756103</v>
      </c>
      <c r="AL41" t="str">
        <f>GMs!A41</f>
        <v>num_at_pos</v>
      </c>
      <c r="AM41" t="str">
        <f>GMs!B41</f>
        <v>G</v>
      </c>
      <c r="AN41">
        <f>GMs!C41</f>
        <v>73</v>
      </c>
      <c r="AO41">
        <f>GMs!D41</f>
        <v>0</v>
      </c>
      <c r="AP41">
        <f>GMs!E41</f>
        <v>1</v>
      </c>
      <c r="AQ41">
        <f>GMs!F41</f>
        <v>1</v>
      </c>
      <c r="AR41">
        <f>GMs!G41</f>
        <v>1</v>
      </c>
      <c r="AS41">
        <f>GMs!H41</f>
        <v>0</v>
      </c>
      <c r="AT41">
        <f>GMs!I41</f>
        <v>0</v>
      </c>
      <c r="AU41">
        <f>GMs!J41</f>
        <v>1</v>
      </c>
      <c r="AV41">
        <f>GMs!K41</f>
        <v>0</v>
      </c>
      <c r="AW41">
        <f>GMs!L41</f>
        <v>0</v>
      </c>
      <c r="AX41">
        <f>GMs!M41</f>
        <v>0</v>
      </c>
    </row>
    <row r="42" spans="1:50" x14ac:dyDescent="0.3">
      <c r="A42">
        <f t="shared" si="0"/>
        <v>21.241798791375217</v>
      </c>
      <c r="B42">
        <f t="shared" si="1"/>
        <v>17.699844195469126</v>
      </c>
      <c r="C42">
        <f>GMs!$P$9*AE42 + 1</f>
        <v>20.899376006342315</v>
      </c>
      <c r="D42">
        <f>GMs!$P$10*AF42 + 1</f>
        <v>17.417646432404215</v>
      </c>
      <c r="E42">
        <v>36.607233621005861</v>
      </c>
      <c r="F42">
        <v>25.518417029571399</v>
      </c>
      <c r="G42">
        <v>22.258147367748496</v>
      </c>
      <c r="H42">
        <v>23.365978670512739</v>
      </c>
      <c r="I42">
        <v>19.469828615016041</v>
      </c>
      <c r="J42" t="str">
        <v>Zion Williamson</v>
      </c>
      <c r="K42">
        <v>4.7959349593495935</v>
      </c>
      <c r="L42">
        <v>-2.7235772357723578</v>
      </c>
      <c r="M42">
        <v>-1.4960975609756098</v>
      </c>
      <c r="N42">
        <v>1.9637398373983741</v>
      </c>
      <c r="O42">
        <v>0.83430894308943093</v>
      </c>
      <c r="P42">
        <v>0.63642276422764232</v>
      </c>
      <c r="Q42">
        <v>0.14487804878048782</v>
      </c>
      <c r="R42">
        <v>0.26</v>
      </c>
      <c r="S42">
        <v>-1.2352845528455285</v>
      </c>
      <c r="T42">
        <v>5.9039024390243906</v>
      </c>
      <c r="U42">
        <v>4.4156097560975605</v>
      </c>
      <c r="V42">
        <v>2.5439024390243903</v>
      </c>
      <c r="W42">
        <v>3.1803252032520319</v>
      </c>
      <c r="X42">
        <v>2.2211382113821143</v>
      </c>
      <c r="Y42" t="str">
        <v xml:space="preserve"> PF</v>
      </c>
      <c r="Z42">
        <v>0</v>
      </c>
      <c r="AA42">
        <v>0</v>
      </c>
      <c r="AB42">
        <v>7.9287804878048789</v>
      </c>
      <c r="AC42">
        <v>6.7017073170731702</v>
      </c>
      <c r="AD42">
        <v>4.2673170731707319</v>
      </c>
      <c r="AE42">
        <v>4.9852032520325196</v>
      </c>
      <c r="AF42">
        <v>4.0654634146341468</v>
      </c>
      <c r="AL42" t="str">
        <f>GMs!A42</f>
        <v>num_at_pos</v>
      </c>
      <c r="AM42" t="str">
        <f>GMs!B42</f>
        <v>F</v>
      </c>
      <c r="AN42">
        <f>GMs!C42</f>
        <v>80</v>
      </c>
      <c r="AO42">
        <f>GMs!D42</f>
        <v>0</v>
      </c>
      <c r="AP42">
        <f>GMs!E42</f>
        <v>0</v>
      </c>
      <c r="AQ42">
        <f>GMs!F42</f>
        <v>0</v>
      </c>
      <c r="AR42">
        <f>GMs!G42</f>
        <v>0</v>
      </c>
      <c r="AS42">
        <f>GMs!H42</f>
        <v>1</v>
      </c>
      <c r="AT42">
        <f>GMs!I42</f>
        <v>0</v>
      </c>
      <c r="AU42">
        <f>GMs!J42</f>
        <v>0</v>
      </c>
      <c r="AV42">
        <f>GMs!K42</f>
        <v>1</v>
      </c>
      <c r="AW42">
        <f>GMs!L42</f>
        <v>1</v>
      </c>
      <c r="AX42">
        <f>GMs!M42</f>
        <v>1</v>
      </c>
    </row>
    <row r="43" spans="1:50" x14ac:dyDescent="0.3">
      <c r="A43">
        <f t="shared" si="0"/>
        <v>14.509105278183323</v>
      </c>
      <c r="B43">
        <f t="shared" si="1"/>
        <v>14.900243661914473</v>
      </c>
      <c r="C43">
        <f>GMs!$P$9*AE43 + 1</f>
        <v>14.310170056494405</v>
      </c>
      <c r="D43">
        <f>GMs!$P$10*AF43 + 1</f>
        <v>14.680255743139631</v>
      </c>
      <c r="E43">
        <v>16.575700199664801</v>
      </c>
      <c r="F43">
        <v>20.539242919406227</v>
      </c>
      <c r="G43">
        <v>5.549068572522315</v>
      </c>
      <c r="H43">
        <v>15.960015806001657</v>
      </c>
      <c r="I43">
        <v>16.390268028105922</v>
      </c>
      <c r="J43" t="str">
        <v>Draymond Green</v>
      </c>
      <c r="K43">
        <v>-6.8455284552845524E-2</v>
      </c>
      <c r="L43">
        <v>8.6178861788617889E-2</v>
      </c>
      <c r="M43">
        <v>-1.2063414634146341</v>
      </c>
      <c r="N43">
        <v>-0.99528455284552841</v>
      </c>
      <c r="O43">
        <v>0.79918699186991882</v>
      </c>
      <c r="P43">
        <v>2.3398373983739837</v>
      </c>
      <c r="Q43">
        <v>1.6199999999999999</v>
      </c>
      <c r="R43">
        <v>0.47951219512195131</v>
      </c>
      <c r="S43">
        <v>-1.5250406504065039</v>
      </c>
      <c r="T43">
        <v>1.4434146341463419</v>
      </c>
      <c r="U43">
        <v>3.0546341463414635</v>
      </c>
      <c r="V43">
        <v>-0.81024390243902378</v>
      </c>
      <c r="W43">
        <v>1.5295934959349595</v>
      </c>
      <c r="X43">
        <v>1.5432845528455288</v>
      </c>
      <c r="Y43" t="str">
        <v xml:space="preserve"> PF</v>
      </c>
      <c r="Z43">
        <v>0</v>
      </c>
      <c r="AA43">
        <v>0</v>
      </c>
      <c r="AB43">
        <v>3.4682926829268301</v>
      </c>
      <c r="AC43">
        <v>5.3407317073170733</v>
      </c>
      <c r="AD43">
        <v>0.91317073170731766</v>
      </c>
      <c r="AE43">
        <v>3.3344715447154472</v>
      </c>
      <c r="AF43">
        <v>3.3876097560975613</v>
      </c>
      <c r="AL43" t="str">
        <f>GMs!A43</f>
        <v>num_at_pos</v>
      </c>
      <c r="AM43" t="str">
        <f>GMs!B43</f>
        <v>UTIL</v>
      </c>
      <c r="AN43">
        <f>GMs!C43</f>
        <v>144</v>
      </c>
      <c r="AO43">
        <f>GMs!D43</f>
        <v>1</v>
      </c>
      <c r="AP43">
        <f>GMs!E43</f>
        <v>1</v>
      </c>
      <c r="AQ43">
        <f>GMs!F43</f>
        <v>1</v>
      </c>
      <c r="AR43">
        <f>GMs!G43</f>
        <v>1</v>
      </c>
      <c r="AS43">
        <f>GMs!H43</f>
        <v>1</v>
      </c>
      <c r="AT43">
        <f>GMs!I43</f>
        <v>1</v>
      </c>
      <c r="AU43">
        <f>GMs!J43</f>
        <v>1</v>
      </c>
      <c r="AV43">
        <f>GMs!K43</f>
        <v>1</v>
      </c>
      <c r="AW43">
        <f>GMs!L43</f>
        <v>1</v>
      </c>
      <c r="AX43">
        <f>GMs!M43</f>
        <v>1</v>
      </c>
    </row>
    <row r="44" spans="1:50" x14ac:dyDescent="0.3">
      <c r="A44">
        <f t="shared" si="0"/>
        <v>12.384579700020376</v>
      </c>
      <c r="B44">
        <f t="shared" si="1"/>
        <v>12.909000248451873</v>
      </c>
      <c r="C44">
        <f>GMs!$P$9*AE44 + 1</f>
        <v>12.230922493419365</v>
      </c>
      <c r="D44">
        <f>GMs!$P$10*AF44 + 1</f>
        <v>12.733259693259948</v>
      </c>
      <c r="E44">
        <v>15.76405506267805</v>
      </c>
      <c r="F44">
        <v>14.425031270149644</v>
      </c>
      <c r="G44">
        <v>15.622874003821055</v>
      </c>
      <c r="H44">
        <v>13.623037670022415</v>
      </c>
      <c r="I44">
        <v>14.199900273297061</v>
      </c>
      <c r="J44" t="str">
        <v>PJ Washington</v>
      </c>
      <c r="K44">
        <v>-0.26227642276422763</v>
      </c>
      <c r="L44">
        <v>-0.25398373983739841</v>
      </c>
      <c r="M44">
        <v>2.9268292682926855E-2</v>
      </c>
      <c r="N44">
        <v>-0.15398373983739833</v>
      </c>
      <c r="O44">
        <v>0.52544715447154478</v>
      </c>
      <c r="P44">
        <v>-0.2032520325203252</v>
      </c>
      <c r="Q44">
        <v>0.41951219512195126</v>
      </c>
      <c r="R44">
        <v>1.2826829268292683</v>
      </c>
      <c r="S44">
        <v>-0.37471544715447158</v>
      </c>
      <c r="T44">
        <v>1.2626829268292685</v>
      </c>
      <c r="U44">
        <v>1.3834146341463416</v>
      </c>
      <c r="V44">
        <v>1.2119512195121951</v>
      </c>
      <c r="W44">
        <v>1.00869918699187</v>
      </c>
      <c r="X44">
        <v>1.0611544715447156</v>
      </c>
      <c r="Y44" t="str">
        <v xml:space="preserve"> PF</v>
      </c>
      <c r="Z44">
        <v>0</v>
      </c>
      <c r="AA44">
        <v>0</v>
      </c>
      <c r="AB44">
        <v>3.2875609756097566</v>
      </c>
      <c r="AC44">
        <v>3.6695121951219516</v>
      </c>
      <c r="AD44">
        <v>2.9353658536585368</v>
      </c>
      <c r="AE44">
        <v>2.8135772357723576</v>
      </c>
      <c r="AF44">
        <v>2.905479674796748</v>
      </c>
    </row>
    <row r="45" spans="1:50" x14ac:dyDescent="0.3">
      <c r="A45">
        <f t="shared" si="0"/>
        <v>11.228641481591152</v>
      </c>
      <c r="B45">
        <f t="shared" si="1"/>
        <v>11.685988227802513</v>
      </c>
      <c r="C45">
        <f>GMs!$P$9*AE45 + 1</f>
        <v>11.099619698838502</v>
      </c>
      <c r="D45">
        <f>GMs!$P$10*AF45 + 1</f>
        <v>11.537424188137562</v>
      </c>
      <c r="E45">
        <v>9.5222739383609003</v>
      </c>
      <c r="F45">
        <v>12.896478357835495</v>
      </c>
      <c r="G45">
        <v>11.475980029991284</v>
      </c>
      <c r="H45">
        <v>12.351505629750269</v>
      </c>
      <c r="I45">
        <v>12.854587050582765</v>
      </c>
      <c r="J45" t="str">
        <v>Pascal Siakam</v>
      </c>
      <c r="K45">
        <v>-0.19873983739837398</v>
      </c>
      <c r="L45">
        <v>0.85247967479674791</v>
      </c>
      <c r="M45">
        <v>-0.63317073170731708</v>
      </c>
      <c r="N45">
        <v>0.44382113821138208</v>
      </c>
      <c r="O45">
        <v>0.2426422764227642</v>
      </c>
      <c r="P45">
        <v>0.34577235772357723</v>
      </c>
      <c r="Q45">
        <v>-7.3048780487804943E-2</v>
      </c>
      <c r="R45">
        <v>-1.4146341463414647E-2</v>
      </c>
      <c r="S45">
        <v>-0.24032520325203244</v>
      </c>
      <c r="T45">
        <v>-0.12719512195121957</v>
      </c>
      <c r="U45">
        <v>0.96560975609756083</v>
      </c>
      <c r="V45">
        <v>0.37951219512195111</v>
      </c>
      <c r="W45">
        <v>0.7252845528455284</v>
      </c>
      <c r="X45">
        <v>0.76503252032520308</v>
      </c>
      <c r="Y45" t="str">
        <v xml:space="preserve"> PF</v>
      </c>
      <c r="Z45">
        <v>0</v>
      </c>
      <c r="AA45">
        <v>0</v>
      </c>
      <c r="AB45">
        <v>1.8976829268292688</v>
      </c>
      <c r="AC45">
        <v>3.2517073170731705</v>
      </c>
      <c r="AD45">
        <v>2.1029268292682923</v>
      </c>
      <c r="AE45">
        <v>2.5301626016260159</v>
      </c>
      <c r="AF45">
        <v>2.6093577235772356</v>
      </c>
      <c r="AL45">
        <f>GMs!A45</f>
        <v>0</v>
      </c>
      <c r="AM45">
        <f>GMs!B45</f>
        <v>0</v>
      </c>
      <c r="AN45">
        <f>GMs!C45</f>
        <v>0</v>
      </c>
      <c r="AO45">
        <f>GMs!D45</f>
        <v>0</v>
      </c>
      <c r="AP45">
        <f>GMs!E45</f>
        <v>0</v>
      </c>
      <c r="AQ45">
        <f>GMs!F45</f>
        <v>0</v>
      </c>
      <c r="AR45">
        <f>GMs!G45</f>
        <v>0</v>
      </c>
      <c r="AS45">
        <f>GMs!H45</f>
        <v>0</v>
      </c>
      <c r="AT45">
        <f>GMs!I45</f>
        <v>0</v>
      </c>
      <c r="AU45">
        <f>GMs!J45</f>
        <v>0</v>
      </c>
      <c r="AV45">
        <f>GMs!K45</f>
        <v>0</v>
      </c>
      <c r="AW45">
        <f>GMs!L45</f>
        <v>0</v>
      </c>
      <c r="AX45">
        <f>GMs!M45</f>
        <v>0</v>
      </c>
    </row>
    <row r="46" spans="1:50" x14ac:dyDescent="0.3">
      <c r="A46">
        <f t="shared" si="0"/>
        <v>11.429753509553665</v>
      </c>
      <c r="B46">
        <f t="shared" si="1"/>
        <v>10.865643756548508</v>
      </c>
      <c r="C46">
        <f>GMs!$P$9*AE46 + 1</f>
        <v>11.296445615336864</v>
      </c>
      <c r="D46">
        <f>GMs!$P$10*AF46 + 1</f>
        <v>10.735308568181901</v>
      </c>
      <c r="E46">
        <v>14.398716785682115</v>
      </c>
      <c r="F46">
        <v>9.164774750539662</v>
      </c>
      <c r="G46">
        <v>17.548694967348794</v>
      </c>
      <c r="H46">
        <v>12.572728860509033</v>
      </c>
      <c r="I46">
        <v>11.95220813220336</v>
      </c>
      <c r="J46" t="str">
        <v>Bobby Portis</v>
      </c>
      <c r="K46">
        <v>1.0409349593495933</v>
      </c>
      <c r="L46">
        <v>-0.18406504065040652</v>
      </c>
      <c r="M46">
        <v>-0.52146341463414636</v>
      </c>
      <c r="N46">
        <v>-0.22869918699186992</v>
      </c>
      <c r="O46">
        <v>1.0266260162601626</v>
      </c>
      <c r="P46">
        <v>-0.82394308943089445</v>
      </c>
      <c r="Q46">
        <v>-8.3414634146341482E-2</v>
      </c>
      <c r="R46">
        <v>-0.28036585365853661</v>
      </c>
      <c r="S46">
        <v>0.82898373983739848</v>
      </c>
      <c r="T46">
        <v>0.95865853658536559</v>
      </c>
      <c r="U46">
        <v>-5.4390243902439461E-2</v>
      </c>
      <c r="V46">
        <v>1.5985365853658535</v>
      </c>
      <c r="W46">
        <v>0.77459349593495896</v>
      </c>
      <c r="X46">
        <v>0.56640650406504034</v>
      </c>
      <c r="Y46" t="str">
        <v xml:space="preserve"> PF</v>
      </c>
      <c r="Z46">
        <v>0</v>
      </c>
      <c r="AA46">
        <v>0</v>
      </c>
      <c r="AB46">
        <v>2.983536585365854</v>
      </c>
      <c r="AC46">
        <v>2.2317073170731705</v>
      </c>
      <c r="AD46">
        <v>3.321951219512195</v>
      </c>
      <c r="AE46">
        <v>2.5794715447154468</v>
      </c>
      <c r="AF46">
        <v>2.4107317073170726</v>
      </c>
      <c r="AL46">
        <f>GMs!A46</f>
        <v>0</v>
      </c>
      <c r="AM46">
        <f>GMs!B46</f>
        <v>0</v>
      </c>
      <c r="AN46">
        <f>GMs!C46</f>
        <v>0</v>
      </c>
      <c r="AO46">
        <f>GMs!D46</f>
        <v>0</v>
      </c>
      <c r="AP46">
        <f>GMs!E46</f>
        <v>0</v>
      </c>
      <c r="AQ46">
        <f>GMs!F46</f>
        <v>0</v>
      </c>
      <c r="AR46">
        <f>GMs!G46</f>
        <v>0</v>
      </c>
      <c r="AS46">
        <f>GMs!H46</f>
        <v>0</v>
      </c>
      <c r="AT46">
        <f>GMs!I46</f>
        <v>0</v>
      </c>
      <c r="AU46">
        <f>GMs!J46</f>
        <v>0</v>
      </c>
      <c r="AV46">
        <f>GMs!K46</f>
        <v>0</v>
      </c>
      <c r="AW46">
        <f>GMs!L46</f>
        <v>0</v>
      </c>
      <c r="AX46">
        <f>GMs!M46</f>
        <v>0</v>
      </c>
    </row>
    <row r="47" spans="1:50" x14ac:dyDescent="0.3">
      <c r="A47">
        <f t="shared" si="0"/>
        <v>3.1897974685734662</v>
      </c>
      <c r="B47">
        <f t="shared" si="1"/>
        <v>3.1363877642020568</v>
      </c>
      <c r="C47">
        <f>GMs!$P$9*AE47 + 1</f>
        <v>3.2321000060605769</v>
      </c>
      <c r="D47">
        <f>GMs!$P$10*AF47 + 1</f>
        <v>3.177804154676386</v>
      </c>
      <c r="E47">
        <v>2.945319518607926</v>
      </c>
      <c r="F47">
        <v>2.0859596580772424</v>
      </c>
      <c r="G47">
        <v>8.2148421964843727</v>
      </c>
      <c r="H47">
        <v>3.508777215430813</v>
      </c>
      <c r="I47">
        <v>3.4500265406222628</v>
      </c>
      <c r="J47" t="str">
        <v>Lauri Markkanen</v>
      </c>
      <c r="K47">
        <v>0.2967479674796748</v>
      </c>
      <c r="L47">
        <v>0.34601626016260162</v>
      </c>
      <c r="M47">
        <v>0.32926829268292684</v>
      </c>
      <c r="N47">
        <v>-0.18813008130081302</v>
      </c>
      <c r="O47">
        <v>-6.7479674796747963E-2</v>
      </c>
      <c r="P47">
        <v>-0.97056910569105681</v>
      </c>
      <c r="Q47">
        <v>-1.1390243902439026</v>
      </c>
      <c r="R47">
        <v>-0.59609756097560984</v>
      </c>
      <c r="S47">
        <v>0.74357723577235779</v>
      </c>
      <c r="T47">
        <v>-1.5917073170731708</v>
      </c>
      <c r="U47">
        <v>-1.9892682926829268</v>
      </c>
      <c r="V47">
        <v>-0.27512195121951222</v>
      </c>
      <c r="W47">
        <v>-1.245691056910569</v>
      </c>
      <c r="X47">
        <v>-1.3050406504065042</v>
      </c>
      <c r="Y47" t="str">
        <v xml:space="preserve"> PF</v>
      </c>
      <c r="Z47">
        <v>0</v>
      </c>
      <c r="AA47">
        <v>0</v>
      </c>
      <c r="AB47">
        <v>0.43317073170731746</v>
      </c>
      <c r="AC47">
        <v>0.29682926829268297</v>
      </c>
      <c r="AD47">
        <v>1.4482926829268292</v>
      </c>
      <c r="AE47">
        <v>0.5591869918699186</v>
      </c>
      <c r="AF47">
        <v>0.53928455284552834</v>
      </c>
      <c r="AL47">
        <f>GMs!A47</f>
        <v>0</v>
      </c>
      <c r="AM47">
        <f>GMs!B47</f>
        <v>0</v>
      </c>
      <c r="AN47">
        <f>GMs!C47</f>
        <v>0</v>
      </c>
      <c r="AO47">
        <f>GMs!D47</f>
        <v>0</v>
      </c>
      <c r="AP47">
        <f>GMs!E47</f>
        <v>0</v>
      </c>
      <c r="AQ47">
        <f>GMs!F47</f>
        <v>0</v>
      </c>
      <c r="AR47">
        <f>GMs!G47</f>
        <v>0</v>
      </c>
      <c r="AS47">
        <f>GMs!H47</f>
        <v>0</v>
      </c>
      <c r="AT47">
        <f>GMs!I47</f>
        <v>0</v>
      </c>
      <c r="AU47">
        <f>GMs!J47</f>
        <v>0</v>
      </c>
      <c r="AV47">
        <f>GMs!K47</f>
        <v>0</v>
      </c>
      <c r="AW47">
        <f>GMs!L47</f>
        <v>0</v>
      </c>
      <c r="AX47">
        <f>GMs!M47</f>
        <v>0</v>
      </c>
    </row>
    <row r="48" spans="1:50" x14ac:dyDescent="0.3">
      <c r="A48">
        <f t="shared" si="0"/>
        <v>7.058344004805404</v>
      </c>
      <c r="B48">
        <f t="shared" si="1"/>
        <v>7.0777751014291361</v>
      </c>
      <c r="C48">
        <f>GMs!$P$9*AE48 + 1</f>
        <v>7.0181998491407933</v>
      </c>
      <c r="D48">
        <f>GMs!$P$10*AF48 + 1</f>
        <v>7.0316100353360111</v>
      </c>
      <c r="E48">
        <v>12.363579586597925</v>
      </c>
      <c r="F48">
        <v>9.5997832413471045</v>
      </c>
      <c r="G48">
        <v>10.588401346169826</v>
      </c>
      <c r="H48">
        <v>7.7641784052859446</v>
      </c>
      <c r="I48">
        <v>7.7855526115720499</v>
      </c>
      <c r="J48" t="str">
        <v>Evan Mobley</v>
      </c>
      <c r="K48">
        <v>0.26768292682926831</v>
      </c>
      <c r="L48">
        <v>-0.80268292682926834</v>
      </c>
      <c r="M48">
        <v>-1.1176829268292683</v>
      </c>
      <c r="N48">
        <v>-0.30426829268292682</v>
      </c>
      <c r="O48">
        <v>0.83817073170731726</v>
      </c>
      <c r="P48">
        <v>-0.49853658536585366</v>
      </c>
      <c r="Q48">
        <v>-0.60512195121951218</v>
      </c>
      <c r="R48">
        <v>2.2869512195121953</v>
      </c>
      <c r="S48">
        <v>-0.36170731707317078</v>
      </c>
      <c r="T48">
        <v>0.50548780487804934</v>
      </c>
      <c r="U48">
        <v>6.451219512195161E-2</v>
      </c>
      <c r="V48">
        <v>0.20134146341463444</v>
      </c>
      <c r="W48">
        <v>-0.29719512195121917</v>
      </c>
      <c r="X48">
        <v>-0.35073170731707298</v>
      </c>
      <c r="Y48" t="str">
        <v xml:space="preserve"> PF, C</v>
      </c>
      <c r="Z48">
        <v>0</v>
      </c>
      <c r="AA48">
        <v>0</v>
      </c>
      <c r="AB48">
        <v>2.5303658536585374</v>
      </c>
      <c r="AC48">
        <v>2.3506097560975614</v>
      </c>
      <c r="AD48">
        <v>1.9247560975609759</v>
      </c>
      <c r="AE48">
        <v>1.5076829268292684</v>
      </c>
      <c r="AF48">
        <v>1.4935934959349595</v>
      </c>
      <c r="AL48">
        <f>GMs!A48</f>
        <v>0</v>
      </c>
      <c r="AM48">
        <f>GMs!B48</f>
        <v>0</v>
      </c>
      <c r="AN48">
        <f>GMs!C48</f>
        <v>0</v>
      </c>
      <c r="AO48">
        <f>GMs!D48</f>
        <v>0</v>
      </c>
      <c r="AP48">
        <f>GMs!E48</f>
        <v>0</v>
      </c>
      <c r="AQ48">
        <f>GMs!F48</f>
        <v>0</v>
      </c>
      <c r="AR48">
        <f>GMs!G48</f>
        <v>0</v>
      </c>
      <c r="AS48">
        <f>GMs!H48</f>
        <v>0</v>
      </c>
      <c r="AT48">
        <f>GMs!I48</f>
        <v>0</v>
      </c>
      <c r="AU48">
        <f>GMs!J48</f>
        <v>0</v>
      </c>
      <c r="AV48">
        <f>GMs!K48</f>
        <v>0</v>
      </c>
      <c r="AW48">
        <f>GMs!L48</f>
        <v>0</v>
      </c>
      <c r="AX48">
        <f>GMs!M48</f>
        <v>0</v>
      </c>
    </row>
    <row r="49" spans="1:50" x14ac:dyDescent="0.3">
      <c r="A49">
        <f t="shared" si="0"/>
        <v>5.2960853525271157</v>
      </c>
      <c r="B49">
        <f t="shared" si="1"/>
        <v>4.8763333174516124</v>
      </c>
      <c r="C49">
        <f>GMs!$P$9*AE49 + 1</f>
        <v>5.2934985577466458</v>
      </c>
      <c r="D49">
        <f>GMs!$P$10*AF49 + 1</f>
        <v>4.8790864269887093</v>
      </c>
      <c r="E49">
        <v>9.9324778571214143</v>
      </c>
      <c r="F49">
        <v>2.4678748048784422</v>
      </c>
      <c r="G49">
        <v>9.2561220486883293</v>
      </c>
      <c r="H49">
        <v>5.8256938877798277</v>
      </c>
      <c r="I49">
        <v>5.3639666491967741</v>
      </c>
      <c r="J49" t="str">
        <v>Brandon Clarke</v>
      </c>
      <c r="K49">
        <v>0.77243902439024392</v>
      </c>
      <c r="L49">
        <v>-0.69341463414634152</v>
      </c>
      <c r="M49">
        <v>-1.4104878048780487</v>
      </c>
      <c r="N49">
        <v>-0.59658536585365851</v>
      </c>
      <c r="O49">
        <v>5.6097560975609806E-2</v>
      </c>
      <c r="P49">
        <v>-0.66317073170731711</v>
      </c>
      <c r="Q49">
        <v>7.0243902439024397E-2</v>
      </c>
      <c r="R49">
        <v>0.57999999999999996</v>
      </c>
      <c r="S49">
        <v>1.1556097560975609</v>
      </c>
      <c r="T49">
        <v>-3.5853658536584954E-2</v>
      </c>
      <c r="U49">
        <v>-1.8848780487804877</v>
      </c>
      <c r="V49">
        <v>-6.6097560975610037E-2</v>
      </c>
      <c r="W49">
        <v>-0.72926829268292681</v>
      </c>
      <c r="X49">
        <v>-0.88375609756097551</v>
      </c>
      <c r="Y49" t="str">
        <v xml:space="preserve"> PF, C</v>
      </c>
      <c r="Z49">
        <v>0</v>
      </c>
      <c r="AA49">
        <v>0</v>
      </c>
      <c r="AB49">
        <v>1.9890243902439033</v>
      </c>
      <c r="AC49">
        <v>0.40121951219512209</v>
      </c>
      <c r="AD49">
        <v>1.6573170731707314</v>
      </c>
      <c r="AE49">
        <v>1.0756097560975608</v>
      </c>
      <c r="AF49">
        <v>0.96056910569105702</v>
      </c>
      <c r="AL49">
        <f>GMs!A49</f>
        <v>0</v>
      </c>
      <c r="AM49">
        <f>GMs!B49</f>
        <v>0</v>
      </c>
      <c r="AN49">
        <f>GMs!C49</f>
        <v>0</v>
      </c>
      <c r="AO49">
        <f>GMs!D49</f>
        <v>0</v>
      </c>
      <c r="AP49">
        <f>GMs!E49</f>
        <v>0</v>
      </c>
      <c r="AQ49">
        <f>GMs!F49</f>
        <v>0</v>
      </c>
      <c r="AR49">
        <f>GMs!G49</f>
        <v>0</v>
      </c>
      <c r="AS49">
        <f>GMs!H49</f>
        <v>0</v>
      </c>
      <c r="AT49">
        <f>GMs!I49</f>
        <v>0</v>
      </c>
      <c r="AU49">
        <f>GMs!J49</f>
        <v>0</v>
      </c>
      <c r="AV49">
        <f>GMs!K49</f>
        <v>0</v>
      </c>
      <c r="AW49">
        <f>GMs!L49</f>
        <v>0</v>
      </c>
      <c r="AX49">
        <f>GMs!M49</f>
        <v>0</v>
      </c>
    </row>
    <row r="50" spans="1:50" x14ac:dyDescent="0.3">
      <c r="A50">
        <f t="shared" si="0"/>
        <v>34.32983134484666</v>
      </c>
      <c r="B50">
        <f t="shared" si="1"/>
        <v>34.802201456029216</v>
      </c>
      <c r="C50">
        <f>GMs!$P$9*AE50 + 1</f>
        <v>33.708475634026385</v>
      </c>
      <c r="D50">
        <f>GMs!$P$10*AF50 + 1</f>
        <v>34.139972695891423</v>
      </c>
      <c r="E50">
        <v>30.300279911465079</v>
      </c>
      <c r="F50">
        <v>37.220368513568907</v>
      </c>
      <c r="G50">
        <v>37.059630634433013</v>
      </c>
      <c r="H50">
        <v>37.762814479331325</v>
      </c>
      <c r="I50">
        <v>38.282421601632137</v>
      </c>
      <c r="J50" t="str">
        <v>Jayson Tatum</v>
      </c>
      <c r="K50">
        <v>0.13609756097560979</v>
      </c>
      <c r="L50">
        <v>1.8897560975609757</v>
      </c>
      <c r="M50">
        <v>1.2853658536585366</v>
      </c>
      <c r="N50">
        <v>1.9370731707317077</v>
      </c>
      <c r="O50">
        <v>0.90097560975609781</v>
      </c>
      <c r="P50">
        <v>0.87414634146341474</v>
      </c>
      <c r="Q50">
        <v>0.73414634146341473</v>
      </c>
      <c r="R50">
        <v>-0.14341463414634145</v>
      </c>
      <c r="S50">
        <v>-1.2248780487804878</v>
      </c>
      <c r="T50">
        <v>4.4995121951219517</v>
      </c>
      <c r="U50">
        <v>7.6141463414634156</v>
      </c>
      <c r="V50">
        <v>5.5151219512195135</v>
      </c>
      <c r="W50">
        <v>6.3892682926829281</v>
      </c>
      <c r="X50">
        <v>6.3620487804878065</v>
      </c>
      <c r="Y50" t="str">
        <v xml:space="preserve"> PF, SF</v>
      </c>
      <c r="Z50">
        <v>0</v>
      </c>
      <c r="AA50">
        <v>0</v>
      </c>
      <c r="AB50">
        <v>6.5243902439024399</v>
      </c>
      <c r="AC50">
        <v>9.9002439024390263</v>
      </c>
      <c r="AD50">
        <v>7.2385365853658552</v>
      </c>
      <c r="AE50">
        <v>8.1941463414634157</v>
      </c>
      <c r="AF50">
        <v>8.2063739837398391</v>
      </c>
      <c r="AL50">
        <f>GMs!A50</f>
        <v>0</v>
      </c>
      <c r="AM50">
        <f>GMs!B50</f>
        <v>0</v>
      </c>
      <c r="AN50">
        <f>GMs!C50</f>
        <v>0</v>
      </c>
      <c r="AO50">
        <f>GMs!D50</f>
        <v>0</v>
      </c>
      <c r="AP50">
        <f>GMs!E50</f>
        <v>0</v>
      </c>
      <c r="AQ50">
        <f>GMs!F50</f>
        <v>0</v>
      </c>
      <c r="AR50">
        <f>GMs!G50</f>
        <v>0</v>
      </c>
      <c r="AS50">
        <f>GMs!H50</f>
        <v>0</v>
      </c>
      <c r="AT50">
        <f>GMs!I50</f>
        <v>0</v>
      </c>
      <c r="AU50">
        <f>GMs!J50</f>
        <v>0</v>
      </c>
      <c r="AV50">
        <f>GMs!K50</f>
        <v>0</v>
      </c>
      <c r="AW50">
        <f>GMs!L50</f>
        <v>0</v>
      </c>
      <c r="AX50">
        <f>GMs!M50</f>
        <v>0</v>
      </c>
    </row>
    <row r="51" spans="1:50" x14ac:dyDescent="0.3">
      <c r="A51">
        <f t="shared" si="0"/>
        <v>16.827613603845148</v>
      </c>
      <c r="B51">
        <f t="shared" si="1"/>
        <v>17.645582124102972</v>
      </c>
      <c r="C51">
        <f>GMs!$P$9*AE51 + 1</f>
        <v>16.579266195252121</v>
      </c>
      <c r="D51">
        <f>GMs!$P$10*AF51 + 1</f>
        <v>17.364590116991486</v>
      </c>
      <c r="E51">
        <v>19.603213234255062</v>
      </c>
      <c r="F51">
        <v>14.060962625535415</v>
      </c>
      <c r="G51">
        <v>22.931273433233908</v>
      </c>
      <c r="H51">
        <v>18.510374964229666</v>
      </c>
      <c r="I51">
        <v>19.410140336513273</v>
      </c>
      <c r="J51" t="str">
        <v>Robert Covington</v>
      </c>
      <c r="K51">
        <v>-0.54975609756097565</v>
      </c>
      <c r="L51">
        <v>-1.9512195121951223E-2</v>
      </c>
      <c r="M51">
        <v>0.27512195121951222</v>
      </c>
      <c r="N51">
        <v>-0.62097560975609767</v>
      </c>
      <c r="O51">
        <v>0.61365853658536595</v>
      </c>
      <c r="P51">
        <v>-0.58097560975609763</v>
      </c>
      <c r="Q51">
        <v>1.2531707317073173</v>
      </c>
      <c r="R51">
        <v>0.91317073170731722</v>
      </c>
      <c r="S51">
        <v>0.81414634146341469</v>
      </c>
      <c r="T51">
        <v>2.1175609756097566</v>
      </c>
      <c r="U51">
        <v>1.2839024390243905</v>
      </c>
      <c r="V51">
        <v>2.679024390243903</v>
      </c>
      <c r="W51">
        <v>2.0980487804878054</v>
      </c>
      <c r="X51">
        <v>2.2080000000000002</v>
      </c>
      <c r="Y51" t="str">
        <v xml:space="preserve"> PF, SF</v>
      </c>
      <c r="Z51">
        <v>0</v>
      </c>
      <c r="AA51">
        <v>0</v>
      </c>
      <c r="AB51">
        <v>4.1424390243902449</v>
      </c>
      <c r="AC51">
        <v>3.5700000000000003</v>
      </c>
      <c r="AD51">
        <v>4.4024390243902447</v>
      </c>
      <c r="AE51">
        <v>3.902926829268293</v>
      </c>
      <c r="AF51">
        <v>4.0523252032520327</v>
      </c>
      <c r="AL51">
        <f>GMs!A51</f>
        <v>0</v>
      </c>
      <c r="AM51">
        <f>GMs!B51</f>
        <v>0</v>
      </c>
      <c r="AN51">
        <f>GMs!C51</f>
        <v>0</v>
      </c>
      <c r="AO51">
        <f>GMs!D51</f>
        <v>0</v>
      </c>
      <c r="AP51">
        <f>GMs!E51</f>
        <v>0</v>
      </c>
      <c r="AQ51">
        <f>GMs!F51</f>
        <v>0</v>
      </c>
      <c r="AR51">
        <f>GMs!G51</f>
        <v>0</v>
      </c>
      <c r="AS51">
        <f>GMs!H51</f>
        <v>0</v>
      </c>
      <c r="AT51">
        <f>GMs!I51</f>
        <v>0</v>
      </c>
      <c r="AU51">
        <f>GMs!J51</f>
        <v>0</v>
      </c>
      <c r="AV51">
        <f>GMs!K51</f>
        <v>0</v>
      </c>
      <c r="AW51">
        <f>GMs!L51</f>
        <v>0</v>
      </c>
      <c r="AX51">
        <f>GMs!M51</f>
        <v>0</v>
      </c>
    </row>
    <row r="52" spans="1:50" x14ac:dyDescent="0.3">
      <c r="A52">
        <f t="shared" si="0"/>
        <v>8.0549510947334113</v>
      </c>
      <c r="B52">
        <f t="shared" si="1"/>
        <v>8.3795275659854447</v>
      </c>
      <c r="C52">
        <f>GMs!$P$9*AE52 + 1</f>
        <v>7.993567189678024</v>
      </c>
      <c r="D52">
        <f>GMs!$P$10*AF52 + 1</f>
        <v>8.3044362951878803</v>
      </c>
      <c r="E52">
        <v>10.266555814990454</v>
      </c>
      <c r="F52">
        <v>6.5814935589754757</v>
      </c>
      <c r="G52">
        <v>13.757804490246871</v>
      </c>
      <c r="H52">
        <v>8.8604462042067524</v>
      </c>
      <c r="I52">
        <v>9.2174803225839899</v>
      </c>
      <c r="J52" t="str">
        <v>Jonathan Isaac</v>
      </c>
      <c r="K52">
        <v>-8.6504065040650405E-2</v>
      </c>
      <c r="L52">
        <v>-9.13821138211382E-2</v>
      </c>
      <c r="M52">
        <v>-0.92390243902439018</v>
      </c>
      <c r="N52">
        <v>-0.71772357723577229</v>
      </c>
      <c r="O52">
        <v>-0.19105691056910568</v>
      </c>
      <c r="P52">
        <v>-0.89040650406504063</v>
      </c>
      <c r="Q52">
        <v>0.40682926829268284</v>
      </c>
      <c r="R52">
        <v>1.7336585365853658</v>
      </c>
      <c r="S52">
        <v>0.70764227642276423</v>
      </c>
      <c r="T52">
        <v>3.8536585365853956E-2</v>
      </c>
      <c r="U52">
        <v>-0.76048780487804835</v>
      </c>
      <c r="V52">
        <v>0.8375609756097564</v>
      </c>
      <c r="W52">
        <v>-5.2845528455284119E-2</v>
      </c>
      <c r="X52">
        <v>-3.5544715447154318E-2</v>
      </c>
      <c r="Y52" t="str">
        <v xml:space="preserve"> PF, SF</v>
      </c>
      <c r="Z52">
        <v>0</v>
      </c>
      <c r="AA52">
        <v>0</v>
      </c>
      <c r="AB52">
        <v>2.0634146341463424</v>
      </c>
      <c r="AC52">
        <v>1.5256097560975614</v>
      </c>
      <c r="AD52">
        <v>2.5609756097560981</v>
      </c>
      <c r="AE52">
        <v>1.7520325203252036</v>
      </c>
      <c r="AF52">
        <v>1.8087804878048783</v>
      </c>
      <c r="AL52">
        <f>GMs!A52</f>
        <v>0</v>
      </c>
      <c r="AM52">
        <f>GMs!B52</f>
        <v>0</v>
      </c>
      <c r="AN52">
        <f>GMs!C52</f>
        <v>0</v>
      </c>
      <c r="AO52">
        <f>GMs!D52</f>
        <v>0</v>
      </c>
      <c r="AP52">
        <f>GMs!E52</f>
        <v>0</v>
      </c>
      <c r="AQ52">
        <f>GMs!F52</f>
        <v>0</v>
      </c>
      <c r="AR52">
        <f>GMs!G52</f>
        <v>0</v>
      </c>
      <c r="AS52">
        <f>GMs!H52</f>
        <v>0</v>
      </c>
      <c r="AT52">
        <f>GMs!I52</f>
        <v>0</v>
      </c>
      <c r="AU52">
        <f>GMs!J52</f>
        <v>0</v>
      </c>
      <c r="AV52">
        <f>GMs!K52</f>
        <v>0</v>
      </c>
      <c r="AW52">
        <f>GMs!L52</f>
        <v>0</v>
      </c>
      <c r="AX52">
        <f>GMs!M52</f>
        <v>0</v>
      </c>
    </row>
    <row r="53" spans="1:50" x14ac:dyDescent="0.3">
      <c r="A53">
        <f t="shared" si="0"/>
        <v>4.0439847464488761</v>
      </c>
      <c r="B53">
        <f t="shared" si="1"/>
        <v>4.816564451714143</v>
      </c>
      <c r="C53">
        <f>GMs!$P$9*AE53 + 1</f>
        <v>4.0680827940239457</v>
      </c>
      <c r="D53">
        <f>GMs!$P$10*AF53 + 1</f>
        <v>4.8206456835266707</v>
      </c>
      <c r="E53">
        <v>-0.36698128334610636</v>
      </c>
      <c r="F53">
        <v>6.3941052860122696</v>
      </c>
      <c r="G53">
        <v>6.792043238572079</v>
      </c>
      <c r="H53">
        <v>4.4483832210937644</v>
      </c>
      <c r="I53">
        <v>5.2982208968855575</v>
      </c>
      <c r="J53" t="str">
        <v>Bojan Bogdanovic</v>
      </c>
      <c r="K53">
        <v>-0.69016260162601617</v>
      </c>
      <c r="L53">
        <v>1.2930081300813008</v>
      </c>
      <c r="M53">
        <v>0.81756097560975616</v>
      </c>
      <c r="N53">
        <v>0.49325203252032518</v>
      </c>
      <c r="O53">
        <v>-0.45666666666666661</v>
      </c>
      <c r="P53">
        <v>-0.47552845528455284</v>
      </c>
      <c r="Q53">
        <v>-0.80195121951219506</v>
      </c>
      <c r="R53">
        <v>-0.99121951219512194</v>
      </c>
      <c r="S53">
        <v>-0.22455284552845528</v>
      </c>
      <c r="T53">
        <v>-2.3292682926829267</v>
      </c>
      <c r="U53">
        <v>-0.81170731707317068</v>
      </c>
      <c r="V53">
        <v>-0.560731707317073</v>
      </c>
      <c r="W53">
        <v>-1.0362601626016259</v>
      </c>
      <c r="X53">
        <v>-0.8982276422764226</v>
      </c>
      <c r="Y53" t="str">
        <v xml:space="preserve"> PF, SF</v>
      </c>
      <c r="Z53">
        <v>0</v>
      </c>
      <c r="AA53">
        <v>0</v>
      </c>
      <c r="AB53">
        <v>-0.30439024390243841</v>
      </c>
      <c r="AC53">
        <v>1.4743902439024392</v>
      </c>
      <c r="AD53">
        <v>1.1626829268292684</v>
      </c>
      <c r="AE53">
        <v>0.76861788617886173</v>
      </c>
      <c r="AF53">
        <v>0.94609756097560993</v>
      </c>
    </row>
    <row r="54" spans="1:50" x14ac:dyDescent="0.3">
      <c r="A54">
        <f t="shared" si="0"/>
        <v>3.4922115980076196</v>
      </c>
      <c r="B54">
        <f t="shared" si="1"/>
        <v>4.0133783458488201</v>
      </c>
      <c r="C54">
        <f>GMs!$P$9*AE54 + 1</f>
        <v>3.5280690676376718</v>
      </c>
      <c r="D54">
        <f>GMs!$P$10*AF54 + 1</f>
        <v>4.0353071534075857</v>
      </c>
      <c r="E54">
        <v>-3.093824155854227</v>
      </c>
      <c r="F54">
        <v>1.3480067926459549</v>
      </c>
      <c r="G54">
        <v>7.518630580016616</v>
      </c>
      <c r="H54">
        <v>3.841432757808382</v>
      </c>
      <c r="I54">
        <v>4.4147161804337021</v>
      </c>
      <c r="J54" t="str">
        <v>Danilo Gallinari</v>
      </c>
      <c r="K54">
        <v>-0.39422764227642282</v>
      </c>
      <c r="L54">
        <v>1.7649186991869921</v>
      </c>
      <c r="M54">
        <v>-3.8536585365853609E-2</v>
      </c>
      <c r="N54">
        <v>-0.37605691056910562</v>
      </c>
      <c r="O54">
        <v>-0.58455284552845521</v>
      </c>
      <c r="P54">
        <v>-0.7566666666666666</v>
      </c>
      <c r="Q54">
        <v>-1.0017073170731707</v>
      </c>
      <c r="R54">
        <v>-0.80414634146341468</v>
      </c>
      <c r="S54">
        <v>1.0194308943089432</v>
      </c>
      <c r="T54">
        <v>-2.9364634146341455</v>
      </c>
      <c r="U54">
        <v>-2.1909756097560971</v>
      </c>
      <c r="V54">
        <v>-0.41487804878048751</v>
      </c>
      <c r="W54">
        <v>-1.1715447154471539</v>
      </c>
      <c r="X54">
        <v>-1.0926991869918696</v>
      </c>
      <c r="Y54" t="str">
        <v xml:space="preserve"> PF, SF</v>
      </c>
      <c r="Z54">
        <v>0</v>
      </c>
      <c r="AA54">
        <v>0</v>
      </c>
      <c r="AB54">
        <v>-0.91158536585365724</v>
      </c>
      <c r="AC54">
        <v>9.5121951219512724E-2</v>
      </c>
      <c r="AD54">
        <v>1.3085365853658539</v>
      </c>
      <c r="AE54">
        <v>0.63333333333333375</v>
      </c>
      <c r="AF54">
        <v>0.7516260162601629</v>
      </c>
      <c r="AL54">
        <f>GMs!A54</f>
        <v>0</v>
      </c>
      <c r="AM54">
        <f>GMs!B54</f>
        <v>0</v>
      </c>
      <c r="AN54">
        <f>GMs!C54</f>
        <v>0</v>
      </c>
      <c r="AO54">
        <f>GMs!D54</f>
        <v>0</v>
      </c>
      <c r="AP54">
        <f>GMs!E54</f>
        <v>0</v>
      </c>
      <c r="AQ54">
        <f>GMs!F54</f>
        <v>0</v>
      </c>
      <c r="AR54">
        <f>GMs!G54</f>
        <v>0</v>
      </c>
      <c r="AS54">
        <f>GMs!H54</f>
        <v>0</v>
      </c>
      <c r="AT54">
        <f>GMs!I54</f>
        <v>0</v>
      </c>
      <c r="AU54">
        <f>GMs!J54</f>
        <v>0</v>
      </c>
      <c r="AV54">
        <f>GMs!K54</f>
        <v>0</v>
      </c>
      <c r="AW54">
        <f>GMs!L54</f>
        <v>0</v>
      </c>
      <c r="AX54">
        <f>GMs!M54</f>
        <v>0</v>
      </c>
    </row>
    <row r="55" spans="1:50" x14ac:dyDescent="0.3">
      <c r="A55">
        <f t="shared" si="0"/>
        <v>3.3802984744505702</v>
      </c>
      <c r="B55">
        <f t="shared" si="1"/>
        <v>3.4932884798894541</v>
      </c>
      <c r="C55">
        <f>GMs!$P$9*AE55 + 1</f>
        <v>3.4185410432053565</v>
      </c>
      <c r="D55">
        <f>GMs!$P$10*AF55 + 1</f>
        <v>3.526774189652798</v>
      </c>
      <c r="E55">
        <v>3.9004538768433492</v>
      </c>
      <c r="F55">
        <v>2.4013965842319704</v>
      </c>
      <c r="G55">
        <v>8.1881115585048043</v>
      </c>
      <c r="H55">
        <v>3.7183283218956276</v>
      </c>
      <c r="I55">
        <v>3.8426173278783997</v>
      </c>
      <c r="J55" t="str">
        <v>Marcus Morris Sr.</v>
      </c>
      <c r="K55">
        <v>9.8211382113821147E-2</v>
      </c>
      <c r="L55">
        <v>0.18004065040650405</v>
      </c>
      <c r="M55">
        <v>0.6989024390243902</v>
      </c>
      <c r="N55">
        <v>-0.1176422764227642</v>
      </c>
      <c r="O55">
        <v>-0.42577235772357724</v>
      </c>
      <c r="P55">
        <v>-0.91849593495934956</v>
      </c>
      <c r="Q55">
        <v>-0.849390243902439</v>
      </c>
      <c r="R55">
        <v>-0.56890243902439031</v>
      </c>
      <c r="S55">
        <v>0.70406504065040654</v>
      </c>
      <c r="T55">
        <v>-1.3790243902439023</v>
      </c>
      <c r="U55">
        <v>-1.9030487804878051</v>
      </c>
      <c r="V55">
        <v>-0.28048780487804903</v>
      </c>
      <c r="W55">
        <v>-1.1989837398373986</v>
      </c>
      <c r="X55">
        <v>-1.2186260162601625</v>
      </c>
      <c r="Y55" t="str">
        <v xml:space="preserve"> PF, SF</v>
      </c>
      <c r="Z55">
        <v>0</v>
      </c>
      <c r="AA55">
        <v>0</v>
      </c>
      <c r="AB55">
        <v>0.64585365853658594</v>
      </c>
      <c r="AC55">
        <v>0.38304878048780466</v>
      </c>
      <c r="AD55">
        <v>1.4429268292682924</v>
      </c>
      <c r="AE55">
        <v>0.60589430894308904</v>
      </c>
      <c r="AF55">
        <v>0.62569918699186999</v>
      </c>
      <c r="AL55">
        <f>GMs!A55</f>
        <v>0</v>
      </c>
      <c r="AM55">
        <f>GMs!B55</f>
        <v>0</v>
      </c>
      <c r="AN55">
        <f>GMs!C55</f>
        <v>0</v>
      </c>
      <c r="AO55">
        <f>GMs!D55</f>
        <v>0</v>
      </c>
      <c r="AP55">
        <f>GMs!E55</f>
        <v>0</v>
      </c>
      <c r="AQ55">
        <f>GMs!F55</f>
        <v>0</v>
      </c>
      <c r="AR55">
        <f>GMs!G55</f>
        <v>0</v>
      </c>
      <c r="AS55">
        <f>GMs!H55</f>
        <v>0</v>
      </c>
      <c r="AT55">
        <f>GMs!I55</f>
        <v>0</v>
      </c>
      <c r="AU55">
        <f>GMs!J55</f>
        <v>0</v>
      </c>
      <c r="AV55">
        <f>GMs!K55</f>
        <v>0</v>
      </c>
      <c r="AW55">
        <f>GMs!L55</f>
        <v>0</v>
      </c>
      <c r="AX55">
        <f>GMs!M55</f>
        <v>0</v>
      </c>
    </row>
    <row r="56" spans="1:50" x14ac:dyDescent="0.3">
      <c r="A56">
        <f t="shared" si="0"/>
        <v>2.5120184328679787</v>
      </c>
      <c r="B56">
        <f t="shared" si="1"/>
        <v>3.3609575249055395</v>
      </c>
      <c r="C56">
        <f>GMs!$P$9*AE56 + 1</f>
        <v>2.5687658373505133</v>
      </c>
      <c r="D56">
        <f>GMs!$P$10*AF56 + 1</f>
        <v>3.3973837570775758</v>
      </c>
      <c r="E56">
        <v>4.0757078875287478</v>
      </c>
      <c r="F56">
        <v>1.1044020377937867</v>
      </c>
      <c r="G56">
        <v>4.6305066492245377</v>
      </c>
      <c r="H56">
        <v>2.7632202761547768</v>
      </c>
      <c r="I56">
        <v>3.6970532773960936</v>
      </c>
      <c r="J56" t="str">
        <v>Jae Crowder</v>
      </c>
      <c r="K56">
        <v>-0.80601626016260164</v>
      </c>
      <c r="L56">
        <v>-7.1869918699187005E-2</v>
      </c>
      <c r="M56">
        <v>0.65512195121951222</v>
      </c>
      <c r="N56">
        <v>-0.60894308943089426</v>
      </c>
      <c r="O56">
        <v>-0.23691056910569105</v>
      </c>
      <c r="P56">
        <v>-0.41723577235772363</v>
      </c>
      <c r="Q56">
        <v>-0.39073170731707318</v>
      </c>
      <c r="R56">
        <v>-0.38097560975609757</v>
      </c>
      <c r="S56">
        <v>0.84569105691056912</v>
      </c>
      <c r="T56">
        <v>-1.3399999999999999</v>
      </c>
      <c r="U56">
        <v>-2.2575609756097559</v>
      </c>
      <c r="V56">
        <v>-0.99463414634146341</v>
      </c>
      <c r="W56">
        <v>-1.4118699186991868</v>
      </c>
      <c r="X56">
        <v>-1.2506666666666666</v>
      </c>
      <c r="Y56" t="str">
        <v xml:space="preserve"> PF, SF</v>
      </c>
      <c r="Z56">
        <v>0</v>
      </c>
      <c r="AA56">
        <v>0</v>
      </c>
      <c r="AB56">
        <v>0.68487804878048841</v>
      </c>
      <c r="AC56">
        <v>2.8536585365853906E-2</v>
      </c>
      <c r="AD56">
        <v>0.72878048780487803</v>
      </c>
      <c r="AE56">
        <v>0.39300813008130087</v>
      </c>
      <c r="AF56">
        <v>0.59365853658536594</v>
      </c>
      <c r="AL56">
        <f>GMs!A56</f>
        <v>0</v>
      </c>
      <c r="AM56">
        <f>GMs!B56</f>
        <v>0</v>
      </c>
      <c r="AN56">
        <f>GMs!C56</f>
        <v>0</v>
      </c>
      <c r="AO56">
        <f>GMs!D56</f>
        <v>0</v>
      </c>
      <c r="AP56">
        <f>GMs!E56</f>
        <v>0</v>
      </c>
      <c r="AQ56">
        <f>GMs!F56</f>
        <v>0</v>
      </c>
      <c r="AR56">
        <f>GMs!G56</f>
        <v>0</v>
      </c>
      <c r="AS56">
        <f>GMs!H56</f>
        <v>0</v>
      </c>
      <c r="AT56">
        <f>GMs!I56</f>
        <v>0</v>
      </c>
      <c r="AU56">
        <f>GMs!J56</f>
        <v>0</v>
      </c>
      <c r="AV56">
        <f>GMs!K56</f>
        <v>0</v>
      </c>
      <c r="AW56">
        <f>GMs!L56</f>
        <v>0</v>
      </c>
      <c r="AX56">
        <f>GMs!M56</f>
        <v>0</v>
      </c>
    </row>
    <row r="57" spans="1:50" x14ac:dyDescent="0.3">
      <c r="A57">
        <f t="shared" si="0"/>
        <v>1.5633267395443964</v>
      </c>
      <c r="B57">
        <f t="shared" si="1"/>
        <v>2.0555114787587141</v>
      </c>
      <c r="C57">
        <f>GMs!$P$9*AE57 + 1</f>
        <v>1.6402927176443034</v>
      </c>
      <c r="D57">
        <f>GMs!$P$10*AF57 + 1</f>
        <v>2.1209459906072663</v>
      </c>
      <c r="E57">
        <v>4.2947754008854968</v>
      </c>
      <c r="F57">
        <v>3.397677568819681</v>
      </c>
      <c r="G57">
        <v>3.9792511057224118</v>
      </c>
      <c r="H57">
        <v>1.7196594134988361</v>
      </c>
      <c r="I57">
        <v>2.2610626266345859</v>
      </c>
      <c r="J57" t="str">
        <v>Kyle Kuzma</v>
      </c>
      <c r="K57">
        <v>-0.38861788617886178</v>
      </c>
      <c r="L57">
        <v>-0.35325203252032522</v>
      </c>
      <c r="M57">
        <v>0.33609756097560978</v>
      </c>
      <c r="N57">
        <v>7.1626016260162656E-2</v>
      </c>
      <c r="O57">
        <v>0.31788617886178866</v>
      </c>
      <c r="P57">
        <v>-0.51910569105691051</v>
      </c>
      <c r="Q57">
        <v>-1.1146341463414635</v>
      </c>
      <c r="R57">
        <v>1.9268292682926846E-2</v>
      </c>
      <c r="S57">
        <v>-1.3739837398374005E-2</v>
      </c>
      <c r="T57">
        <v>-1.2912195121951218</v>
      </c>
      <c r="U57">
        <v>-1.6307317073170731</v>
      </c>
      <c r="V57">
        <v>-1.1253658536585365</v>
      </c>
      <c r="W57">
        <v>-1.644471544715447</v>
      </c>
      <c r="X57">
        <v>-1.5667479674796747</v>
      </c>
      <c r="Y57" t="str">
        <v xml:space="preserve"> PF, SF</v>
      </c>
      <c r="Z57">
        <v>0</v>
      </c>
      <c r="AA57">
        <v>0</v>
      </c>
      <c r="AB57">
        <v>0.73365853658536651</v>
      </c>
      <c r="AC57">
        <v>0.65536585365853672</v>
      </c>
      <c r="AD57">
        <v>0.59804878048780497</v>
      </c>
      <c r="AE57">
        <v>0.16040650406504064</v>
      </c>
      <c r="AF57">
        <v>0.27757723577235782</v>
      </c>
      <c r="AL57">
        <f>GMs!A57</f>
        <v>0</v>
      </c>
      <c r="AM57">
        <f>GMs!B57</f>
        <v>0</v>
      </c>
      <c r="AN57">
        <f>GMs!C57</f>
        <v>0</v>
      </c>
      <c r="AO57">
        <f>GMs!D57</f>
        <v>0</v>
      </c>
      <c r="AP57">
        <f>GMs!E57</f>
        <v>0</v>
      </c>
      <c r="AQ57">
        <f>GMs!F57</f>
        <v>0</v>
      </c>
      <c r="AR57">
        <f>GMs!G57</f>
        <v>0</v>
      </c>
      <c r="AS57">
        <f>GMs!H57</f>
        <v>0</v>
      </c>
      <c r="AT57">
        <f>GMs!I57</f>
        <v>0</v>
      </c>
      <c r="AU57">
        <f>GMs!J57</f>
        <v>0</v>
      </c>
      <c r="AV57">
        <f>GMs!K57</f>
        <v>0</v>
      </c>
      <c r="AW57">
        <f>GMs!L57</f>
        <v>0</v>
      </c>
      <c r="AX57">
        <f>GMs!M57</f>
        <v>0</v>
      </c>
    </row>
    <row r="58" spans="1:50" x14ac:dyDescent="0.3">
      <c r="A58">
        <f t="shared" si="0"/>
        <v>2.6847791361960396</v>
      </c>
      <c r="B58">
        <f t="shared" si="1"/>
        <v>1.6891081849793488</v>
      </c>
      <c r="C58">
        <f>GMs!$P$9*AE58 + 1</f>
        <v>2.7378446543260226</v>
      </c>
      <c r="D58">
        <f>GMs!$P$10*AF58 + 1</f>
        <v>1.762684534057958</v>
      </c>
      <c r="E58">
        <v>8.9740574861856359</v>
      </c>
      <c r="F58">
        <v>4.747765459264107</v>
      </c>
      <c r="G58">
        <v>0.75091905519041813</v>
      </c>
      <c r="H58">
        <v>2.9532570498156439</v>
      </c>
      <c r="I58">
        <v>1.8580190034772839</v>
      </c>
      <c r="J58" t="str">
        <v>Thaddeus Young</v>
      </c>
      <c r="K58">
        <v>1.4297560975609755</v>
      </c>
      <c r="L58">
        <v>-1.1202439024390245</v>
      </c>
      <c r="M58">
        <v>-1.5214634146341464</v>
      </c>
      <c r="N58">
        <v>-0.5026829268292683</v>
      </c>
      <c r="O58">
        <v>8.1707317073170804E-2</v>
      </c>
      <c r="P58">
        <v>0.40390243902439027</v>
      </c>
      <c r="Q58">
        <v>7.0243902439024397E-2</v>
      </c>
      <c r="R58">
        <v>-0.10292682926829266</v>
      </c>
      <c r="S58">
        <v>-0.10780487804878053</v>
      </c>
      <c r="T58">
        <v>-0.24926829268292705</v>
      </c>
      <c r="U58">
        <v>-1.2617073170731707</v>
      </c>
      <c r="V58">
        <v>-1.7734146341463415</v>
      </c>
      <c r="W58">
        <v>-1.3695121951219513</v>
      </c>
      <c r="X58">
        <v>-1.6554634146341463</v>
      </c>
      <c r="Y58" t="str">
        <v xml:space="preserve"> PF, SF, C</v>
      </c>
      <c r="Z58">
        <v>0</v>
      </c>
      <c r="AA58">
        <v>0</v>
      </c>
      <c r="AB58">
        <v>1.7756097560975612</v>
      </c>
      <c r="AC58">
        <v>1.024390243902439</v>
      </c>
      <c r="AD58">
        <v>-5.0000000000000044E-2</v>
      </c>
      <c r="AE58">
        <v>0.43536585365853631</v>
      </c>
      <c r="AF58">
        <v>0.18886178861788627</v>
      </c>
      <c r="AL58">
        <f>GMs!A58</f>
        <v>0</v>
      </c>
      <c r="AM58">
        <f>GMs!B58</f>
        <v>0</v>
      </c>
      <c r="AN58">
        <f>GMs!C58</f>
        <v>0</v>
      </c>
      <c r="AO58">
        <f>GMs!D58</f>
        <v>0</v>
      </c>
      <c r="AP58">
        <f>GMs!E58</f>
        <v>0</v>
      </c>
      <c r="AQ58">
        <f>GMs!F58</f>
        <v>0</v>
      </c>
      <c r="AR58">
        <f>GMs!G58</f>
        <v>0</v>
      </c>
      <c r="AS58">
        <f>GMs!H58</f>
        <v>0</v>
      </c>
      <c r="AT58">
        <f>GMs!I58</f>
        <v>0</v>
      </c>
      <c r="AU58">
        <f>GMs!J58</f>
        <v>0</v>
      </c>
      <c r="AV58">
        <f>GMs!K58</f>
        <v>0</v>
      </c>
      <c r="AW58">
        <f>GMs!L58</f>
        <v>0</v>
      </c>
      <c r="AX58">
        <f>GMs!M58</f>
        <v>0</v>
      </c>
    </row>
    <row r="59" spans="1:50" x14ac:dyDescent="0.3">
      <c r="A59">
        <f t="shared" si="0"/>
        <v>42.351266649755473</v>
      </c>
      <c r="B59">
        <f t="shared" si="1"/>
        <v>42.639712966992299</v>
      </c>
      <c r="C59">
        <f>GMs!$P$9*AE59 + 1</f>
        <v>41.55895763411484</v>
      </c>
      <c r="D59">
        <f>GMs!$P$10*AF59 + 1</f>
        <v>41.803327085195605</v>
      </c>
      <c r="E59">
        <v>33.19306642534093</v>
      </c>
      <c r="F59">
        <v>46.729431041342231</v>
      </c>
      <c r="G59">
        <v>44.470700014267379</v>
      </c>
      <c r="H59">
        <v>46.586393314731026</v>
      </c>
      <c r="I59">
        <v>46.903684263691531</v>
      </c>
      <c r="J59" t="str">
        <v>Stephen Curry</v>
      </c>
      <c r="K59">
        <v>0.48134146341463419</v>
      </c>
      <c r="L59">
        <v>3.2123170731707318</v>
      </c>
      <c r="M59">
        <v>3.1376829268292683</v>
      </c>
      <c r="N59">
        <v>2.3041463414634147</v>
      </c>
      <c r="O59">
        <v>8.1463414634146386E-2</v>
      </c>
      <c r="P59">
        <v>1.3531707317073169</v>
      </c>
      <c r="Q59">
        <v>0.62341463414634157</v>
      </c>
      <c r="R59">
        <v>-0.98024390243902437</v>
      </c>
      <c r="S59">
        <v>-1.8573170731707318</v>
      </c>
      <c r="T59">
        <v>5.143658536585364</v>
      </c>
      <c r="U59">
        <v>10.213292682926831</v>
      </c>
      <c r="V59">
        <v>7.0028048780487824</v>
      </c>
      <c r="W59">
        <v>8.3559756097560989</v>
      </c>
      <c r="X59">
        <v>8.2597073170731719</v>
      </c>
      <c r="Y59" t="str">
        <v xml:space="preserve"> PG</v>
      </c>
      <c r="Z59">
        <v>0</v>
      </c>
      <c r="AA59">
        <v>0</v>
      </c>
      <c r="AB59">
        <v>7.1685365853658523</v>
      </c>
      <c r="AC59">
        <v>12.49939024390244</v>
      </c>
      <c r="AD59">
        <v>8.726219512195124</v>
      </c>
      <c r="AE59">
        <v>10.160853658536587</v>
      </c>
      <c r="AF59">
        <v>10.104032520325205</v>
      </c>
      <c r="AL59">
        <f>GMs!A59</f>
        <v>0</v>
      </c>
      <c r="AM59">
        <f>GMs!B59</f>
        <v>0</v>
      </c>
      <c r="AN59">
        <f>GMs!C59</f>
        <v>0</v>
      </c>
      <c r="AO59">
        <f>GMs!D59</f>
        <v>0</v>
      </c>
      <c r="AP59">
        <f>GMs!E59</f>
        <v>0</v>
      </c>
      <c r="AQ59">
        <f>GMs!F59</f>
        <v>0</v>
      </c>
      <c r="AR59">
        <f>GMs!G59</f>
        <v>0</v>
      </c>
      <c r="AS59">
        <f>GMs!H59</f>
        <v>0</v>
      </c>
      <c r="AT59">
        <f>GMs!I59</f>
        <v>0</v>
      </c>
      <c r="AU59">
        <f>GMs!J59</f>
        <v>0</v>
      </c>
      <c r="AV59">
        <f>GMs!K59</f>
        <v>0</v>
      </c>
      <c r="AW59">
        <f>GMs!L59</f>
        <v>0</v>
      </c>
      <c r="AX59">
        <f>GMs!M59</f>
        <v>0</v>
      </c>
    </row>
    <row r="60" spans="1:50" x14ac:dyDescent="0.3">
      <c r="A60">
        <f t="shared" si="0"/>
        <v>40.000096271736993</v>
      </c>
      <c r="B60">
        <f t="shared" si="1"/>
        <v>40.988077591770562</v>
      </c>
      <c r="C60">
        <f>GMs!$P$9*AE60 + 1</f>
        <v>39.257895538596884</v>
      </c>
      <c r="D60">
        <f>GMs!$P$10*AF60 + 1</f>
        <v>40.188392652942348</v>
      </c>
      <c r="E60">
        <v>25.971505847535738</v>
      </c>
      <c r="F60">
        <v>43.188238844892318</v>
      </c>
      <c r="G60">
        <v>37.382828348185932</v>
      </c>
      <c r="H60">
        <v>44.000105898910697</v>
      </c>
      <c r="I60">
        <v>45.086885350947625</v>
      </c>
      <c r="J60" t="str">
        <v>Damian Lillard</v>
      </c>
      <c r="K60">
        <v>-0.40146341463414636</v>
      </c>
      <c r="L60">
        <v>4.2439024390243905</v>
      </c>
      <c r="M60">
        <v>2.2678048780487807</v>
      </c>
      <c r="N60">
        <v>2.0482926829268293</v>
      </c>
      <c r="O60">
        <v>-0.40585365853658539</v>
      </c>
      <c r="P60">
        <v>2.1995121951219514</v>
      </c>
      <c r="Q60">
        <v>-0.11853658536585365</v>
      </c>
      <c r="R60">
        <v>-0.58829268292682924</v>
      </c>
      <c r="S60">
        <v>-1.4658536585365853</v>
      </c>
      <c r="T60">
        <v>3.5356097560975623</v>
      </c>
      <c r="U60">
        <v>9.2453658536585372</v>
      </c>
      <c r="V60">
        <v>5.580000000000001</v>
      </c>
      <c r="W60">
        <v>7.7795121951219519</v>
      </c>
      <c r="X60">
        <v>7.8598048780487799</v>
      </c>
      <c r="Y60" t="str">
        <v xml:space="preserve"> PG</v>
      </c>
      <c r="Z60">
        <v>0</v>
      </c>
      <c r="AA60">
        <v>0</v>
      </c>
      <c r="AB60">
        <v>5.5604878048780506</v>
      </c>
      <c r="AC60">
        <v>11.531463414634146</v>
      </c>
      <c r="AD60">
        <v>7.3034146341463426</v>
      </c>
      <c r="AE60">
        <v>9.5843902439024404</v>
      </c>
      <c r="AF60">
        <v>9.7041300813008124</v>
      </c>
      <c r="AL60">
        <f>GMs!A60</f>
        <v>0</v>
      </c>
      <c r="AM60">
        <f>GMs!B60</f>
        <v>0</v>
      </c>
      <c r="AN60">
        <f>GMs!C60</f>
        <v>0</v>
      </c>
      <c r="AO60">
        <f>GMs!D60</f>
        <v>0</v>
      </c>
      <c r="AP60">
        <f>GMs!E60</f>
        <v>0</v>
      </c>
      <c r="AQ60">
        <f>GMs!F60</f>
        <v>0</v>
      </c>
      <c r="AR60">
        <f>GMs!G60</f>
        <v>0</v>
      </c>
      <c r="AS60">
        <f>GMs!H60</f>
        <v>0</v>
      </c>
      <c r="AT60">
        <f>GMs!I60</f>
        <v>0</v>
      </c>
      <c r="AU60">
        <f>GMs!J60</f>
        <v>0</v>
      </c>
      <c r="AV60">
        <f>GMs!K60</f>
        <v>0</v>
      </c>
      <c r="AW60">
        <f>GMs!L60</f>
        <v>0</v>
      </c>
      <c r="AX60">
        <f>GMs!M60</f>
        <v>0</v>
      </c>
    </row>
    <row r="61" spans="1:50" x14ac:dyDescent="0.3">
      <c r="A61">
        <f t="shared" si="0"/>
        <v>24.80013872882903</v>
      </c>
      <c r="B61">
        <f t="shared" si="1"/>
        <v>25.913295156318011</v>
      </c>
      <c r="C61">
        <f>GMs!$P$9*AE61 + 1</f>
        <v>24.381880392070155</v>
      </c>
      <c r="D61">
        <f>GMs!$P$10*AF61 + 1</f>
        <v>25.448586531708951</v>
      </c>
      <c r="E61">
        <v>13.131958889696723</v>
      </c>
      <c r="F61">
        <v>34.513054131805255</v>
      </c>
      <c r="G61">
        <v>12.715309609043839</v>
      </c>
      <c r="H61">
        <v>27.280152601711936</v>
      </c>
      <c r="I61">
        <v>28.504624671949813</v>
      </c>
      <c r="J61" t="str">
        <v>Trae Young</v>
      </c>
      <c r="K61">
        <v>-0.78528455284552834</v>
      </c>
      <c r="L61">
        <v>3.3761788617886177</v>
      </c>
      <c r="M61">
        <v>0.74146341463414633</v>
      </c>
      <c r="N61">
        <v>1.6632520325203253</v>
      </c>
      <c r="O61">
        <v>-0.47569105691056907</v>
      </c>
      <c r="P61">
        <v>3.424471544715447</v>
      </c>
      <c r="Q61">
        <v>-0.28829268292682925</v>
      </c>
      <c r="R61">
        <v>-0.78195121951219515</v>
      </c>
      <c r="S61">
        <v>-2.8213821138211377</v>
      </c>
      <c r="T61">
        <v>0.67658536585365914</v>
      </c>
      <c r="U61">
        <v>6.8741463414634136</v>
      </c>
      <c r="V61">
        <v>0.62829268292682938</v>
      </c>
      <c r="W61">
        <v>4.0527642276422764</v>
      </c>
      <c r="X61">
        <v>4.2098211382113835</v>
      </c>
      <c r="Y61" t="str">
        <v xml:space="preserve"> PG</v>
      </c>
      <c r="Z61">
        <v>0</v>
      </c>
      <c r="AA61">
        <v>0</v>
      </c>
      <c r="AB61">
        <v>2.7014634146341474</v>
      </c>
      <c r="AC61">
        <v>9.1602439024390243</v>
      </c>
      <c r="AD61">
        <v>2.3517073170731706</v>
      </c>
      <c r="AE61">
        <v>5.857642276422764</v>
      </c>
      <c r="AF61">
        <v>6.054146341463416</v>
      </c>
      <c r="AL61">
        <f>GMs!A61</f>
        <v>0</v>
      </c>
      <c r="AM61">
        <f>GMs!B61</f>
        <v>0</v>
      </c>
      <c r="AN61">
        <f>GMs!C61</f>
        <v>0</v>
      </c>
      <c r="AO61">
        <f>GMs!D61</f>
        <v>0</v>
      </c>
      <c r="AP61">
        <f>GMs!E61</f>
        <v>0</v>
      </c>
      <c r="AQ61">
        <f>GMs!F61</f>
        <v>0</v>
      </c>
      <c r="AR61">
        <f>GMs!G61</f>
        <v>0</v>
      </c>
      <c r="AS61">
        <f>GMs!H61</f>
        <v>0</v>
      </c>
      <c r="AT61">
        <f>GMs!I61</f>
        <v>0</v>
      </c>
      <c r="AU61">
        <f>GMs!J61</f>
        <v>0</v>
      </c>
      <c r="AV61">
        <f>GMs!K61</f>
        <v>0</v>
      </c>
      <c r="AW61">
        <f>GMs!L61</f>
        <v>0</v>
      </c>
      <c r="AX61">
        <f>GMs!M61</f>
        <v>0</v>
      </c>
    </row>
    <row r="62" spans="1:50" x14ac:dyDescent="0.3">
      <c r="A62">
        <f t="shared" si="0"/>
        <v>24.03515035535909</v>
      </c>
      <c r="B62">
        <f t="shared" si="1"/>
        <v>24.031583226021485</v>
      </c>
      <c r="C62">
        <f>GMs!$P$9*AE62 + 1</f>
        <v>23.633195496172839</v>
      </c>
      <c r="D62">
        <f>GMs!$P$10*AF62 + 1</f>
        <v>23.608688069005204</v>
      </c>
      <c r="E62">
        <v>21.268126335766347</v>
      </c>
      <c r="F62">
        <v>25.357798509888653</v>
      </c>
      <c r="G62">
        <v>15.696990772764392</v>
      </c>
      <c r="H62">
        <v>26.438665390895</v>
      </c>
      <c r="I62">
        <v>26.434741548623634</v>
      </c>
      <c r="J62" t="str">
        <v>Chris Paul</v>
      </c>
      <c r="K62">
        <v>0.55495934959349602</v>
      </c>
      <c r="L62">
        <v>1.3769105691056911</v>
      </c>
      <c r="M62">
        <v>-0.29317073170731711</v>
      </c>
      <c r="N62">
        <v>0.20764227642276425</v>
      </c>
      <c r="O62">
        <v>-0.32471544715447154</v>
      </c>
      <c r="P62">
        <v>2.6383739837398377</v>
      </c>
      <c r="Q62">
        <v>0.81219512195121957</v>
      </c>
      <c r="R62">
        <v>-0.60048780487804876</v>
      </c>
      <c r="S62">
        <v>-0.50650406504065049</v>
      </c>
      <c r="T62">
        <v>2.4882926829268297</v>
      </c>
      <c r="U62">
        <v>4.3717073170731711</v>
      </c>
      <c r="V62">
        <v>1.2268292682926831</v>
      </c>
      <c r="W62">
        <v>3.8652032520325204</v>
      </c>
      <c r="X62">
        <v>3.7542113821138212</v>
      </c>
      <c r="Y62" t="str">
        <v xml:space="preserve"> PG</v>
      </c>
      <c r="Z62">
        <v>0</v>
      </c>
      <c r="AA62">
        <v>0</v>
      </c>
      <c r="AB62">
        <v>4.5131707317073175</v>
      </c>
      <c r="AC62">
        <v>6.6578048780487809</v>
      </c>
      <c r="AD62">
        <v>2.9502439024390243</v>
      </c>
      <c r="AE62">
        <v>5.670081300813008</v>
      </c>
      <c r="AF62">
        <v>5.5985365853658537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23.964023347942835</v>
      </c>
      <c r="B63">
        <f t="shared" si="1"/>
        <v>23.958551044572605</v>
      </c>
      <c r="C63">
        <f>GMs!$P$9*AE63 + 1</f>
        <v>23.563584351755857</v>
      </c>
      <c r="D63">
        <f>GMs!$P$10*AF63 + 1</f>
        <v>23.537278733595123</v>
      </c>
      <c r="E63">
        <v>32.225335685087515</v>
      </c>
      <c r="F63">
        <v>34.596040366974684</v>
      </c>
      <c r="G63">
        <v>14.359243844787079</v>
      </c>
      <c r="H63">
        <v>26.36042568273712</v>
      </c>
      <c r="I63">
        <v>26.354406149029867</v>
      </c>
      <c r="J63" t="str">
        <v>Luka Doncic</v>
      </c>
      <c r="K63">
        <v>0.55617886178861797</v>
      </c>
      <c r="L63">
        <v>-1.0804065040650408</v>
      </c>
      <c r="M63">
        <v>1.1980487804878048</v>
      </c>
      <c r="N63">
        <v>2.0578861788617884</v>
      </c>
      <c r="O63">
        <v>1.1638211382113821</v>
      </c>
      <c r="P63">
        <v>2.8894715447154473</v>
      </c>
      <c r="Q63">
        <v>0.24585365853658536</v>
      </c>
      <c r="R63">
        <v>-0.13402439024390245</v>
      </c>
      <c r="S63">
        <v>-3.0490650406504067</v>
      </c>
      <c r="T63">
        <v>4.9281707317073185</v>
      </c>
      <c r="U63">
        <v>6.8968292682926835</v>
      </c>
      <c r="V63">
        <v>0.95829268292682901</v>
      </c>
      <c r="W63">
        <v>3.8477642276422768</v>
      </c>
      <c r="X63">
        <v>3.7365284552845526</v>
      </c>
      <c r="Y63" t="str">
        <v xml:space="preserve"> PG</v>
      </c>
      <c r="Z63">
        <v>0</v>
      </c>
      <c r="AA63">
        <v>0</v>
      </c>
      <c r="AB63">
        <v>6.9530487804878067</v>
      </c>
      <c r="AC63">
        <v>9.1829268292682933</v>
      </c>
      <c r="AD63">
        <v>2.6817073170731707</v>
      </c>
      <c r="AE63">
        <v>5.652642276422764</v>
      </c>
      <c r="AF63">
        <v>5.5808536585365847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20.819679069040049</v>
      </c>
      <c r="B64">
        <f t="shared" si="1"/>
        <v>21.623166560917124</v>
      </c>
      <c r="C64">
        <f>GMs!$P$9*AE64 + 1</f>
        <v>20.486252524557631</v>
      </c>
      <c r="D64">
        <f>GMs!$P$10*AF64 + 1</f>
        <v>21.253788762511832</v>
      </c>
      <c r="E64">
        <v>24.277566300504688</v>
      </c>
      <c r="F64">
        <v>26.666393282748373</v>
      </c>
      <c r="G64">
        <v>15.378045660508224</v>
      </c>
      <c r="H64">
        <v>22.901646975944058</v>
      </c>
      <c r="I64">
        <v>23.785483217008839</v>
      </c>
      <c r="J64" t="str">
        <v>LaMelo Ball</v>
      </c>
      <c r="K64">
        <v>-0.47121951219512198</v>
      </c>
      <c r="L64">
        <v>-8.158536585365854E-2</v>
      </c>
      <c r="M64">
        <v>0.26219512195121952</v>
      </c>
      <c r="N64">
        <v>0.61268292682926839</v>
      </c>
      <c r="O64">
        <v>0.55329268292682943</v>
      </c>
      <c r="P64">
        <v>1.9140243902439025</v>
      </c>
      <c r="Q64">
        <v>2.1902439024390246</v>
      </c>
      <c r="R64">
        <v>-0.25024390243902439</v>
      </c>
      <c r="S64">
        <v>-1.6525609756097559</v>
      </c>
      <c r="T64">
        <v>3.1584146341463426</v>
      </c>
      <c r="U64">
        <v>4.72939024390244</v>
      </c>
      <c r="V64">
        <v>1.1628048780487812</v>
      </c>
      <c r="W64">
        <v>3.0768292682926841</v>
      </c>
      <c r="X64">
        <v>3.1710731707317077</v>
      </c>
      <c r="Y64" t="str">
        <v xml:space="preserve"> PG</v>
      </c>
      <c r="Z64">
        <v>0</v>
      </c>
      <c r="AA64">
        <v>0</v>
      </c>
      <c r="AB64">
        <v>5.1832926829268313</v>
      </c>
      <c r="AC64">
        <v>7.0154878048780498</v>
      </c>
      <c r="AD64">
        <v>2.8862195121951224</v>
      </c>
      <c r="AE64">
        <v>4.8817073170731717</v>
      </c>
      <c r="AF64">
        <v>5.0153983739837402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16.298388877335384</v>
      </c>
      <c r="B65">
        <f t="shared" si="1"/>
        <v>17.420743739283818</v>
      </c>
      <c r="C65">
        <f>GMs!$P$9*AE65 + 1</f>
        <v>16.061320337492205</v>
      </c>
      <c r="D65">
        <f>GMs!$P$10*AF65 + 1</f>
        <v>17.144747859563502</v>
      </c>
      <c r="E65">
        <v>19.05663978842998</v>
      </c>
      <c r="F65">
        <v>18.73942317385011</v>
      </c>
      <c r="G65">
        <v>12.785781290989966</v>
      </c>
      <c r="H65">
        <v>17.928227765068925</v>
      </c>
      <c r="I65">
        <v>19.1628181132122</v>
      </c>
      <c r="J65" t="str">
        <v>Lonzo Ball</v>
      </c>
      <c r="K65">
        <v>-0.92634146341463419</v>
      </c>
      <c r="L65">
        <v>-2.7560975609756094E-2</v>
      </c>
      <c r="M65">
        <v>1.0992682926829269</v>
      </c>
      <c r="N65">
        <v>-7.5609756097560488E-3</v>
      </c>
      <c r="O65">
        <v>-0.19999999999999996</v>
      </c>
      <c r="P65">
        <v>1.3258536585365854</v>
      </c>
      <c r="Q65">
        <v>1.2653658536585366</v>
      </c>
      <c r="R65">
        <v>3.365853658536587E-2</v>
      </c>
      <c r="S65">
        <v>-0.59439024390243911</v>
      </c>
      <c r="T65">
        <v>1.995853658536586</v>
      </c>
      <c r="U65">
        <v>2.5626829268292686</v>
      </c>
      <c r="V65">
        <v>0.64243902439024403</v>
      </c>
      <c r="W65">
        <v>1.9682926829268295</v>
      </c>
      <c r="X65">
        <v>2.1535609756097562</v>
      </c>
      <c r="Y65" t="str">
        <v xml:space="preserve"> PG</v>
      </c>
      <c r="Z65">
        <v>0</v>
      </c>
      <c r="AA65">
        <v>0</v>
      </c>
      <c r="AB65">
        <v>4.0207317073170739</v>
      </c>
      <c r="AC65">
        <v>4.8487804878048788</v>
      </c>
      <c r="AD65">
        <v>2.3658536585365857</v>
      </c>
      <c r="AE65">
        <v>3.7731707317073173</v>
      </c>
      <c r="AF65">
        <v>3.9978861788617888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14.757137919429752</v>
      </c>
      <c r="B66">
        <f t="shared" si="1"/>
        <v>15.377185779293697</v>
      </c>
      <c r="C66">
        <f>GMs!$P$9*AE66 + 1</f>
        <v>14.552916611384386</v>
      </c>
      <c r="D66">
        <f>GMs!$P$10*AF66 + 1</f>
        <v>15.146599743215358</v>
      </c>
      <c r="E66">
        <v>13.782589404366259</v>
      </c>
      <c r="F66">
        <v>15.617177616239367</v>
      </c>
      <c r="G66">
        <v>11.271855158147334</v>
      </c>
      <c r="H66">
        <v>16.232851711372728</v>
      </c>
      <c r="I66">
        <v>16.914904357223069</v>
      </c>
      <c r="J66" t="str">
        <v>Mike Conley</v>
      </c>
      <c r="K66">
        <v>-0.34178861788617887</v>
      </c>
      <c r="L66">
        <v>0.76894308943089429</v>
      </c>
      <c r="M66">
        <v>0.70243902439024386</v>
      </c>
      <c r="N66">
        <v>0.13528455284552846</v>
      </c>
      <c r="O66">
        <v>-0.76406504065040659</v>
      </c>
      <c r="P66">
        <v>1.2518699186991868</v>
      </c>
      <c r="Q66">
        <v>0.74341463414634146</v>
      </c>
      <c r="R66">
        <v>-0.78682926829268296</v>
      </c>
      <c r="S66">
        <v>-0.11886178861788615</v>
      </c>
      <c r="T66">
        <v>0.82146341463414574</v>
      </c>
      <c r="U66">
        <v>1.7092682926829263</v>
      </c>
      <c r="V66">
        <v>0.33853658536585335</v>
      </c>
      <c r="W66">
        <v>1.5904065040650401</v>
      </c>
      <c r="X66">
        <v>1.6587642276422758</v>
      </c>
      <c r="Y66" t="str">
        <v xml:space="preserve"> PG</v>
      </c>
      <c r="Z66">
        <v>0</v>
      </c>
      <c r="AA66">
        <v>0</v>
      </c>
      <c r="AB66">
        <v>2.846341463414634</v>
      </c>
      <c r="AC66">
        <v>3.9953658536585364</v>
      </c>
      <c r="AD66">
        <v>2.0619512195121947</v>
      </c>
      <c r="AE66">
        <v>3.3952845528455278</v>
      </c>
      <c r="AF66">
        <v>3.5030894308943084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14.719667747690655</v>
      </c>
      <c r="B67">
        <f t="shared" si="1"/>
        <v>14.703442919168793</v>
      </c>
      <c r="C67">
        <f>GMs!$P$9*AE67 + 1</f>
        <v>14.51624500616705</v>
      </c>
      <c r="D67">
        <f>GMs!$P$10*AF67 + 1</f>
        <v>14.487828104133444</v>
      </c>
      <c r="E67">
        <v>24.357525942879892</v>
      </c>
      <c r="F67">
        <v>20.380409049942177</v>
      </c>
      <c r="G67">
        <v>7.4396536950769905</v>
      </c>
      <c r="H67">
        <v>16.191634522459722</v>
      </c>
      <c r="I67">
        <v>16.173787211085674</v>
      </c>
      <c r="J67" t="str">
        <v>De'Aaron Fox</v>
      </c>
      <c r="K67">
        <v>0.42792682926829267</v>
      </c>
      <c r="L67">
        <v>-1.595</v>
      </c>
      <c r="M67">
        <v>1.2926829268292694E-2</v>
      </c>
      <c r="N67">
        <v>1.6453658536585367</v>
      </c>
      <c r="O67">
        <v>-0.66634146341463407</v>
      </c>
      <c r="P67">
        <v>2.0119512195121949</v>
      </c>
      <c r="Q67">
        <v>1.3623170731707317</v>
      </c>
      <c r="R67">
        <v>-0.18792682926829268</v>
      </c>
      <c r="S67">
        <v>-1.4300000000000002</v>
      </c>
      <c r="T67">
        <v>3.176219512195122</v>
      </c>
      <c r="U67">
        <v>3.011219512195122</v>
      </c>
      <c r="V67">
        <v>-0.43073170731707311</v>
      </c>
      <c r="W67">
        <v>1.5812195121951218</v>
      </c>
      <c r="X67">
        <v>1.4956341463414633</v>
      </c>
      <c r="Y67" t="str">
        <v xml:space="preserve"> PG</v>
      </c>
      <c r="Z67">
        <v>0</v>
      </c>
      <c r="AA67">
        <v>0</v>
      </c>
      <c r="AB67">
        <v>5.2010975609756098</v>
      </c>
      <c r="AC67">
        <v>5.2973170731707313</v>
      </c>
      <c r="AD67">
        <v>1.2926829268292683</v>
      </c>
      <c r="AE67">
        <v>3.3860975609756094</v>
      </c>
      <c r="AF67">
        <v>3.3399593495934958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13.792861287418225</v>
      </c>
      <c r="B68">
        <f t="shared" ref="B68:B131" si="3">I68/1.1</f>
        <v>14.523095403508147</v>
      </c>
      <c r="C68">
        <f>GMs!$P$9*AE68 + 1</f>
        <v>13.609190700127602</v>
      </c>
      <c r="D68">
        <f>GMs!$P$10*AF68 + 1</f>
        <v>14.311488085518492</v>
      </c>
      <c r="E68">
        <v>11.922706215967468</v>
      </c>
      <c r="F68">
        <v>17.423243637560926</v>
      </c>
      <c r="G68">
        <v>8.3484953863821971</v>
      </c>
      <c r="H68">
        <v>15.172147416160048</v>
      </c>
      <c r="I68">
        <v>15.975404943858964</v>
      </c>
      <c r="J68" t="str">
        <v>Kyle Lowry</v>
      </c>
      <c r="K68">
        <v>-0.48991869918699188</v>
      </c>
      <c r="L68">
        <v>0.94666666666666677</v>
      </c>
      <c r="M68">
        <v>0.83073170731707324</v>
      </c>
      <c r="N68">
        <v>0.20764227642276425</v>
      </c>
      <c r="O68">
        <v>-0.20178861788617886</v>
      </c>
      <c r="P68">
        <v>1.6022764227642277</v>
      </c>
      <c r="Q68">
        <v>-7.4634146341463412E-2</v>
      </c>
      <c r="R68">
        <v>-0.61804878048780487</v>
      </c>
      <c r="S68">
        <v>-0.84894308943089425</v>
      </c>
      <c r="T68">
        <v>0.40731707317073168</v>
      </c>
      <c r="U68">
        <v>2.2029268292682924</v>
      </c>
      <c r="V68">
        <v>-0.24829268292682904</v>
      </c>
      <c r="W68">
        <v>1.3539837398373982</v>
      </c>
      <c r="X68">
        <v>1.4519674796747968</v>
      </c>
      <c r="Y68" t="str">
        <v xml:space="preserve"> PG</v>
      </c>
      <c r="Z68">
        <v>0</v>
      </c>
      <c r="AA68">
        <v>0</v>
      </c>
      <c r="AB68">
        <v>2.4321951219512199</v>
      </c>
      <c r="AC68">
        <v>4.4890243902439018</v>
      </c>
      <c r="AD68">
        <v>1.4751219512195124</v>
      </c>
      <c r="AE68">
        <v>3.1588617886178856</v>
      </c>
      <c r="AF68">
        <v>3.2962926829268291</v>
      </c>
    </row>
    <row r="69" spans="1:50" x14ac:dyDescent="0.3">
      <c r="A69">
        <f t="shared" si="2"/>
        <v>11.667175128714687</v>
      </c>
      <c r="B69">
        <f t="shared" si="3"/>
        <v>12.809945105797079</v>
      </c>
      <c r="C69">
        <f>GMs!$P$9*AE69 + 1</f>
        <v>11.528807290873266</v>
      </c>
      <c r="D69">
        <f>GMs!$P$10*AF69 + 1</f>
        <v>12.636405652129042</v>
      </c>
      <c r="E69">
        <v>8.3037108953139889</v>
      </c>
      <c r="F69">
        <v>12.861677678570901</v>
      </c>
      <c r="G69">
        <v>10.428625032791972</v>
      </c>
      <c r="H69">
        <v>12.833892641586157</v>
      </c>
      <c r="I69">
        <v>14.090939616376788</v>
      </c>
      <c r="J69" t="str">
        <v>Kemba Walker</v>
      </c>
      <c r="K69">
        <v>-1.0218292682926828</v>
      </c>
      <c r="L69">
        <v>1.231341463414634</v>
      </c>
      <c r="M69">
        <v>0.83817073170731704</v>
      </c>
      <c r="N69">
        <v>0.39878048780487807</v>
      </c>
      <c r="O69">
        <v>-0.61768292682926829</v>
      </c>
      <c r="P69">
        <v>0.66353658536585369</v>
      </c>
      <c r="Q69">
        <v>9.585365853658534E-2</v>
      </c>
      <c r="R69">
        <v>-0.63207317073170721</v>
      </c>
      <c r="S69">
        <v>-0.12329268292682924</v>
      </c>
      <c r="T69">
        <v>-0.39853658536585368</v>
      </c>
      <c r="U69">
        <v>0.95609756097560961</v>
      </c>
      <c r="V69">
        <v>0.16926829268292676</v>
      </c>
      <c r="W69">
        <v>0.83280487804878034</v>
      </c>
      <c r="X69">
        <v>1.0371707317073173</v>
      </c>
      <c r="Y69" t="str">
        <v xml:space="preserve"> PG</v>
      </c>
      <c r="Z69">
        <v>0</v>
      </c>
      <c r="AA69">
        <v>0</v>
      </c>
      <c r="AB69">
        <v>1.6263414634146347</v>
      </c>
      <c r="AC69">
        <v>3.2421951219512195</v>
      </c>
      <c r="AD69">
        <v>1.8926829268292682</v>
      </c>
      <c r="AE69">
        <v>2.6376829268292679</v>
      </c>
      <c r="AF69">
        <v>2.8814959349593501</v>
      </c>
    </row>
    <row r="70" spans="1:50" x14ac:dyDescent="0.3">
      <c r="A70">
        <f t="shared" si="2"/>
        <v>10.422535397540251</v>
      </c>
      <c r="B70">
        <f t="shared" si="3"/>
        <v>11.10740546065513</v>
      </c>
      <c r="C70">
        <f>GMs!$P$9*AE70 + 1</f>
        <v>10.310693395446055</v>
      </c>
      <c r="D70">
        <f>GMs!$P$10*AF70 + 1</f>
        <v>10.971698092298018</v>
      </c>
      <c r="E70">
        <v>10.907328291558942</v>
      </c>
      <c r="F70">
        <v>11.038657480171716</v>
      </c>
      <c r="G70">
        <v>6.7045611506389573</v>
      </c>
      <c r="H70">
        <v>11.464788937294278</v>
      </c>
      <c r="I70">
        <v>12.218146006720644</v>
      </c>
      <c r="J70" t="str">
        <v>Reggie Jackson</v>
      </c>
      <c r="K70">
        <v>-0.48650406504065047</v>
      </c>
      <c r="L70">
        <v>0.34642276422764229</v>
      </c>
      <c r="M70">
        <v>0.8139024390243903</v>
      </c>
      <c r="N70">
        <v>0.16459349593495937</v>
      </c>
      <c r="O70">
        <v>-0.39105691056910574</v>
      </c>
      <c r="P70">
        <v>1.1059349593495937</v>
      </c>
      <c r="Q70">
        <v>-0.19317073170731708</v>
      </c>
      <c r="R70">
        <v>-0.90231707317073173</v>
      </c>
      <c r="S70">
        <v>6.9837398373983756E-2</v>
      </c>
      <c r="T70">
        <v>0.18121951219512211</v>
      </c>
      <c r="U70">
        <v>0.45780487804878067</v>
      </c>
      <c r="V70">
        <v>-0.57829268292682934</v>
      </c>
      <c r="W70">
        <v>0.5276422764227644</v>
      </c>
      <c r="X70">
        <v>0.62494308943089449</v>
      </c>
      <c r="Y70" t="str">
        <v xml:space="preserve"> PG</v>
      </c>
      <c r="Z70">
        <v>0</v>
      </c>
      <c r="AA70">
        <v>0</v>
      </c>
      <c r="AB70">
        <v>2.2060975609756106</v>
      </c>
      <c r="AC70">
        <v>2.7439024390243905</v>
      </c>
      <c r="AD70">
        <v>1.1451219512195121</v>
      </c>
      <c r="AE70">
        <v>2.332520325203252</v>
      </c>
      <c r="AF70">
        <v>2.4692682926829272</v>
      </c>
    </row>
    <row r="71" spans="1:50" x14ac:dyDescent="0.3">
      <c r="A71">
        <f t="shared" si="2"/>
        <v>11.724375169643844</v>
      </c>
      <c r="B71">
        <f t="shared" si="3"/>
        <v>10.939112452185354</v>
      </c>
      <c r="C71">
        <f>GMs!$P$9*AE71 + 1</f>
        <v>11.584788281138669</v>
      </c>
      <c r="D71">
        <f>GMs!$P$10*AF71 + 1</f>
        <v>10.807144718010521</v>
      </c>
      <c r="E71">
        <v>14.650096757258982</v>
      </c>
      <c r="F71">
        <v>13.28107047996474</v>
      </c>
      <c r="G71">
        <v>5.9864790121879166</v>
      </c>
      <c r="H71">
        <v>12.896812686608229</v>
      </c>
      <c r="I71">
        <v>12.033023697403889</v>
      </c>
      <c r="J71" t="str">
        <v>T.J. McConnell</v>
      </c>
      <c r="K71">
        <v>1.3131707317073171</v>
      </c>
      <c r="L71">
        <v>-0.1678048780487805</v>
      </c>
      <c r="M71">
        <v>-1.5507317073170734</v>
      </c>
      <c r="N71">
        <v>-0.88975609756097562</v>
      </c>
      <c r="O71">
        <v>-0.6839024390243903</v>
      </c>
      <c r="P71">
        <v>1.5692682926829269</v>
      </c>
      <c r="Q71">
        <v>2.1151219512195123</v>
      </c>
      <c r="R71">
        <v>-0.63463414634146342</v>
      </c>
      <c r="S71">
        <v>-0.2239024390243903</v>
      </c>
      <c r="T71">
        <v>1.014634146341463</v>
      </c>
      <c r="U71">
        <v>1.0707317073170728</v>
      </c>
      <c r="V71">
        <v>-0.72243902439024432</v>
      </c>
      <c r="W71">
        <v>0.84682926829268246</v>
      </c>
      <c r="X71">
        <v>0.58419512195121936</v>
      </c>
      <c r="Y71" t="str">
        <v xml:space="preserve"> PG</v>
      </c>
      <c r="Z71">
        <v>0</v>
      </c>
      <c r="AA71">
        <v>0</v>
      </c>
      <c r="AB71">
        <v>3.0395121951219513</v>
      </c>
      <c r="AC71">
        <v>3.3568292682926826</v>
      </c>
      <c r="AD71">
        <v>1.0009756097560971</v>
      </c>
      <c r="AE71">
        <v>2.65170731707317</v>
      </c>
      <c r="AF71">
        <v>2.4285203252032517</v>
      </c>
    </row>
    <row r="72" spans="1:50" x14ac:dyDescent="0.3">
      <c r="A72">
        <f t="shared" si="2"/>
        <v>9.9994208918845739</v>
      </c>
      <c r="B72">
        <f t="shared" si="3"/>
        <v>10.188341626890924</v>
      </c>
      <c r="C72">
        <f>GMs!$P$9*AE72 + 1</f>
        <v>9.8965963312219625</v>
      </c>
      <c r="D72">
        <f>GMs!$P$10*AF72 + 1</f>
        <v>10.073056749994945</v>
      </c>
      <c r="E72">
        <v>13.043236546787236</v>
      </c>
      <c r="F72">
        <v>17.383981332749592</v>
      </c>
      <c r="G72">
        <v>-1.0904127227180149E-2</v>
      </c>
      <c r="H72">
        <v>10.999362981073032</v>
      </c>
      <c r="I72">
        <v>11.207175789580019</v>
      </c>
      <c r="J72" t="str">
        <v>Ja Morant</v>
      </c>
      <c r="K72">
        <v>0.1074390243902439</v>
      </c>
      <c r="L72">
        <v>-0.2329268292682927</v>
      </c>
      <c r="M72">
        <v>-0.34317073170731704</v>
      </c>
      <c r="N72">
        <v>0.96878048780487824</v>
      </c>
      <c r="O72">
        <v>-0.29243902439024388</v>
      </c>
      <c r="P72">
        <v>2.3502439024390243</v>
      </c>
      <c r="Q72">
        <v>0.16939024390243906</v>
      </c>
      <c r="R72">
        <v>-0.53512195121951223</v>
      </c>
      <c r="S72">
        <v>-1.7682926829268295</v>
      </c>
      <c r="T72">
        <v>0.65682926829268284</v>
      </c>
      <c r="U72">
        <v>2.1921951219512197</v>
      </c>
      <c r="V72">
        <v>-1.9263414634146341</v>
      </c>
      <c r="W72">
        <v>0.42390243902439018</v>
      </c>
      <c r="X72">
        <v>0.40241463414634149</v>
      </c>
      <c r="Y72" t="str">
        <v xml:space="preserve"> PG</v>
      </c>
      <c r="Z72">
        <v>0</v>
      </c>
      <c r="AA72">
        <v>0</v>
      </c>
      <c r="AB72">
        <v>2.6817073170731711</v>
      </c>
      <c r="AC72">
        <v>4.4782926829268295</v>
      </c>
      <c r="AD72">
        <v>-0.20292682926829264</v>
      </c>
      <c r="AE72">
        <v>2.2287804878048778</v>
      </c>
      <c r="AF72">
        <v>2.246739837398374</v>
      </c>
    </row>
    <row r="73" spans="1:50" x14ac:dyDescent="0.3">
      <c r="A73">
        <f t="shared" si="2"/>
        <v>8.8892427061986741</v>
      </c>
      <c r="B73">
        <f t="shared" si="3"/>
        <v>9.0251656280079526</v>
      </c>
      <c r="C73">
        <f>GMs!$P$9*AE73 + 1</f>
        <v>8.8100783288534217</v>
      </c>
      <c r="D73">
        <f>GMs!$P$10*AF73 + 1</f>
        <v>8.9357276520912983</v>
      </c>
      <c r="E73">
        <v>17.522071857365958</v>
      </c>
      <c r="F73">
        <v>19.486299290374884</v>
      </c>
      <c r="G73">
        <v>-2.1858060355645055</v>
      </c>
      <c r="H73">
        <v>9.7781669768185431</v>
      </c>
      <c r="I73">
        <v>9.9276821908087491</v>
      </c>
      <c r="J73" t="str">
        <v>Russell Westbrook</v>
      </c>
      <c r="K73">
        <v>0.15463414634146344</v>
      </c>
      <c r="L73">
        <v>-1.5024390243902441</v>
      </c>
      <c r="M73">
        <v>-0.61463414634146341</v>
      </c>
      <c r="N73">
        <v>0.78780487804878052</v>
      </c>
      <c r="O73">
        <v>1.1975609756097563</v>
      </c>
      <c r="P73">
        <v>2.5146341463414634</v>
      </c>
      <c r="Q73">
        <v>0.73414634146341473</v>
      </c>
      <c r="R73">
        <v>-0.50487804878048781</v>
      </c>
      <c r="S73">
        <v>-2.6151219512195123</v>
      </c>
      <c r="T73">
        <v>1.6541463414634152</v>
      </c>
      <c r="U73">
        <v>2.7668292682926827</v>
      </c>
      <c r="V73">
        <v>-2.362926829268293</v>
      </c>
      <c r="W73">
        <v>0.15170731707317042</v>
      </c>
      <c r="X73">
        <v>0.12078048780487816</v>
      </c>
      <c r="Y73" t="str">
        <v xml:space="preserve"> PG</v>
      </c>
      <c r="Z73">
        <v>0</v>
      </c>
      <c r="AA73">
        <v>0</v>
      </c>
      <c r="AB73">
        <v>3.6790243902439035</v>
      </c>
      <c r="AC73">
        <v>5.0529268292682925</v>
      </c>
      <c r="AD73">
        <v>-0.63951219512195157</v>
      </c>
      <c r="AE73">
        <v>1.9565853658536581</v>
      </c>
      <c r="AF73">
        <v>1.9651056910569107</v>
      </c>
    </row>
    <row r="74" spans="1:50" x14ac:dyDescent="0.3">
      <c r="A74">
        <f t="shared" si="2"/>
        <v>5.7225158025844838</v>
      </c>
      <c r="B74">
        <f t="shared" si="3"/>
        <v>6.6771893889302509</v>
      </c>
      <c r="C74">
        <f>GMs!$P$9*AE74 + 1</f>
        <v>5.7108408967687323</v>
      </c>
      <c r="D74">
        <f>GMs!$P$10*AF74 + 1</f>
        <v>6.6399257266269522</v>
      </c>
      <c r="E74">
        <v>3.6058080713785228</v>
      </c>
      <c r="F74">
        <v>14.557095386333236</v>
      </c>
      <c r="G74">
        <v>4.5187239813099929</v>
      </c>
      <c r="H74">
        <v>6.2947673828429327</v>
      </c>
      <c r="I74">
        <v>7.3449083278232763</v>
      </c>
      <c r="J74" t="str">
        <v>Cade Cunningham</v>
      </c>
      <c r="K74">
        <v>-0.88495934959349598</v>
      </c>
      <c r="L74">
        <v>0.8199186991869919</v>
      </c>
      <c r="M74">
        <v>0.13756097560975616</v>
      </c>
      <c r="N74">
        <v>0.32430894308943092</v>
      </c>
      <c r="O74">
        <v>-0.16040650406504062</v>
      </c>
      <c r="P74">
        <v>0.39235772357723586</v>
      </c>
      <c r="Q74">
        <v>0.72634146341463413</v>
      </c>
      <c r="R74">
        <v>6.4390243902439054E-2</v>
      </c>
      <c r="S74">
        <v>-2.044227642276423</v>
      </c>
      <c r="T74">
        <v>-1.4446341463414634</v>
      </c>
      <c r="U74">
        <v>1.4195121951219516</v>
      </c>
      <c r="V74">
        <v>-1.0170731707317073</v>
      </c>
      <c r="W74">
        <v>-0.62471544715447136</v>
      </c>
      <c r="X74">
        <v>-0.44772357723577239</v>
      </c>
      <c r="Y74" t="str">
        <v xml:space="preserve"> PG</v>
      </c>
      <c r="Z74">
        <v>0</v>
      </c>
      <c r="AA74">
        <v>0</v>
      </c>
      <c r="AB74">
        <v>0.58024390243902491</v>
      </c>
      <c r="AC74">
        <v>3.7056097560975614</v>
      </c>
      <c r="AD74">
        <v>0.70634146341463411</v>
      </c>
      <c r="AE74">
        <v>1.1801626016260163</v>
      </c>
      <c r="AF74">
        <v>1.3966016260162601</v>
      </c>
    </row>
    <row r="75" spans="1:50" x14ac:dyDescent="0.3">
      <c r="A75">
        <f t="shared" si="2"/>
        <v>4.3351246649172799</v>
      </c>
      <c r="B75">
        <f t="shared" si="3"/>
        <v>5.0555391806206451</v>
      </c>
      <c r="C75">
        <f>GMs!$P$9*AE75 + 1</f>
        <v>4.3530179212878561</v>
      </c>
      <c r="D75">
        <f>GMs!$P$10*AF75 + 1</f>
        <v>5.054310161739779</v>
      </c>
      <c r="E75">
        <v>3.5680189253244854</v>
      </c>
      <c r="F75">
        <v>4.421174469242521</v>
      </c>
      <c r="G75">
        <v>1.5856439775522841</v>
      </c>
      <c r="H75">
        <v>4.7686371314090081</v>
      </c>
      <c r="I75">
        <v>5.5610930986827105</v>
      </c>
      <c r="J75" t="str">
        <v>Facundo Campazzo</v>
      </c>
      <c r="K75">
        <v>-0.6225609756097561</v>
      </c>
      <c r="L75">
        <v>0.48817073170731712</v>
      </c>
      <c r="M75">
        <v>-0.33426829268292685</v>
      </c>
      <c r="N75">
        <v>-0.9719512195121951</v>
      </c>
      <c r="O75">
        <v>-1.0758536585365854</v>
      </c>
      <c r="P75">
        <v>0.64097560975609758</v>
      </c>
      <c r="Q75">
        <v>1.2198780487804879</v>
      </c>
      <c r="R75">
        <v>-0.69536585365853665</v>
      </c>
      <c r="S75">
        <v>0.38609756097560977</v>
      </c>
      <c r="T75">
        <v>-1.4530487804878045</v>
      </c>
      <c r="U75">
        <v>-1.3509756097560977</v>
      </c>
      <c r="V75">
        <v>-1.6058536585365855</v>
      </c>
      <c r="W75">
        <v>-0.96487804878048788</v>
      </c>
      <c r="X75">
        <v>-0.84036585365853622</v>
      </c>
      <c r="Y75" t="str">
        <v xml:space="preserve"> PG</v>
      </c>
      <c r="Z75">
        <v>0</v>
      </c>
      <c r="AA75">
        <v>0</v>
      </c>
      <c r="AB75">
        <v>0.57182926829268377</v>
      </c>
      <c r="AC75">
        <v>0.93512195121951214</v>
      </c>
      <c r="AD75">
        <v>0.11756097560975598</v>
      </c>
      <c r="AE75">
        <v>0.83999999999999975</v>
      </c>
      <c r="AF75">
        <v>1.0039593495934964</v>
      </c>
    </row>
    <row r="76" spans="1:50" x14ac:dyDescent="0.3">
      <c r="A76">
        <f t="shared" si="2"/>
        <v>5.9970759990444389</v>
      </c>
      <c r="B76">
        <f t="shared" si="3"/>
        <v>4.8899659913220717</v>
      </c>
      <c r="C76">
        <f>GMs!$P$9*AE76 + 1</f>
        <v>5.9795496500426752</v>
      </c>
      <c r="D76">
        <f>GMs!$P$10*AF76 + 1</f>
        <v>4.8924161695985937</v>
      </c>
      <c r="E76">
        <v>20.895711563059876</v>
      </c>
      <c r="F76">
        <v>11.946152116379244</v>
      </c>
      <c r="G76">
        <v>-1.9063493657781385</v>
      </c>
      <c r="H76">
        <v>6.5967835989488837</v>
      </c>
      <c r="I76">
        <v>5.3789625904542797</v>
      </c>
      <c r="J76" t="str">
        <v>Ben Simmons</v>
      </c>
      <c r="K76">
        <v>1.6152845528455284</v>
      </c>
      <c r="L76">
        <v>-2.9627642276422761</v>
      </c>
      <c r="M76">
        <v>-1.5780487804878047</v>
      </c>
      <c r="N76">
        <v>-9.6910569105691041E-2</v>
      </c>
      <c r="O76">
        <v>0.58764227642276423</v>
      </c>
      <c r="P76">
        <v>1.7494308943089429</v>
      </c>
      <c r="Q76">
        <v>1.4151219512195121</v>
      </c>
      <c r="R76">
        <v>-2.3902439024390251E-2</v>
      </c>
      <c r="S76">
        <v>-1.2632520325203251</v>
      </c>
      <c r="T76">
        <v>2.4053658536585365</v>
      </c>
      <c r="U76">
        <v>0.70585365853658621</v>
      </c>
      <c r="V76">
        <v>-2.3068292682926819</v>
      </c>
      <c r="W76">
        <v>-0.55739837398373893</v>
      </c>
      <c r="X76">
        <v>-0.88045528455284461</v>
      </c>
      <c r="Y76" t="str">
        <v xml:space="preserve"> PG</v>
      </c>
      <c r="Z76">
        <v>0</v>
      </c>
      <c r="AA76">
        <v>0</v>
      </c>
      <c r="AB76">
        <v>4.4302439024390248</v>
      </c>
      <c r="AC76">
        <v>2.9919512195121962</v>
      </c>
      <c r="AD76">
        <v>-0.58341463414634043</v>
      </c>
      <c r="AE76">
        <v>1.2474796747967487</v>
      </c>
      <c r="AF76">
        <v>0.96386991869918792</v>
      </c>
    </row>
    <row r="77" spans="1:50" x14ac:dyDescent="0.3">
      <c r="A77">
        <f t="shared" si="2"/>
        <v>3.5863844190156215</v>
      </c>
      <c r="B77">
        <f t="shared" si="3"/>
        <v>3.4624974406303193</v>
      </c>
      <c r="C77">
        <f>GMs!$P$9*AE77 + 1</f>
        <v>3.6202348719007129</v>
      </c>
      <c r="D77">
        <f>GMs!$P$10*AF77 + 1</f>
        <v>3.4966673572063431</v>
      </c>
      <c r="E77">
        <v>3.2082005346360254</v>
      </c>
      <c r="F77">
        <v>3.1603190897329547</v>
      </c>
      <c r="G77">
        <v>1</v>
      </c>
      <c r="H77">
        <v>3.945022860917184</v>
      </c>
      <c r="I77">
        <v>3.8087471846933516</v>
      </c>
      <c r="J77" t="str">
        <v>Cameron Payne</v>
      </c>
      <c r="K77">
        <v>0.388130081300813</v>
      </c>
      <c r="L77">
        <v>0.38471544715447153</v>
      </c>
      <c r="M77">
        <v>-0.37219512195121951</v>
      </c>
      <c r="N77">
        <v>-0.64406504065040648</v>
      </c>
      <c r="O77">
        <v>-0.93056910569105689</v>
      </c>
      <c r="P77">
        <v>0.57495934959349604</v>
      </c>
      <c r="Q77">
        <v>-0.61902439024390243</v>
      </c>
      <c r="R77">
        <v>-0.47756097560975608</v>
      </c>
      <c r="S77">
        <v>0.54715447154471542</v>
      </c>
      <c r="T77">
        <v>-1.5331707317073169</v>
      </c>
      <c r="U77">
        <v>-1.6956097560975607</v>
      </c>
      <c r="V77">
        <v>-1.7234146341463414</v>
      </c>
      <c r="W77">
        <v>-1.1484552845528453</v>
      </c>
      <c r="X77">
        <v>-1.226081300813008</v>
      </c>
      <c r="Y77" t="str">
        <v xml:space="preserve"> PG</v>
      </c>
      <c r="Z77">
        <v>0</v>
      </c>
      <c r="AA77">
        <v>0</v>
      </c>
      <c r="AB77">
        <v>0.49170731707317139</v>
      </c>
      <c r="AC77">
        <v>0.59048780487804908</v>
      </c>
      <c r="AD77">
        <v>0</v>
      </c>
      <c r="AE77">
        <v>0.65642276422764234</v>
      </c>
      <c r="AF77">
        <v>0.6182439024390245</v>
      </c>
    </row>
    <row r="78" spans="1:50" x14ac:dyDescent="0.3">
      <c r="A78">
        <f t="shared" si="2"/>
        <v>2.6307292424484907</v>
      </c>
      <c r="B78">
        <f t="shared" si="3"/>
        <v>3.3152914252409569</v>
      </c>
      <c r="C78">
        <f>GMs!$P$9*AE78 + 1</f>
        <v>2.6849466751187152</v>
      </c>
      <c r="D78">
        <f>GMs!$P$10*AF78 + 1</f>
        <v>3.3527324025223111</v>
      </c>
      <c r="E78">
        <v>-0.60905088560531428</v>
      </c>
      <c r="F78">
        <v>7.5907132576487388</v>
      </c>
      <c r="G78">
        <v>-3.0788523498817835</v>
      </c>
      <c r="H78">
        <v>2.89380216669334</v>
      </c>
      <c r="I78">
        <v>3.6468205677650527</v>
      </c>
      <c r="J78" t="str">
        <v>Dennis Schroder</v>
      </c>
      <c r="K78">
        <v>-0.60520325203252046</v>
      </c>
      <c r="L78">
        <v>1.0004065040650409</v>
      </c>
      <c r="M78">
        <v>-0.63853658536585367</v>
      </c>
      <c r="N78">
        <v>-9.5934959349592841E-3</v>
      </c>
      <c r="O78">
        <v>-0.76504065040650404</v>
      </c>
      <c r="P78">
        <v>1.1594308943089431</v>
      </c>
      <c r="Q78">
        <v>0.19390243902439028</v>
      </c>
      <c r="R78">
        <v>-0.82</v>
      </c>
      <c r="S78">
        <v>-0.89813008130081307</v>
      </c>
      <c r="T78">
        <v>-2.3831707317073172</v>
      </c>
      <c r="U78">
        <v>-0.48463414634146296</v>
      </c>
      <c r="V78">
        <v>-2.5421951219512193</v>
      </c>
      <c r="W78">
        <v>-1.382764227642276</v>
      </c>
      <c r="X78">
        <v>-1.261723577235772</v>
      </c>
      <c r="Y78" t="str">
        <v xml:space="preserve"> PG</v>
      </c>
      <c r="Z78">
        <v>0</v>
      </c>
      <c r="AA78">
        <v>0</v>
      </c>
      <c r="AB78">
        <v>-0.35829268292682892</v>
      </c>
      <c r="AC78">
        <v>1.8014634146341468</v>
      </c>
      <c r="AD78">
        <v>-0.81878048780487789</v>
      </c>
      <c r="AE78">
        <v>0.42211382113821161</v>
      </c>
      <c r="AF78">
        <v>0.58260162601626053</v>
      </c>
    </row>
    <row r="79" spans="1:50" x14ac:dyDescent="0.3">
      <c r="A79">
        <f t="shared" si="2"/>
        <v>2.0696714496824993</v>
      </c>
      <c r="B79">
        <f t="shared" si="3"/>
        <v>2.1407324794562972</v>
      </c>
      <c r="C79">
        <f>GMs!$P$9*AE79 + 1</f>
        <v>2.1358461792980554</v>
      </c>
      <c r="D79">
        <f>GMs!$P$10*AF79 + 1</f>
        <v>2.2042732978581965</v>
      </c>
      <c r="E79">
        <v>-0.10355259853461862</v>
      </c>
      <c r="F79">
        <v>2.5370300008529592</v>
      </c>
      <c r="G79">
        <v>0.68713003273918427</v>
      </c>
      <c r="H79">
        <v>2.2766385946507492</v>
      </c>
      <c r="I79">
        <v>2.354805727401927</v>
      </c>
      <c r="J79" t="str">
        <v>Derrick Rose</v>
      </c>
      <c r="K79">
        <v>0.12894308943089433</v>
      </c>
      <c r="L79">
        <v>0.75028455284552842</v>
      </c>
      <c r="M79">
        <v>-0.87085365853658547</v>
      </c>
      <c r="N79">
        <v>-0.2730081300813007</v>
      </c>
      <c r="O79">
        <v>-1.1235772357723577</v>
      </c>
      <c r="P79">
        <v>0.26589430894308941</v>
      </c>
      <c r="Q79">
        <v>-0.2486585365853658</v>
      </c>
      <c r="R79">
        <v>-0.495</v>
      </c>
      <c r="S79">
        <v>0.34565040650406503</v>
      </c>
      <c r="T79">
        <v>-2.2706097560975613</v>
      </c>
      <c r="U79">
        <v>-1.8659756097560973</v>
      </c>
      <c r="V79">
        <v>-1.7862195121951219</v>
      </c>
      <c r="W79">
        <v>-1.5203252032520322</v>
      </c>
      <c r="X79">
        <v>-1.5461138211382113</v>
      </c>
      <c r="Y79" t="str">
        <v xml:space="preserve"> PG</v>
      </c>
      <c r="Z79">
        <v>0</v>
      </c>
      <c r="AA79">
        <v>0</v>
      </c>
      <c r="AB79">
        <v>-0.24573170731707306</v>
      </c>
      <c r="AC79">
        <v>0.42012195121951246</v>
      </c>
      <c r="AD79">
        <v>-6.2804878048780433E-2</v>
      </c>
      <c r="AE79">
        <v>0.28455284552845539</v>
      </c>
      <c r="AF79">
        <v>0.29821138211382126</v>
      </c>
    </row>
    <row r="80" spans="1:50" x14ac:dyDescent="0.3">
      <c r="A80">
        <f t="shared" si="2"/>
        <v>1.0831779901796486</v>
      </c>
      <c r="B80">
        <f t="shared" si="3"/>
        <v>1.9006496760726408</v>
      </c>
      <c r="C80">
        <f>GMs!$P$9*AE80 + 1</f>
        <v>1.1703769268947093</v>
      </c>
      <c r="D80">
        <f>GMs!$P$10*AF80 + 1</f>
        <v>1.9695253676595568</v>
      </c>
      <c r="E80">
        <v>-0.41846214898494116</v>
      </c>
      <c r="F80">
        <v>1.6558589553712202</v>
      </c>
      <c r="G80">
        <v>-4.862514920518203</v>
      </c>
      <c r="H80">
        <v>1.1914957891976135</v>
      </c>
      <c r="I80">
        <v>2.0907146436799051</v>
      </c>
      <c r="J80" t="str">
        <v>Ricky Rubio</v>
      </c>
      <c r="K80">
        <v>-0.78975609756097553</v>
      </c>
      <c r="L80">
        <v>0.57853658536585373</v>
      </c>
      <c r="M80">
        <v>-0.88975609756097551</v>
      </c>
      <c r="N80">
        <v>-0.98926829268292682</v>
      </c>
      <c r="O80">
        <v>-0.92560975609756091</v>
      </c>
      <c r="P80">
        <v>1.138048780487805</v>
      </c>
      <c r="Q80">
        <v>0.77024390243902441</v>
      </c>
      <c r="R80">
        <v>-0.99926829268292683</v>
      </c>
      <c r="S80">
        <v>0.34463414634146339</v>
      </c>
      <c r="T80">
        <v>-2.3407317073170728</v>
      </c>
      <c r="U80">
        <v>-2.1068292682926826</v>
      </c>
      <c r="V80">
        <v>-2.9002439024390241</v>
      </c>
      <c r="W80">
        <v>-1.7621951219512191</v>
      </c>
      <c r="X80">
        <v>-1.6042439024390243</v>
      </c>
      <c r="Y80" t="str">
        <v xml:space="preserve"> PG</v>
      </c>
      <c r="Z80">
        <v>0</v>
      </c>
      <c r="AA80">
        <v>0</v>
      </c>
      <c r="AB80">
        <v>-0.31585365853658454</v>
      </c>
      <c r="AC80">
        <v>0.17926829268292721</v>
      </c>
      <c r="AD80">
        <v>-1.1768292682926826</v>
      </c>
      <c r="AE80">
        <v>4.2682926829268553E-2</v>
      </c>
      <c r="AF80">
        <v>0.24008130081300827</v>
      </c>
    </row>
    <row r="81" spans="1:32" x14ac:dyDescent="0.3">
      <c r="A81">
        <f t="shared" si="2"/>
        <v>23.104033167364467</v>
      </c>
      <c r="B81">
        <f t="shared" si="3"/>
        <v>22.755081428338531</v>
      </c>
      <c r="C81">
        <f>GMs!$P$9*AE81 + 1</f>
        <v>22.721922332895996</v>
      </c>
      <c r="D81">
        <f>GMs!$P$10*AF81 + 1</f>
        <v>22.360551381672128</v>
      </c>
      <c r="E81">
        <v>26.433738300718474</v>
      </c>
      <c r="F81">
        <v>24.618953319348016</v>
      </c>
      <c r="G81">
        <v>20.508505609086068</v>
      </c>
      <c r="H81">
        <v>25.414436484100914</v>
      </c>
      <c r="I81">
        <v>25.030589571172388</v>
      </c>
      <c r="J81" t="str">
        <v>Jrue Holiday</v>
      </c>
      <c r="K81">
        <v>0.95886178861788629</v>
      </c>
      <c r="L81">
        <v>-1.6260162601626016E-3</v>
      </c>
      <c r="M81">
        <v>8.4390243902439044E-2</v>
      </c>
      <c r="N81">
        <v>0.43593495934959348</v>
      </c>
      <c r="O81">
        <v>-0.31593495934959348</v>
      </c>
      <c r="P81">
        <v>1.4442276422764229</v>
      </c>
      <c r="Q81">
        <v>1.5673170731707315</v>
      </c>
      <c r="R81">
        <v>-3.4146341463414526E-3</v>
      </c>
      <c r="S81">
        <v>-0.53284552845528466</v>
      </c>
      <c r="T81">
        <v>3.6385365853658538</v>
      </c>
      <c r="U81">
        <v>4.1697560975609758</v>
      </c>
      <c r="V81">
        <v>2.192682926829268</v>
      </c>
      <c r="W81">
        <v>3.6369105691056909</v>
      </c>
      <c r="X81">
        <v>3.4451382113821136</v>
      </c>
      <c r="Y81" t="str">
        <v xml:space="preserve"> PG, SG</v>
      </c>
      <c r="Z81">
        <v>0</v>
      </c>
      <c r="AA81">
        <v>0</v>
      </c>
      <c r="AB81">
        <v>5.6634146341463421</v>
      </c>
      <c r="AC81">
        <v>6.4558536585365855</v>
      </c>
      <c r="AD81">
        <v>3.9160975609756097</v>
      </c>
      <c r="AE81">
        <v>5.4417886178861785</v>
      </c>
      <c r="AF81">
        <v>5.2894634146341462</v>
      </c>
    </row>
    <row r="82" spans="1:32" x14ac:dyDescent="0.3">
      <c r="A82">
        <f t="shared" si="2"/>
        <v>22.825825432062654</v>
      </c>
      <c r="B82">
        <f t="shared" si="3"/>
        <v>22.530310199548296</v>
      </c>
      <c r="C82">
        <f>GMs!$P$9*AE82 + 1</f>
        <v>22.449643777344267</v>
      </c>
      <c r="D82">
        <f>GMs!$P$10*AF82 + 1</f>
        <v>22.140774788000844</v>
      </c>
      <c r="E82">
        <v>20.614757477179847</v>
      </c>
      <c r="F82">
        <v>25.331474919162872</v>
      </c>
      <c r="G82">
        <v>22.721680930894134</v>
      </c>
      <c r="H82">
        <v>25.108407975268921</v>
      </c>
      <c r="I82">
        <v>24.783341219503129</v>
      </c>
      <c r="J82" t="str">
        <v>Kyrie Irving</v>
      </c>
      <c r="K82">
        <v>0.88991869918699196</v>
      </c>
      <c r="L82">
        <v>1.2258943089430896</v>
      </c>
      <c r="M82">
        <v>0.69865853658536581</v>
      </c>
      <c r="N82">
        <v>1.0349186991869919</v>
      </c>
      <c r="O82">
        <v>-0.62418699186991866</v>
      </c>
      <c r="P82">
        <v>0.93174796747967481</v>
      </c>
      <c r="Q82">
        <v>0.50439024390243914</v>
      </c>
      <c r="R82">
        <v>-0.29682926829268286</v>
      </c>
      <c r="S82">
        <v>-0.79581300813008149</v>
      </c>
      <c r="T82">
        <v>2.3428048780487805</v>
      </c>
      <c r="U82">
        <v>4.3645121951219519</v>
      </c>
      <c r="V82">
        <v>2.6369512195121954</v>
      </c>
      <c r="W82">
        <v>3.5686991869918705</v>
      </c>
      <c r="X82">
        <v>3.3907154471544718</v>
      </c>
      <c r="Y82" t="str">
        <v xml:space="preserve"> PG, SG</v>
      </c>
      <c r="Z82">
        <v>0</v>
      </c>
      <c r="AA82">
        <v>0</v>
      </c>
      <c r="AB82">
        <v>4.3676829268292687</v>
      </c>
      <c r="AC82">
        <v>6.6506097560975617</v>
      </c>
      <c r="AD82">
        <v>4.3603658536585366</v>
      </c>
      <c r="AE82">
        <v>5.3735772357723581</v>
      </c>
      <c r="AF82">
        <v>5.2350406504065043</v>
      </c>
    </row>
    <row r="83" spans="1:32" x14ac:dyDescent="0.3">
      <c r="A83">
        <f t="shared" si="2"/>
        <v>20.239057204304082</v>
      </c>
      <c r="B83">
        <f t="shared" si="3"/>
        <v>20.441421920038188</v>
      </c>
      <c r="C83">
        <f>GMs!$P$9*AE83 + 1</f>
        <v>19.918004907428799</v>
      </c>
      <c r="D83">
        <f>GMs!$P$10*AF83 + 1</f>
        <v>20.098303635880931</v>
      </c>
      <c r="E83">
        <v>21.346990640574781</v>
      </c>
      <c r="F83">
        <v>20.153758472167638</v>
      </c>
      <c r="G83">
        <v>17.971525059025552</v>
      </c>
      <c r="H83">
        <v>22.262962924734492</v>
      </c>
      <c r="I83">
        <v>22.48556411204201</v>
      </c>
      <c r="J83" t="str">
        <v>Tyrese Haliburton</v>
      </c>
      <c r="K83">
        <v>0.24764227642276423</v>
      </c>
      <c r="L83">
        <v>0.42861788617886176</v>
      </c>
      <c r="M83">
        <v>0.69024390243902434</v>
      </c>
      <c r="N83">
        <v>0.18130081300813014</v>
      </c>
      <c r="O83">
        <v>-0.79008130081300809</v>
      </c>
      <c r="P83">
        <v>1.2510569105691058</v>
      </c>
      <c r="Q83">
        <v>1.0580487804878049</v>
      </c>
      <c r="R83">
        <v>-0.11756097560975609</v>
      </c>
      <c r="S83">
        <v>-1.4796747967479679E-2</v>
      </c>
      <c r="T83">
        <v>2.5058536585365854</v>
      </c>
      <c r="U83">
        <v>2.9492682926829268</v>
      </c>
      <c r="V83">
        <v>1.6834146341463416</v>
      </c>
      <c r="W83">
        <v>2.9344715447154472</v>
      </c>
      <c r="X83">
        <v>2.8849430894308945</v>
      </c>
      <c r="Y83" t="str">
        <v xml:space="preserve"> PG, SG</v>
      </c>
      <c r="Z83">
        <v>0</v>
      </c>
      <c r="AA83">
        <v>0</v>
      </c>
      <c r="AB83">
        <v>4.5307317073170736</v>
      </c>
      <c r="AC83">
        <v>5.2353658536585366</v>
      </c>
      <c r="AD83">
        <v>3.4068292682926833</v>
      </c>
      <c r="AE83">
        <v>4.7393495934959349</v>
      </c>
      <c r="AF83">
        <v>4.729268292682927</v>
      </c>
    </row>
    <row r="84" spans="1:32" x14ac:dyDescent="0.3">
      <c r="A84">
        <f t="shared" si="2"/>
        <v>19.193871528891311</v>
      </c>
      <c r="B84">
        <f t="shared" si="3"/>
        <v>19.744610963979778</v>
      </c>
      <c r="C84">
        <f>GMs!$P$9*AE84 + 1</f>
        <v>18.89509429110095</v>
      </c>
      <c r="D84">
        <f>GMs!$P$10*AF84 + 1</f>
        <v>19.416976496372936</v>
      </c>
      <c r="E84">
        <v>21.437903658617827</v>
      </c>
      <c r="F84">
        <v>19.64156385940154</v>
      </c>
      <c r="G84">
        <v>13.644806793333254</v>
      </c>
      <c r="H84">
        <v>21.113258681780444</v>
      </c>
      <c r="I84">
        <v>21.719072060377759</v>
      </c>
      <c r="J84" t="str">
        <v>Dejounte Murray</v>
      </c>
      <c r="K84">
        <v>-0.19008130081300814</v>
      </c>
      <c r="L84">
        <v>0.1521138211382114</v>
      </c>
      <c r="M84">
        <v>-0.80097560975609761</v>
      </c>
      <c r="N84">
        <v>0.31528455284552848</v>
      </c>
      <c r="O84">
        <v>0.8413008130081302</v>
      </c>
      <c r="P84">
        <v>1.8633333333333333</v>
      </c>
      <c r="Q84">
        <v>1.6107317073170733</v>
      </c>
      <c r="R84">
        <v>-0.98243902439024389</v>
      </c>
      <c r="S84">
        <v>-0.13105691056910576</v>
      </c>
      <c r="T84">
        <v>2.5260975609756096</v>
      </c>
      <c r="U84">
        <v>2.8092682926829271</v>
      </c>
      <c r="V84">
        <v>0.81487804878048797</v>
      </c>
      <c r="W84">
        <v>2.6782113821138211</v>
      </c>
      <c r="X84">
        <v>2.7162276422764227</v>
      </c>
      <c r="Y84" t="str">
        <v xml:space="preserve"> PG, SG</v>
      </c>
      <c r="Z84">
        <v>0</v>
      </c>
      <c r="AA84">
        <v>0</v>
      </c>
      <c r="AB84">
        <v>4.5509756097560974</v>
      </c>
      <c r="AC84">
        <v>5.0953658536585369</v>
      </c>
      <c r="AD84">
        <v>2.5382926829268295</v>
      </c>
      <c r="AE84">
        <v>4.4830894308943083</v>
      </c>
      <c r="AF84">
        <v>4.5605528455284556</v>
      </c>
    </row>
    <row r="85" spans="1:32" x14ac:dyDescent="0.3">
      <c r="A85">
        <f t="shared" si="2"/>
        <v>18.131608739809838</v>
      </c>
      <c r="B85">
        <f t="shared" si="3"/>
        <v>18.99407518478656</v>
      </c>
      <c r="C85">
        <f>GMs!$P$9*AE85 + 1</f>
        <v>17.855470509563432</v>
      </c>
      <c r="D85">
        <f>GMs!$P$10*AF85 + 1</f>
        <v>18.683118351505801</v>
      </c>
      <c r="E85">
        <v>17.25754783498768</v>
      </c>
      <c r="F85">
        <v>17.147515178772213</v>
      </c>
      <c r="G85">
        <v>18.625818175025351</v>
      </c>
      <c r="H85">
        <v>19.944769613790825</v>
      </c>
      <c r="I85">
        <v>20.893482703265217</v>
      </c>
      <c r="J85" t="str">
        <v>Derrick White</v>
      </c>
      <c r="K85">
        <v>-0.58369918699186985</v>
      </c>
      <c r="L85">
        <v>0.82252032520325202</v>
      </c>
      <c r="M85">
        <v>0.64597560975609758</v>
      </c>
      <c r="N85">
        <v>0.55325203252032529</v>
      </c>
      <c r="O85">
        <v>-0.75520325203252026</v>
      </c>
      <c r="P85">
        <v>0.60300813008130083</v>
      </c>
      <c r="Q85">
        <v>7.1341463414634154E-2</v>
      </c>
      <c r="R85">
        <v>0.7703658536585366</v>
      </c>
      <c r="S85">
        <v>0.29020325203252029</v>
      </c>
      <c r="T85">
        <v>1.5952439024390244</v>
      </c>
      <c r="U85">
        <v>2.1275609756097564</v>
      </c>
      <c r="V85">
        <v>1.8147560975609758</v>
      </c>
      <c r="W85">
        <v>2.4177642276422766</v>
      </c>
      <c r="X85">
        <v>2.5345040650406503</v>
      </c>
      <c r="Y85" t="str">
        <v xml:space="preserve"> PG, SG</v>
      </c>
      <c r="Z85">
        <v>0</v>
      </c>
      <c r="AA85">
        <v>0</v>
      </c>
      <c r="AB85">
        <v>3.6201219512195126</v>
      </c>
      <c r="AC85">
        <v>4.4136585365853662</v>
      </c>
      <c r="AD85">
        <v>3.538170731707317</v>
      </c>
      <c r="AE85">
        <v>4.2226422764227642</v>
      </c>
      <c r="AF85">
        <v>4.3788292682926828</v>
      </c>
    </row>
    <row r="86" spans="1:32" x14ac:dyDescent="0.3">
      <c r="A86">
        <f t="shared" si="2"/>
        <v>17.510366556153169</v>
      </c>
      <c r="B86">
        <f t="shared" si="3"/>
        <v>18.420697009880364</v>
      </c>
      <c r="C86">
        <f>GMs!$P$9*AE86 + 1</f>
        <v>17.247468276159175</v>
      </c>
      <c r="D86">
        <f>GMs!$P$10*AF86 + 1</f>
        <v>18.122481196810423</v>
      </c>
      <c r="E86">
        <v>17.80795496229651</v>
      </c>
      <c r="F86">
        <v>18.601112781901076</v>
      </c>
      <c r="G86">
        <v>17.8220764921398</v>
      </c>
      <c r="H86">
        <v>19.261403211768489</v>
      </c>
      <c r="I86">
        <v>20.262766710868402</v>
      </c>
      <c r="J86" t="str">
        <v>Terry Rozier</v>
      </c>
      <c r="K86">
        <v>-0.65113821138211381</v>
      </c>
      <c r="L86">
        <v>0.54764227642276431</v>
      </c>
      <c r="M86">
        <v>1.2437804878048779</v>
      </c>
      <c r="N86">
        <v>0.81398373983739847</v>
      </c>
      <c r="O86">
        <v>-0.3178861788617886</v>
      </c>
      <c r="P86">
        <v>0.61203252032520328</v>
      </c>
      <c r="Q86">
        <v>0.65743902439024393</v>
      </c>
      <c r="R86">
        <v>-0.38097560975609762</v>
      </c>
      <c r="S86">
        <v>-0.25943089430894312</v>
      </c>
      <c r="T86">
        <v>1.7178048780487802</v>
      </c>
      <c r="U86">
        <v>2.5248780487804874</v>
      </c>
      <c r="V86">
        <v>1.6534146341463414</v>
      </c>
      <c r="W86">
        <v>2.2654471544715444</v>
      </c>
      <c r="X86">
        <v>2.3956747967479672</v>
      </c>
      <c r="Y86" t="str">
        <v xml:space="preserve"> PG, SG</v>
      </c>
      <c r="Z86">
        <v>0</v>
      </c>
      <c r="AA86">
        <v>0</v>
      </c>
      <c r="AB86">
        <v>3.7426829268292687</v>
      </c>
      <c r="AC86">
        <v>4.8109756097560972</v>
      </c>
      <c r="AD86">
        <v>3.376829268292683</v>
      </c>
      <c r="AE86">
        <v>4.0703252032520325</v>
      </c>
      <c r="AF86">
        <v>4.24</v>
      </c>
    </row>
    <row r="87" spans="1:32" x14ac:dyDescent="0.3">
      <c r="A87">
        <f t="shared" si="2"/>
        <v>15.422647960848984</v>
      </c>
      <c r="B87">
        <f t="shared" si="3"/>
        <v>16.195448413651228</v>
      </c>
      <c r="C87">
        <f>GMs!$P$9*AE87 + 1</f>
        <v>15.204243263341871</v>
      </c>
      <c r="D87">
        <f>GMs!$P$10*AF87 + 1</f>
        <v>15.94667978671335</v>
      </c>
      <c r="E87">
        <v>14.515917905327976</v>
      </c>
      <c r="F87">
        <v>17.258163492331434</v>
      </c>
      <c r="G87">
        <v>11.768194504267891</v>
      </c>
      <c r="H87">
        <v>16.964912756933884</v>
      </c>
      <c r="I87">
        <v>17.814993255016351</v>
      </c>
      <c r="J87" t="str">
        <v>Malcolm Brogdon</v>
      </c>
      <c r="K87">
        <v>-0.51654471544715452</v>
      </c>
      <c r="L87">
        <v>0.76882113821138209</v>
      </c>
      <c r="M87">
        <v>0.65560975609756089</v>
      </c>
      <c r="N87">
        <v>0.76552845528455293</v>
      </c>
      <c r="O87">
        <v>-7.9430894308943081E-2</v>
      </c>
      <c r="P87">
        <v>1.3154065040650404</v>
      </c>
      <c r="Q87">
        <v>-0.16536585365853662</v>
      </c>
      <c r="R87">
        <v>-0.58621951219512203</v>
      </c>
      <c r="S87">
        <v>-0.40422764227642283</v>
      </c>
      <c r="T87">
        <v>0.98475609756097526</v>
      </c>
      <c r="U87">
        <v>2.15780487804878</v>
      </c>
      <c r="V87">
        <v>0.43817073170731691</v>
      </c>
      <c r="W87">
        <v>1.7535772357723571</v>
      </c>
      <c r="X87">
        <v>1.8568861788617879</v>
      </c>
      <c r="Y87" t="str">
        <v xml:space="preserve"> PG, SG</v>
      </c>
      <c r="Z87">
        <v>0</v>
      </c>
      <c r="AA87">
        <v>0</v>
      </c>
      <c r="AB87">
        <v>3.0096341463414635</v>
      </c>
      <c r="AC87">
        <v>4.4439024390243897</v>
      </c>
      <c r="AD87">
        <v>2.1615853658536581</v>
      </c>
      <c r="AE87">
        <v>3.5584552845528448</v>
      </c>
      <c r="AF87">
        <v>3.7012113821138204</v>
      </c>
    </row>
    <row r="88" spans="1:32" x14ac:dyDescent="0.3">
      <c r="A88">
        <f t="shared" si="2"/>
        <v>10.205341039229543</v>
      </c>
      <c r="B88">
        <f t="shared" si="3"/>
        <v>10.616159109116268</v>
      </c>
      <c r="C88">
        <f>GMs!$P$9*AE88 + 1</f>
        <v>10.09812789617742</v>
      </c>
      <c r="D88">
        <f>GMs!$P$10*AF88 + 1</f>
        <v>10.491367712045419</v>
      </c>
      <c r="E88">
        <v>8.4373420784616044</v>
      </c>
      <c r="F88">
        <v>16.428301140637245</v>
      </c>
      <c r="G88">
        <v>4.1955262675570744</v>
      </c>
      <c r="H88">
        <v>11.225875143152498</v>
      </c>
      <c r="I88">
        <v>11.677775020027894</v>
      </c>
      <c r="J88" t="str">
        <v>Darius Garland</v>
      </c>
      <c r="K88">
        <v>-0.15804878048780488</v>
      </c>
      <c r="L88">
        <v>0.84317073170731704</v>
      </c>
      <c r="M88">
        <v>0.35658536585365858</v>
      </c>
      <c r="N88">
        <v>0.69243902439024396</v>
      </c>
      <c r="O88">
        <v>-1.0536585365853659</v>
      </c>
      <c r="P88">
        <v>1.5563414634146342</v>
      </c>
      <c r="Q88">
        <v>0.66780487804878053</v>
      </c>
      <c r="R88">
        <v>-0.97365853658536583</v>
      </c>
      <c r="S88">
        <v>-1.4565853658536585</v>
      </c>
      <c r="T88">
        <v>-0.36878048780487782</v>
      </c>
      <c r="U88">
        <v>1.9309756097560982</v>
      </c>
      <c r="V88">
        <v>-1.0819512195121948</v>
      </c>
      <c r="W88">
        <v>0.47439024390243967</v>
      </c>
      <c r="X88">
        <v>0.50600000000000067</v>
      </c>
      <c r="Y88" t="str">
        <v xml:space="preserve"> PG, SG</v>
      </c>
      <c r="Z88">
        <v>0</v>
      </c>
      <c r="AA88">
        <v>0</v>
      </c>
      <c r="AB88">
        <v>1.6560975609756103</v>
      </c>
      <c r="AC88">
        <v>4.217073170731708</v>
      </c>
      <c r="AD88">
        <v>0.64146341463414669</v>
      </c>
      <c r="AE88">
        <v>2.2792682926829273</v>
      </c>
      <c r="AF88">
        <v>2.3503252032520332</v>
      </c>
    </row>
    <row r="89" spans="1:32" x14ac:dyDescent="0.3">
      <c r="A89">
        <f t="shared" si="2"/>
        <v>7.0021387471967538</v>
      </c>
      <c r="B89">
        <f t="shared" si="3"/>
        <v>7.9507363213407869</v>
      </c>
      <c r="C89">
        <f>GMs!$P$9*AE89 + 1</f>
        <v>6.9631924413147885</v>
      </c>
      <c r="D89">
        <f>GMs!$P$10*AF89 + 1</f>
        <v>7.8851732086652744</v>
      </c>
      <c r="E89">
        <v>10.507530079682878</v>
      </c>
      <c r="F89">
        <v>12.493147408409932</v>
      </c>
      <c r="G89">
        <v>1.0060751449953556</v>
      </c>
      <c r="H89">
        <v>7.7023526219164298</v>
      </c>
      <c r="I89">
        <v>8.7458099534748666</v>
      </c>
      <c r="J89" t="str">
        <v>D'Angelo Russell</v>
      </c>
      <c r="K89">
        <v>-0.85804878048780486</v>
      </c>
      <c r="L89">
        <v>-0.40317073170731704</v>
      </c>
      <c r="M89">
        <v>1.0821951219512196</v>
      </c>
      <c r="N89">
        <v>0.70951219512195129</v>
      </c>
      <c r="O89">
        <v>-0.92560975609756091</v>
      </c>
      <c r="P89">
        <v>1.4112195121951221</v>
      </c>
      <c r="Q89">
        <v>0.18975609756097561</v>
      </c>
      <c r="R89">
        <v>-0.35048780487804876</v>
      </c>
      <c r="S89">
        <v>-1.1663414634146343</v>
      </c>
      <c r="T89">
        <v>9.2195121951219927E-2</v>
      </c>
      <c r="U89">
        <v>0.85536585365853701</v>
      </c>
      <c r="V89">
        <v>-1.7221951219512195</v>
      </c>
      <c r="W89">
        <v>-0.31097560975609728</v>
      </c>
      <c r="X89">
        <v>-0.13936585365853649</v>
      </c>
      <c r="Y89" t="str">
        <v xml:space="preserve"> PG, SG</v>
      </c>
      <c r="Z89">
        <v>0</v>
      </c>
      <c r="AA89">
        <v>0</v>
      </c>
      <c r="AB89">
        <v>2.1170731707317083</v>
      </c>
      <c r="AC89">
        <v>3.1414634146341469</v>
      </c>
      <c r="AD89">
        <v>1.2195121951219523E-3</v>
      </c>
      <c r="AE89">
        <v>1.4939024390243905</v>
      </c>
      <c r="AF89">
        <v>1.704959349593496</v>
      </c>
    </row>
    <row r="90" spans="1:32" x14ac:dyDescent="0.3">
      <c r="A90">
        <f t="shared" si="2"/>
        <v>4.7041892768254066</v>
      </c>
      <c r="B90">
        <f t="shared" si="3"/>
        <v>6.3782779042139852</v>
      </c>
      <c r="C90">
        <f>GMs!$P$9*AE90 + 1</f>
        <v>4.71421700630464</v>
      </c>
      <c r="D90">
        <f>GMs!$P$10*AF90 + 1</f>
        <v>6.3476563455600594</v>
      </c>
      <c r="E90">
        <v>3.951934742482186</v>
      </c>
      <c r="F90">
        <v>5.3099302781537245</v>
      </c>
      <c r="G90">
        <v>-9.960124415937166E-2</v>
      </c>
      <c r="H90">
        <v>5.1746082045079476</v>
      </c>
      <c r="I90">
        <v>7.0161056946353844</v>
      </c>
      <c r="J90" t="str">
        <v>Devonte' Graham</v>
      </c>
      <c r="K90">
        <v>-1.7714634146341461</v>
      </c>
      <c r="L90">
        <v>0.49317073170731701</v>
      </c>
      <c r="M90">
        <v>1.244390243902439</v>
      </c>
      <c r="N90">
        <v>9.756097560975896E-4</v>
      </c>
      <c r="O90">
        <v>-0.98536585365853657</v>
      </c>
      <c r="P90">
        <v>1.0697560975609757</v>
      </c>
      <c r="Q90">
        <v>-0.18585365853658536</v>
      </c>
      <c r="R90">
        <v>-0.97365853658536583</v>
      </c>
      <c r="S90">
        <v>0.23365853658536584</v>
      </c>
      <c r="T90">
        <v>-1.3675609756097558</v>
      </c>
      <c r="U90">
        <v>-1.1080487804878045</v>
      </c>
      <c r="V90">
        <v>-1.9441463414634144</v>
      </c>
      <c r="W90">
        <v>-0.87439024390243869</v>
      </c>
      <c r="X90">
        <v>-0.52009756097560955</v>
      </c>
      <c r="Y90" t="str">
        <v xml:space="preserve"> PG, SG</v>
      </c>
      <c r="Z90">
        <v>0</v>
      </c>
      <c r="AA90">
        <v>0</v>
      </c>
      <c r="AB90">
        <v>0.65731707317073251</v>
      </c>
      <c r="AC90">
        <v>1.1780487804878053</v>
      </c>
      <c r="AD90">
        <v>-0.22073170731707292</v>
      </c>
      <c r="AE90">
        <v>0.93048780487804894</v>
      </c>
      <c r="AF90">
        <v>1.324227642276423</v>
      </c>
    </row>
    <row r="91" spans="1:32" x14ac:dyDescent="0.3">
      <c r="A91">
        <f t="shared" si="2"/>
        <v>4.7708397592993812</v>
      </c>
      <c r="B91">
        <f t="shared" si="3"/>
        <v>5.3938040982831561</v>
      </c>
      <c r="C91">
        <f>GMs!$P$9*AE91 + 1</f>
        <v>4.7794470297443272</v>
      </c>
      <c r="D91">
        <f>GMs!$P$10*AF91 + 1</f>
        <v>5.3850585042322399</v>
      </c>
      <c r="E91">
        <v>7.4460615805223203</v>
      </c>
      <c r="F91">
        <v>11.163136832925845</v>
      </c>
      <c r="G91">
        <v>-0.54308682882033343</v>
      </c>
      <c r="H91">
        <v>5.2479237352293193</v>
      </c>
      <c r="I91">
        <v>5.9331845081114718</v>
      </c>
      <c r="J91" t="str">
        <v>Jalen Suggs</v>
      </c>
      <c r="K91">
        <v>-0.49792682926829268</v>
      </c>
      <c r="L91">
        <v>-0.26853658536585368</v>
      </c>
      <c r="M91">
        <v>-0.3520731707317073</v>
      </c>
      <c r="N91">
        <v>0.14085365853658544</v>
      </c>
      <c r="O91">
        <v>-0.36365853658536584</v>
      </c>
      <c r="P91">
        <v>1.1751219512195121</v>
      </c>
      <c r="Q91">
        <v>1.2376829268292684</v>
      </c>
      <c r="R91">
        <v>-0.57963414634146349</v>
      </c>
      <c r="S91">
        <v>-1.3498780487804876</v>
      </c>
      <c r="T91">
        <v>-0.58951219512195097</v>
      </c>
      <c r="U91">
        <v>0.49182926829268292</v>
      </c>
      <c r="V91">
        <v>-2.0331707317073167</v>
      </c>
      <c r="W91">
        <v>-0.85804878048780464</v>
      </c>
      <c r="X91">
        <v>-0.7584634146341459</v>
      </c>
      <c r="Y91" t="str">
        <v xml:space="preserve"> PG, SG</v>
      </c>
      <c r="Z91">
        <v>0</v>
      </c>
      <c r="AA91">
        <v>0</v>
      </c>
      <c r="AB91">
        <v>1.4353658536585372</v>
      </c>
      <c r="AC91">
        <v>2.7779268292682926</v>
      </c>
      <c r="AD91">
        <v>-0.30975609756097522</v>
      </c>
      <c r="AE91">
        <v>0.94682926829268299</v>
      </c>
      <c r="AF91">
        <v>1.0858617886178865</v>
      </c>
    </row>
    <row r="92" spans="1:32" x14ac:dyDescent="0.3">
      <c r="A92">
        <f t="shared" si="2"/>
        <v>22.588735407341797</v>
      </c>
      <c r="B92">
        <f t="shared" si="3"/>
        <v>21.858951378450001</v>
      </c>
      <c r="C92">
        <f>GMs!$P$9*AE92 + 1</f>
        <v>22.217606629287662</v>
      </c>
      <c r="D92">
        <f>GMs!$P$10*AF92 + 1</f>
        <v>21.484334212281741</v>
      </c>
      <c r="E92">
        <v>24.238681816883854</v>
      </c>
      <c r="F92">
        <v>18.852748462737381</v>
      </c>
      <c r="G92">
        <v>28.873980267690804</v>
      </c>
      <c r="H92">
        <v>24.84760894807598</v>
      </c>
      <c r="I92">
        <v>24.044846516295003</v>
      </c>
      <c r="J92" t="str">
        <v>Mikal Bridges</v>
      </c>
      <c r="K92">
        <v>1.4120325203252031</v>
      </c>
      <c r="L92">
        <v>0.36081300813008127</v>
      </c>
      <c r="M92">
        <v>0.21829268292682924</v>
      </c>
      <c r="N92">
        <v>-2.0406504065040632E-2</v>
      </c>
      <c r="O92">
        <v>-0.28544715447154467</v>
      </c>
      <c r="P92">
        <v>-0.36138211382113822</v>
      </c>
      <c r="Q92">
        <v>0.52975609756097564</v>
      </c>
      <c r="R92">
        <v>0.73999999999999988</v>
      </c>
      <c r="S92">
        <v>0.91691056910569102</v>
      </c>
      <c r="T92">
        <v>3.1497560975609753</v>
      </c>
      <c r="U92">
        <v>2.5936585365853659</v>
      </c>
      <c r="V92">
        <v>3.8719512195121952</v>
      </c>
      <c r="W92">
        <v>3.5105691056910571</v>
      </c>
      <c r="X92">
        <v>3.2281626016260163</v>
      </c>
      <c r="Y92" t="str">
        <v xml:space="preserve"> SF</v>
      </c>
      <c r="Z92">
        <v>0</v>
      </c>
      <c r="AA92">
        <v>0</v>
      </c>
      <c r="AB92">
        <v>5.1746341463414636</v>
      </c>
      <c r="AC92">
        <v>4.8797560975609757</v>
      </c>
      <c r="AD92">
        <v>5.5953658536585369</v>
      </c>
      <c r="AE92">
        <v>5.3154471544715447</v>
      </c>
      <c r="AF92">
        <v>5.0724878048780493</v>
      </c>
    </row>
    <row r="93" spans="1:32" x14ac:dyDescent="0.3">
      <c r="A93">
        <f t="shared" si="2"/>
        <v>16.07622060242214</v>
      </c>
      <c r="B93">
        <f t="shared" si="3"/>
        <v>16.199175573256202</v>
      </c>
      <c r="C93">
        <f>GMs!$P$9*AE93 + 1</f>
        <v>15.843886926026579</v>
      </c>
      <c r="D93">
        <f>GMs!$P$10*AF93 + 1</f>
        <v>15.950324125210141</v>
      </c>
      <c r="E93">
        <v>13.52189906347173</v>
      </c>
      <c r="F93">
        <v>17.467859893028361</v>
      </c>
      <c r="G93">
        <v>17.138015165662754</v>
      </c>
      <c r="H93">
        <v>17.683842662664354</v>
      </c>
      <c r="I93">
        <v>17.819093130581823</v>
      </c>
      <c r="J93" t="str">
        <v>Gordon Hayward</v>
      </c>
      <c r="K93">
        <v>0.28016260162601625</v>
      </c>
      <c r="L93">
        <v>1.1504065040650406</v>
      </c>
      <c r="M93">
        <v>-1.073170731707318E-2</v>
      </c>
      <c r="N93">
        <v>0.54991869918699177</v>
      </c>
      <c r="O93">
        <v>4.0325203252032538E-2</v>
      </c>
      <c r="P93">
        <v>0.3977235772357724</v>
      </c>
      <c r="Q93">
        <v>0.41999999999999993</v>
      </c>
      <c r="R93">
        <v>-0.61268292682926817</v>
      </c>
      <c r="S93">
        <v>-0.30130081300813005</v>
      </c>
      <c r="T93">
        <v>0.76341463414634136</v>
      </c>
      <c r="U93">
        <v>2.2151219512195128</v>
      </c>
      <c r="V93">
        <v>1.51609756097561</v>
      </c>
      <c r="W93">
        <v>1.9138211382113828</v>
      </c>
      <c r="X93">
        <v>1.8577886178861784</v>
      </c>
      <c r="Y93" t="str">
        <v xml:space="preserve"> SF</v>
      </c>
      <c r="Z93">
        <v>0</v>
      </c>
      <c r="AA93">
        <v>0</v>
      </c>
      <c r="AB93">
        <v>2.7882926829268295</v>
      </c>
      <c r="AC93">
        <v>4.5012195121951226</v>
      </c>
      <c r="AD93">
        <v>3.2395121951219514</v>
      </c>
      <c r="AE93">
        <v>3.7186991869918704</v>
      </c>
      <c r="AF93">
        <v>3.702113821138211</v>
      </c>
    </row>
    <row r="94" spans="1:32" x14ac:dyDescent="0.3">
      <c r="A94">
        <f t="shared" si="2"/>
        <v>12.140194597615803</v>
      </c>
      <c r="B94">
        <f t="shared" si="3"/>
        <v>13.205225492011397</v>
      </c>
      <c r="C94">
        <f>GMs!$P$9*AE94 + 1</f>
        <v>11.991745740807174</v>
      </c>
      <c r="D94">
        <f>GMs!$P$10*AF94 + 1</f>
        <v>13.022902524058884</v>
      </c>
      <c r="E94">
        <v>10.820796623783027</v>
      </c>
      <c r="F94">
        <v>10.771852272476485</v>
      </c>
      <c r="G94">
        <v>17.06754348371663</v>
      </c>
      <c r="H94">
        <v>13.354214057377385</v>
      </c>
      <c r="I94">
        <v>14.525748041212539</v>
      </c>
      <c r="J94" t="str">
        <v>Saddiq Bey</v>
      </c>
      <c r="K94">
        <v>-0.92048780487804882</v>
      </c>
      <c r="L94">
        <v>0.78682926829268296</v>
      </c>
      <c r="M94">
        <v>1.3965853658536587</v>
      </c>
      <c r="N94">
        <v>0.26878048780487812</v>
      </c>
      <c r="O94">
        <v>0.1965853658536586</v>
      </c>
      <c r="P94">
        <v>-0.55317073170731712</v>
      </c>
      <c r="Q94">
        <v>-0.11853658536585365</v>
      </c>
      <c r="R94">
        <v>-0.67170731707317077</v>
      </c>
      <c r="S94">
        <v>0.5639024390243903</v>
      </c>
      <c r="T94">
        <v>0.16195121951219515</v>
      </c>
      <c r="U94">
        <v>0.38487804878048781</v>
      </c>
      <c r="V94">
        <v>1.5019512195121953</v>
      </c>
      <c r="W94">
        <v>0.94878048780487811</v>
      </c>
      <c r="X94">
        <v>1.1328780487804875</v>
      </c>
      <c r="Y94" t="str">
        <v xml:space="preserve"> SF</v>
      </c>
      <c r="Z94">
        <v>0</v>
      </c>
      <c r="AA94">
        <v>0</v>
      </c>
      <c r="AB94">
        <v>2.1868292682926835</v>
      </c>
      <c r="AC94">
        <v>2.6709756097560975</v>
      </c>
      <c r="AD94">
        <v>3.2253658536585368</v>
      </c>
      <c r="AE94">
        <v>2.7536585365853656</v>
      </c>
      <c r="AF94">
        <v>2.97720325203252</v>
      </c>
    </row>
    <row r="95" spans="1:32" x14ac:dyDescent="0.3">
      <c r="A95">
        <f t="shared" si="2"/>
        <v>8.5112250444059878</v>
      </c>
      <c r="B95">
        <f t="shared" si="3"/>
        <v>8.1064711524028006</v>
      </c>
      <c r="C95">
        <f>GMs!$P$9*AE95 + 1</f>
        <v>8.4401170018820579</v>
      </c>
      <c r="D95">
        <f>GMs!$P$10*AF95 + 1</f>
        <v>8.0374474604500712</v>
      </c>
      <c r="E95">
        <v>12.81869234559657</v>
      </c>
      <c r="F95">
        <v>8.8390760856274255</v>
      </c>
      <c r="G95">
        <v>10.603589208658214</v>
      </c>
      <c r="H95">
        <v>9.3623475488465875</v>
      </c>
      <c r="I95">
        <v>8.9171182676430814</v>
      </c>
      <c r="J95" t="str">
        <v>Jae'Sean Tate</v>
      </c>
      <c r="K95">
        <v>0.80341463414634151</v>
      </c>
      <c r="L95">
        <v>-0.54780487804878053</v>
      </c>
      <c r="M95">
        <v>-0.8</v>
      </c>
      <c r="N95">
        <v>-0.32439024390243898</v>
      </c>
      <c r="O95">
        <v>0.13170731707317077</v>
      </c>
      <c r="P95">
        <v>-0.1453658536585366</v>
      </c>
      <c r="Q95">
        <v>0.84536585365853667</v>
      </c>
      <c r="R95">
        <v>-0.10634146341463414</v>
      </c>
      <c r="S95">
        <v>0.20243902439024392</v>
      </c>
      <c r="T95">
        <v>0.60682926829268302</v>
      </c>
      <c r="U95">
        <v>-0.14341463414634137</v>
      </c>
      <c r="V95">
        <v>0.20439024390243921</v>
      </c>
      <c r="W95">
        <v>5.9024390243902547E-2</v>
      </c>
      <c r="X95">
        <v>-0.10165853658536578</v>
      </c>
      <c r="Y95" t="str">
        <v xml:space="preserve"> SF</v>
      </c>
      <c r="Z95">
        <v>0</v>
      </c>
      <c r="AA95">
        <v>0</v>
      </c>
      <c r="AB95">
        <v>2.6317073170731713</v>
      </c>
      <c r="AC95">
        <v>2.1426829268292682</v>
      </c>
      <c r="AD95">
        <v>1.9278048780487806</v>
      </c>
      <c r="AE95">
        <v>1.8639024390243901</v>
      </c>
      <c r="AF95">
        <v>1.7426666666666668</v>
      </c>
    </row>
    <row r="96" spans="1:32" x14ac:dyDescent="0.3">
      <c r="A96">
        <f t="shared" si="2"/>
        <v>5.7516961133193574</v>
      </c>
      <c r="B96">
        <f t="shared" si="3"/>
        <v>5.6489634301590161</v>
      </c>
      <c r="C96">
        <f>GMs!$P$9*AE96 + 1</f>
        <v>5.7393993149910818</v>
      </c>
      <c r="D96">
        <f>GMs!$P$10*AF96 + 1</f>
        <v>5.6345479478097857</v>
      </c>
      <c r="E96">
        <v>4.3692583554267888</v>
      </c>
      <c r="F96">
        <v>4.2275399205138751</v>
      </c>
      <c r="G96">
        <v>7.5101253770231153</v>
      </c>
      <c r="H96">
        <v>6.3268657246512934</v>
      </c>
      <c r="I96">
        <v>6.2138597731749181</v>
      </c>
      <c r="J96" t="str">
        <v>Terance Mann</v>
      </c>
      <c r="K96">
        <v>0.39560975609756099</v>
      </c>
      <c r="L96">
        <v>0.65707317073170735</v>
      </c>
      <c r="M96">
        <v>-0.70731707317073178</v>
      </c>
      <c r="N96">
        <v>-0.39853658536585368</v>
      </c>
      <c r="O96">
        <v>0.16878048780487809</v>
      </c>
      <c r="P96">
        <v>-0.20097560975609757</v>
      </c>
      <c r="Q96">
        <v>-0.76731707317073172</v>
      </c>
      <c r="R96">
        <v>-0.551219512195122</v>
      </c>
      <c r="S96">
        <v>0.78634146341463418</v>
      </c>
      <c r="T96">
        <v>-1.2746341463414637</v>
      </c>
      <c r="U96">
        <v>-1.4039024390243904</v>
      </c>
      <c r="V96">
        <v>-0.41658536585365857</v>
      </c>
      <c r="W96">
        <v>-0.6175609756097562</v>
      </c>
      <c r="X96">
        <v>-0.69668292682926825</v>
      </c>
      <c r="Y96" t="str">
        <v xml:space="preserve"> SF</v>
      </c>
      <c r="Z96">
        <v>0</v>
      </c>
      <c r="AA96">
        <v>0</v>
      </c>
      <c r="AB96">
        <v>0.75024390243902461</v>
      </c>
      <c r="AC96">
        <v>0.88219512195121941</v>
      </c>
      <c r="AD96">
        <v>1.3068292682926828</v>
      </c>
      <c r="AE96">
        <v>1.1873170731707314</v>
      </c>
      <c r="AF96">
        <v>1.1476422764227643</v>
      </c>
    </row>
    <row r="97" spans="1:32" x14ac:dyDescent="0.3">
      <c r="A97">
        <f t="shared" si="2"/>
        <v>35.084540290671356</v>
      </c>
      <c r="B97">
        <f t="shared" si="3"/>
        <v>34.091153421840069</v>
      </c>
      <c r="C97">
        <f>GMs!$P$9*AE97 + 1</f>
        <v>34.447100178049915</v>
      </c>
      <c r="D97">
        <f>GMs!$P$10*AF97 + 1</f>
        <v>33.44472483996325</v>
      </c>
      <c r="E97">
        <v>28.38124849445996</v>
      </c>
      <c r="F97">
        <v>39.463673838471266</v>
      </c>
      <c r="G97">
        <v>38.082685051650898</v>
      </c>
      <c r="H97">
        <v>38.592994319738494</v>
      </c>
      <c r="I97">
        <v>37.500268764024078</v>
      </c>
      <c r="J97" t="str">
        <v>Kevin Durant</v>
      </c>
      <c r="K97">
        <v>1.9221138211382112</v>
      </c>
      <c r="L97">
        <v>2.5021138211382112</v>
      </c>
      <c r="M97">
        <v>0.39560975609756094</v>
      </c>
      <c r="N97">
        <v>1.4786991869918698</v>
      </c>
      <c r="O97">
        <v>0.54617886178861785</v>
      </c>
      <c r="P97">
        <v>0.85382113821138206</v>
      </c>
      <c r="Q97">
        <v>-0.67463414634146335</v>
      </c>
      <c r="R97">
        <v>1.2034146341463416</v>
      </c>
      <c r="S97">
        <v>-1.6530081300813007</v>
      </c>
      <c r="T97">
        <v>4.0721951219512187</v>
      </c>
      <c r="U97">
        <v>8.227317073170731</v>
      </c>
      <c r="V97">
        <v>5.7204878048780481</v>
      </c>
      <c r="W97">
        <v>6.5743089430894308</v>
      </c>
      <c r="X97">
        <v>6.1898861788617889</v>
      </c>
      <c r="Y97" t="str">
        <v xml:space="preserve"> SF, PF</v>
      </c>
      <c r="Z97">
        <v>0</v>
      </c>
      <c r="AA97">
        <v>0</v>
      </c>
      <c r="AB97">
        <v>6.097073170731707</v>
      </c>
      <c r="AC97">
        <v>10.51341463414634</v>
      </c>
      <c r="AD97">
        <v>7.4439024390243897</v>
      </c>
      <c r="AE97">
        <v>8.3791869918699184</v>
      </c>
      <c r="AF97">
        <v>8.0342113821138206</v>
      </c>
    </row>
    <row r="98" spans="1:32" x14ac:dyDescent="0.3">
      <c r="A98">
        <f t="shared" si="2"/>
        <v>25.530807077741478</v>
      </c>
      <c r="B98">
        <f t="shared" si="3"/>
        <v>24.902932701239088</v>
      </c>
      <c r="C98">
        <f>GMs!$P$9*AE98 + 1</f>
        <v>25.09697669380823</v>
      </c>
      <c r="D98">
        <f>GMs!$P$10*AF98 + 1</f>
        <v>24.460675312173688</v>
      </c>
      <c r="E98">
        <v>23.31202623538481</v>
      </c>
      <c r="F98">
        <v>25.059315760811547</v>
      </c>
      <c r="G98">
        <v>29.212973358431647</v>
      </c>
      <c r="H98">
        <v>28.083887785515628</v>
      </c>
      <c r="I98">
        <v>27.393225971362998</v>
      </c>
      <c r="J98" t="str">
        <v>Tobias Harris</v>
      </c>
      <c r="K98">
        <v>1.3336178861788617</v>
      </c>
      <c r="L98">
        <v>1.2884959349593494</v>
      </c>
      <c r="M98">
        <v>-0.43914634146341469</v>
      </c>
      <c r="N98">
        <v>0.78654471544715454</v>
      </c>
      <c r="O98">
        <v>0.62418699186991877</v>
      </c>
      <c r="P98">
        <v>0.29191056910569102</v>
      </c>
      <c r="Q98">
        <v>-6.5121951219512197E-2</v>
      </c>
      <c r="R98">
        <v>0.46963414634146344</v>
      </c>
      <c r="S98">
        <v>-5.8211382113821125E-2</v>
      </c>
      <c r="T98">
        <v>2.9434146341463414</v>
      </c>
      <c r="U98">
        <v>4.2901219512195121</v>
      </c>
      <c r="V98">
        <v>3.94</v>
      </c>
      <c r="W98">
        <v>4.2319105691056906</v>
      </c>
      <c r="X98">
        <v>3.9651869918699183</v>
      </c>
      <c r="Y98" t="str">
        <v xml:space="preserve"> SF, PF</v>
      </c>
      <c r="Z98">
        <v>0</v>
      </c>
      <c r="AA98">
        <v>0</v>
      </c>
      <c r="AB98">
        <v>4.9682926829268297</v>
      </c>
      <c r="AC98">
        <v>6.5762195121951219</v>
      </c>
      <c r="AD98">
        <v>5.6634146341463412</v>
      </c>
      <c r="AE98">
        <v>6.0367886178861783</v>
      </c>
      <c r="AF98">
        <v>5.8095121951219504</v>
      </c>
    </row>
    <row r="99" spans="1:32" x14ac:dyDescent="0.3">
      <c r="A99">
        <f t="shared" si="2"/>
        <v>22.864456184342345</v>
      </c>
      <c r="B99">
        <f t="shared" si="3"/>
        <v>22.171059022848752</v>
      </c>
      <c r="C99">
        <f>GMs!$P$9*AE99 + 1</f>
        <v>22.487451228740898</v>
      </c>
      <c r="D99">
        <f>GMs!$P$10*AF99 + 1</f>
        <v>21.78950652153997</v>
      </c>
      <c r="E99">
        <v>24.815924714578884</v>
      </c>
      <c r="F99">
        <v>21.142008530771207</v>
      </c>
      <c r="G99">
        <v>31.635133668079945</v>
      </c>
      <c r="H99">
        <v>25.15090180277658</v>
      </c>
      <c r="I99">
        <v>24.38816492513363</v>
      </c>
      <c r="J99" t="str">
        <v>Michael Porter Jr.</v>
      </c>
      <c r="K99">
        <v>1.3721951219512194</v>
      </c>
      <c r="L99">
        <v>0.29987804878048779</v>
      </c>
      <c r="M99">
        <v>1.0097560975609756</v>
      </c>
      <c r="N99">
        <v>0.73378048780487792</v>
      </c>
      <c r="O99">
        <v>0.79585365853658541</v>
      </c>
      <c r="P99">
        <v>-0.84804878048780474</v>
      </c>
      <c r="Q99">
        <v>-0.66402439024390247</v>
      </c>
      <c r="R99">
        <v>0.51999999999999991</v>
      </c>
      <c r="S99">
        <v>0.35878048780487803</v>
      </c>
      <c r="T99">
        <v>3.2782926829268288</v>
      </c>
      <c r="U99">
        <v>3.2193902439024389</v>
      </c>
      <c r="V99">
        <v>4.4262195121951216</v>
      </c>
      <c r="W99">
        <v>3.578170731707317</v>
      </c>
      <c r="X99">
        <v>3.3037317073170733</v>
      </c>
      <c r="Y99" t="str">
        <v xml:space="preserve"> SF, PF</v>
      </c>
      <c r="Z99">
        <v>0</v>
      </c>
      <c r="AA99">
        <v>0</v>
      </c>
      <c r="AB99">
        <v>5.3031707317073167</v>
      </c>
      <c r="AC99">
        <v>5.5054878048780491</v>
      </c>
      <c r="AD99">
        <v>6.1496341463414632</v>
      </c>
      <c r="AE99">
        <v>5.3830487804878047</v>
      </c>
      <c r="AF99">
        <v>5.1480569105691059</v>
      </c>
    </row>
    <row r="100" spans="1:32" x14ac:dyDescent="0.3">
      <c r="A100">
        <f t="shared" si="2"/>
        <v>20.819679069040046</v>
      </c>
      <c r="B100">
        <f t="shared" si="3"/>
        <v>21.211365791588854</v>
      </c>
      <c r="C100">
        <f>GMs!$P$9*AE100 + 1</f>
        <v>20.486252524557624</v>
      </c>
      <c r="D100">
        <f>GMs!$P$10*AF100 + 1</f>
        <v>20.851138606434052</v>
      </c>
      <c r="E100">
        <v>15.68190474516927</v>
      </c>
      <c r="F100">
        <v>23.963094363976793</v>
      </c>
      <c r="G100">
        <v>20.167689974846613</v>
      </c>
      <c r="H100">
        <v>22.90164697594405</v>
      </c>
      <c r="I100">
        <v>23.33250237074774</v>
      </c>
      <c r="J100" t="str">
        <v>Brandon Ingram</v>
      </c>
      <c r="K100">
        <v>2.7317073170731711E-2</v>
      </c>
      <c r="L100">
        <v>1.832439024390244</v>
      </c>
      <c r="M100">
        <v>0.51146341463414635</v>
      </c>
      <c r="N100">
        <v>1.3604878048780489</v>
      </c>
      <c r="O100">
        <v>-0.12329268292682924</v>
      </c>
      <c r="P100">
        <v>0.95256097560975606</v>
      </c>
      <c r="Q100">
        <v>-0.60512195121951218</v>
      </c>
      <c r="R100">
        <v>3.4634146341463432E-2</v>
      </c>
      <c r="S100">
        <v>-0.91365853658536589</v>
      </c>
      <c r="T100">
        <v>1.2443902439024392</v>
      </c>
      <c r="U100">
        <v>3.9904878048780485</v>
      </c>
      <c r="V100">
        <v>2.1242682926829266</v>
      </c>
      <c r="W100">
        <v>3.0768292682926828</v>
      </c>
      <c r="X100">
        <v>3.0713658536585364</v>
      </c>
      <c r="Y100" t="str">
        <v xml:space="preserve"> SF, PF</v>
      </c>
      <c r="Z100">
        <v>0</v>
      </c>
      <c r="AA100">
        <v>0</v>
      </c>
      <c r="AB100">
        <v>3.2692682926829275</v>
      </c>
      <c r="AC100">
        <v>6.2765853658536583</v>
      </c>
      <c r="AD100">
        <v>3.8476829268292683</v>
      </c>
      <c r="AE100">
        <v>4.88170731707317</v>
      </c>
      <c r="AF100">
        <v>4.9156910569105694</v>
      </c>
    </row>
    <row r="101" spans="1:32" x14ac:dyDescent="0.3">
      <c r="A101">
        <f t="shared" si="2"/>
        <v>18.840060261230967</v>
      </c>
      <c r="B101">
        <f t="shared" si="3"/>
        <v>19.021407688556391</v>
      </c>
      <c r="C101">
        <f>GMs!$P$9*AE101 + 1</f>
        <v>18.548823470154947</v>
      </c>
      <c r="D101">
        <f>GMs!$P$10*AF101 + 1</f>
        <v>18.709843500482265</v>
      </c>
      <c r="E101">
        <v>21.356848678675835</v>
      </c>
      <c r="F101">
        <v>18.833117310331712</v>
      </c>
      <c r="G101">
        <v>24.352857362147127</v>
      </c>
      <c r="H101">
        <v>20.724066287354066</v>
      </c>
      <c r="I101">
        <v>20.923548457412032</v>
      </c>
      <c r="J101" t="str">
        <v>OG Anunoby</v>
      </c>
      <c r="K101">
        <v>0.25170731707317073</v>
      </c>
      <c r="L101">
        <v>8.3414634146341468E-2</v>
      </c>
      <c r="M101">
        <v>0.75780487804878049</v>
      </c>
      <c r="N101">
        <v>0.33390243902439032</v>
      </c>
      <c r="O101">
        <v>7.3170731707317138E-2</v>
      </c>
      <c r="P101">
        <v>-0.37292682926829268</v>
      </c>
      <c r="Q101">
        <v>1.2653658536585366</v>
      </c>
      <c r="R101">
        <v>0.19585365853658537</v>
      </c>
      <c r="S101">
        <v>3.170731707317076E-3</v>
      </c>
      <c r="T101">
        <v>2.5080487804878056</v>
      </c>
      <c r="U101">
        <v>2.5882926829268293</v>
      </c>
      <c r="V101">
        <v>2.9643902439024394</v>
      </c>
      <c r="W101">
        <v>2.5914634146341466</v>
      </c>
      <c r="X101">
        <v>2.5411219512195125</v>
      </c>
      <c r="Y101" t="str">
        <v xml:space="preserve"> SF, PF</v>
      </c>
      <c r="Z101">
        <v>0</v>
      </c>
      <c r="AA101">
        <v>0</v>
      </c>
      <c r="AB101">
        <v>4.5329268292682938</v>
      </c>
      <c r="AC101">
        <v>4.8743902439024396</v>
      </c>
      <c r="AD101">
        <v>4.6878048780487811</v>
      </c>
      <c r="AE101">
        <v>4.3963414634146343</v>
      </c>
      <c r="AF101">
        <v>4.385447154471545</v>
      </c>
    </row>
    <row r="102" spans="1:32" x14ac:dyDescent="0.3">
      <c r="A102">
        <f t="shared" si="2"/>
        <v>14.813840568698655</v>
      </c>
      <c r="B102">
        <f t="shared" si="3"/>
        <v>15.413651502996446</v>
      </c>
      <c r="C102">
        <f>GMs!$P$9*AE102 + 1</f>
        <v>14.608410810430094</v>
      </c>
      <c r="D102">
        <f>GMs!$P$10*AF102 + 1</f>
        <v>15.182255163102875</v>
      </c>
      <c r="E102">
        <v>10.454953876477257</v>
      </c>
      <c r="F102">
        <v>16.273928896719934</v>
      </c>
      <c r="G102">
        <v>18.140414089896435</v>
      </c>
      <c r="H102">
        <v>16.295224625568522</v>
      </c>
      <c r="I102">
        <v>16.955016653296092</v>
      </c>
      <c r="J102" t="str">
        <v>Jerami Grant</v>
      </c>
      <c r="K102">
        <v>-0.31642276422764226</v>
      </c>
      <c r="L102">
        <v>1.5238211382113822</v>
      </c>
      <c r="M102">
        <v>0.24585365853658542</v>
      </c>
      <c r="N102">
        <v>0.81162601626016273</v>
      </c>
      <c r="O102">
        <v>-0.31382113821138213</v>
      </c>
      <c r="P102">
        <v>-0.1130081300813008</v>
      </c>
      <c r="Q102">
        <v>-0.91609756097560979</v>
      </c>
      <c r="R102">
        <v>0.96682926829268301</v>
      </c>
      <c r="S102">
        <v>-0.28447154471544722</v>
      </c>
      <c r="T102">
        <v>8.0487804878048852E-2</v>
      </c>
      <c r="U102">
        <v>1.8887804878048782</v>
      </c>
      <c r="V102">
        <v>1.7173170731707317</v>
      </c>
      <c r="W102">
        <v>1.6043089430894311</v>
      </c>
      <c r="X102">
        <v>1.6675934959349594</v>
      </c>
      <c r="Y102" t="str">
        <v xml:space="preserve"> SF, PF</v>
      </c>
      <c r="Z102">
        <v>0</v>
      </c>
      <c r="AA102">
        <v>0</v>
      </c>
      <c r="AB102">
        <v>2.1053658536585371</v>
      </c>
      <c r="AC102">
        <v>4.1748780487804877</v>
      </c>
      <c r="AD102">
        <v>3.4407317073170729</v>
      </c>
      <c r="AE102">
        <v>3.4091869918699187</v>
      </c>
      <c r="AF102">
        <v>3.511918699186992</v>
      </c>
    </row>
    <row r="103" spans="1:32" x14ac:dyDescent="0.3">
      <c r="A103">
        <f t="shared" si="2"/>
        <v>14.376799096555882</v>
      </c>
      <c r="B103">
        <f t="shared" si="3"/>
        <v>14.514734477907796</v>
      </c>
      <c r="C103">
        <f>GMs!$P$9*AE103 + 1</f>
        <v>14.180683592054427</v>
      </c>
      <c r="D103">
        <f>GMs!$P$10*AF103 + 1</f>
        <v>14.303312947809479</v>
      </c>
      <c r="E103">
        <v>16.945376628454319</v>
      </c>
      <c r="F103">
        <v>12.912540209803771</v>
      </c>
      <c r="G103">
        <v>15.5894607063466</v>
      </c>
      <c r="H103">
        <v>15.814479006211471</v>
      </c>
      <c r="I103">
        <v>15.966207925698576</v>
      </c>
      <c r="J103" t="str">
        <v>Kyle Anderson</v>
      </c>
      <c r="K103">
        <v>0.23605691056910569</v>
      </c>
      <c r="L103">
        <v>-2.8577235772357722E-2</v>
      </c>
      <c r="M103">
        <v>-0.38426829268292684</v>
      </c>
      <c r="N103">
        <v>-0.29272357723577236</v>
      </c>
      <c r="O103">
        <v>0.13028455284552848</v>
      </c>
      <c r="P103">
        <v>0.29191056910569102</v>
      </c>
      <c r="Q103">
        <v>0.60256097560975619</v>
      </c>
      <c r="R103">
        <v>0.41475609756097565</v>
      </c>
      <c r="S103">
        <v>0.52715447154471551</v>
      </c>
      <c r="T103">
        <v>1.5257317073170735</v>
      </c>
      <c r="U103">
        <v>0.9700000000000002</v>
      </c>
      <c r="V103">
        <v>1.2052439024390249</v>
      </c>
      <c r="W103">
        <v>1.4971544715447158</v>
      </c>
      <c r="X103">
        <v>1.4499430894308944</v>
      </c>
      <c r="Y103" t="str">
        <v xml:space="preserve"> SF, PF</v>
      </c>
      <c r="Z103">
        <v>0</v>
      </c>
      <c r="AA103">
        <v>0</v>
      </c>
      <c r="AB103">
        <v>3.550609756097562</v>
      </c>
      <c r="AC103">
        <v>3.25609756097561</v>
      </c>
      <c r="AD103">
        <v>2.9286585365853663</v>
      </c>
      <c r="AE103">
        <v>3.3020325203252034</v>
      </c>
      <c r="AF103">
        <v>3.294268292682927</v>
      </c>
    </row>
    <row r="104" spans="1:32" x14ac:dyDescent="0.3">
      <c r="A104">
        <f t="shared" si="2"/>
        <v>11.442519895500174</v>
      </c>
      <c r="B104">
        <f t="shared" si="3"/>
        <v>11.160055787327238</v>
      </c>
      <c r="C104">
        <f>GMs!$P$9*AE104 + 1</f>
        <v>11.308939923309142</v>
      </c>
      <c r="D104">
        <f>GMs!$P$10*AF104 + 1</f>
        <v>11.023178477549969</v>
      </c>
      <c r="E104">
        <v>10.511363761166619</v>
      </c>
      <c r="F104">
        <v>11.965337106230233</v>
      </c>
      <c r="G104">
        <v>15.252290159104358</v>
      </c>
      <c r="H104">
        <v>12.586771885050192</v>
      </c>
      <c r="I104">
        <v>12.276061366059963</v>
      </c>
      <c r="J104" t="str">
        <v>Miles Bridges</v>
      </c>
      <c r="K104">
        <v>0.70016260162601618</v>
      </c>
      <c r="L104">
        <v>0.68467479674796738</v>
      </c>
      <c r="M104">
        <v>3.1341463414634146E-2</v>
      </c>
      <c r="N104">
        <v>-0.22581300813008126</v>
      </c>
      <c r="O104">
        <v>0.29227642276422766</v>
      </c>
      <c r="P104">
        <v>-0.35983739837398371</v>
      </c>
      <c r="Q104">
        <v>-0.85939024390243901</v>
      </c>
      <c r="R104">
        <v>0.4476829268292683</v>
      </c>
      <c r="S104">
        <v>6.662601626016261E-2</v>
      </c>
      <c r="T104">
        <v>9.3048780487804961E-2</v>
      </c>
      <c r="U104">
        <v>0.71109756097560961</v>
      </c>
      <c r="V104">
        <v>1.137560975609756</v>
      </c>
      <c r="W104">
        <v>0.77772357723577223</v>
      </c>
      <c r="X104">
        <v>0.63769105691056893</v>
      </c>
      <c r="Y104" t="str">
        <v xml:space="preserve"> SF, PF</v>
      </c>
      <c r="Z104">
        <v>0</v>
      </c>
      <c r="AA104">
        <v>0</v>
      </c>
      <c r="AB104">
        <v>2.1179268292682933</v>
      </c>
      <c r="AC104">
        <v>2.9971951219512194</v>
      </c>
      <c r="AD104">
        <v>2.8609756097560974</v>
      </c>
      <c r="AE104">
        <v>2.5826016260162596</v>
      </c>
      <c r="AF104">
        <v>2.4820162601626015</v>
      </c>
    </row>
    <row r="105" spans="1:32" x14ac:dyDescent="0.3">
      <c r="A105">
        <f t="shared" si="2"/>
        <v>11.214382920663885</v>
      </c>
      <c r="B105">
        <f t="shared" si="3"/>
        <v>10.947439799771251</v>
      </c>
      <c r="C105">
        <f>GMs!$P$9*AE105 + 1</f>
        <v>11.085665017207127</v>
      </c>
      <c r="D105">
        <f>GMs!$P$10*AF105 + 1</f>
        <v>10.81528702384119</v>
      </c>
      <c r="E105">
        <v>9.8722342909483078</v>
      </c>
      <c r="F105">
        <v>11.480358409299273</v>
      </c>
      <c r="G105">
        <v>12.2414482994061</v>
      </c>
      <c r="H105">
        <v>12.335821212730275</v>
      </c>
      <c r="I105">
        <v>12.042183779748378</v>
      </c>
      <c r="J105" t="str">
        <v>Harrison Barnes</v>
      </c>
      <c r="K105">
        <v>0.6778861788617887</v>
      </c>
      <c r="L105">
        <v>0.77105691056910575</v>
      </c>
      <c r="M105">
        <v>-0.14390243902439023</v>
      </c>
      <c r="N105">
        <v>0.15495934959349597</v>
      </c>
      <c r="O105">
        <v>0.39528455284552855</v>
      </c>
      <c r="P105">
        <v>0.18861788617886177</v>
      </c>
      <c r="Q105">
        <v>-0.66292682926829272</v>
      </c>
      <c r="R105">
        <v>-0.80243902439024395</v>
      </c>
      <c r="S105">
        <v>0.1432520325203252</v>
      </c>
      <c r="T105">
        <v>-4.9268292682926651E-2</v>
      </c>
      <c r="U105">
        <v>0.57853658536585395</v>
      </c>
      <c r="V105">
        <v>0.53317073170731777</v>
      </c>
      <c r="W105">
        <v>0.72178861788617921</v>
      </c>
      <c r="X105">
        <v>0.58621138211382151</v>
      </c>
      <c r="Y105" t="str">
        <v xml:space="preserve"> SF, PF</v>
      </c>
      <c r="Z105">
        <v>0</v>
      </c>
      <c r="AA105">
        <v>0</v>
      </c>
      <c r="AB105">
        <v>1.9756097560975616</v>
      </c>
      <c r="AC105">
        <v>2.864634146341464</v>
      </c>
      <c r="AD105">
        <v>2.2565853658536592</v>
      </c>
      <c r="AE105">
        <v>2.5266666666666668</v>
      </c>
      <c r="AF105">
        <v>2.430536585365854</v>
      </c>
    </row>
    <row r="106" spans="1:32" x14ac:dyDescent="0.3">
      <c r="A106">
        <f t="shared" si="2"/>
        <v>10.028932797059619</v>
      </c>
      <c r="B106">
        <f t="shared" si="3"/>
        <v>10.061450310249409</v>
      </c>
      <c r="C106">
        <f>GMs!$P$9*AE106 + 1</f>
        <v>9.9254792769241149</v>
      </c>
      <c r="D106">
        <f>GMs!$P$10*AF106 + 1</f>
        <v>9.9489850817123351</v>
      </c>
      <c r="E106">
        <v>13.69715307415713</v>
      </c>
      <c r="F106">
        <v>9.1424666228059497</v>
      </c>
      <c r="G106">
        <v>13.464982501470727</v>
      </c>
      <c r="H106">
        <v>11.031826076765583</v>
      </c>
      <c r="I106">
        <v>11.067595341274352</v>
      </c>
      <c r="J106" t="str">
        <v>Keldon Johnson</v>
      </c>
      <c r="K106">
        <v>0.29723577235772364</v>
      </c>
      <c r="L106">
        <v>-0.37130081300813006</v>
      </c>
      <c r="M106">
        <v>-0.33170731707317069</v>
      </c>
      <c r="N106">
        <v>0.32430894308943092</v>
      </c>
      <c r="O106">
        <v>0.48032520325203265</v>
      </c>
      <c r="P106">
        <v>-0.34764227642276424</v>
      </c>
      <c r="Q106">
        <v>0.19390243902439028</v>
      </c>
      <c r="R106">
        <v>-0.30560975609756097</v>
      </c>
      <c r="S106">
        <v>0.49162601626016256</v>
      </c>
      <c r="T106">
        <v>0.80243902439024417</v>
      </c>
      <c r="U106">
        <v>-6.0487804878048473E-2</v>
      </c>
      <c r="V106">
        <v>0.7787804878048783</v>
      </c>
      <c r="W106">
        <v>0.43113821138211406</v>
      </c>
      <c r="X106">
        <v>0.37169105691056936</v>
      </c>
      <c r="Y106" t="str">
        <v xml:space="preserve"> SF, PF</v>
      </c>
      <c r="Z106">
        <v>0</v>
      </c>
      <c r="AA106">
        <v>0</v>
      </c>
      <c r="AB106">
        <v>2.8273170731707324</v>
      </c>
      <c r="AC106">
        <v>2.2256097560975614</v>
      </c>
      <c r="AD106">
        <v>2.5021951219512197</v>
      </c>
      <c r="AE106">
        <v>2.2360162601626019</v>
      </c>
      <c r="AF106">
        <v>2.2160162601626019</v>
      </c>
    </row>
    <row r="107" spans="1:32" x14ac:dyDescent="0.3">
      <c r="A107">
        <f t="shared" si="2"/>
        <v>8.8126443905196314</v>
      </c>
      <c r="B107">
        <f t="shared" si="3"/>
        <v>8.8251078178597275</v>
      </c>
      <c r="C107">
        <f>GMs!$P$9*AE107 + 1</f>
        <v>8.7351124810197511</v>
      </c>
      <c r="D107">
        <f>GMs!$P$10*AF107 + 1</f>
        <v>8.7401153208852165</v>
      </c>
      <c r="E107">
        <v>5.5237441508168539</v>
      </c>
      <c r="F107">
        <v>8.2456798879106081</v>
      </c>
      <c r="G107">
        <v>12.870833320924943</v>
      </c>
      <c r="H107">
        <v>9.6939088295715958</v>
      </c>
      <c r="I107">
        <v>9.7076185996457003</v>
      </c>
      <c r="J107" t="str">
        <v>De'Andre Hunter</v>
      </c>
      <c r="K107">
        <v>0.30292682926829273</v>
      </c>
      <c r="L107">
        <v>1.1504878048780489</v>
      </c>
      <c r="M107">
        <v>-0.4031707317073171</v>
      </c>
      <c r="N107">
        <v>2.6585365853658588E-2</v>
      </c>
      <c r="O107">
        <v>-0.23414634146341459</v>
      </c>
      <c r="P107">
        <v>-0.52658536585365856</v>
      </c>
      <c r="Q107">
        <v>-0.42487804878048779</v>
      </c>
      <c r="R107">
        <v>-0.19682926829268291</v>
      </c>
      <c r="S107">
        <v>0.43853658536585366</v>
      </c>
      <c r="T107">
        <v>-1.0175609756097559</v>
      </c>
      <c r="U107">
        <v>-0.30560975609756091</v>
      </c>
      <c r="V107">
        <v>0.65951219512195136</v>
      </c>
      <c r="W107">
        <v>0.13292682926829275</v>
      </c>
      <c r="X107">
        <v>7.2341463414634377E-2</v>
      </c>
      <c r="Y107" t="str">
        <v xml:space="preserve"> SF, PF</v>
      </c>
      <c r="Z107">
        <v>0</v>
      </c>
      <c r="AA107">
        <v>0</v>
      </c>
      <c r="AB107">
        <v>1.0073170731707324</v>
      </c>
      <c r="AC107">
        <v>1.9804878048780488</v>
      </c>
      <c r="AD107">
        <v>2.3829268292682926</v>
      </c>
      <c r="AE107">
        <v>1.9378048780487804</v>
      </c>
      <c r="AF107">
        <v>1.916666666666667</v>
      </c>
    </row>
    <row r="108" spans="1:32" x14ac:dyDescent="0.3">
      <c r="A108">
        <f t="shared" si="2"/>
        <v>5.4983579610302211</v>
      </c>
      <c r="B108">
        <f t="shared" si="3"/>
        <v>5.5242211064428917</v>
      </c>
      <c r="C108">
        <f>GMs!$P$9*AE108 + 1</f>
        <v>5.4914603204243067</v>
      </c>
      <c r="D108">
        <f>GMs!$P$10*AF108 + 1</f>
        <v>5.5125775197415399</v>
      </c>
      <c r="E108">
        <v>7.2105640036638139</v>
      </c>
      <c r="F108">
        <v>3.2754290288389223</v>
      </c>
      <c r="G108">
        <v>9.3928128110838323</v>
      </c>
      <c r="H108">
        <v>6.0481937571332436</v>
      </c>
      <c r="I108">
        <v>6.0766432170871809</v>
      </c>
      <c r="J108" t="str">
        <v>Dorian Finney-Smith</v>
      </c>
      <c r="K108">
        <v>0.23605691056910569</v>
      </c>
      <c r="L108">
        <v>-3.7723577235772361E-2</v>
      </c>
      <c r="M108">
        <v>0.13707317073170733</v>
      </c>
      <c r="N108">
        <v>-0.68601626016260164</v>
      </c>
      <c r="O108">
        <v>-3.4349593495934957E-2</v>
      </c>
      <c r="P108">
        <v>-0.64101626016260171</v>
      </c>
      <c r="Q108">
        <v>-0.21146341463414636</v>
      </c>
      <c r="R108">
        <v>-0.42670731707317078</v>
      </c>
      <c r="S108">
        <v>0.98447154471544718</v>
      </c>
      <c r="T108">
        <v>-0.64195121951219514</v>
      </c>
      <c r="U108">
        <v>-1.6641463414634148</v>
      </c>
      <c r="V108">
        <v>-3.8658536585365832E-2</v>
      </c>
      <c r="W108">
        <v>-0.6796747967479676</v>
      </c>
      <c r="X108">
        <v>-0.72688617886178875</v>
      </c>
      <c r="Y108" t="str">
        <v xml:space="preserve"> SF, PF</v>
      </c>
      <c r="Z108">
        <v>0</v>
      </c>
      <c r="AA108">
        <v>0</v>
      </c>
      <c r="AB108">
        <v>1.382926829268293</v>
      </c>
      <c r="AC108">
        <v>0.62195121951219501</v>
      </c>
      <c r="AD108">
        <v>1.6847560975609757</v>
      </c>
      <c r="AE108">
        <v>1.1252032520325201</v>
      </c>
      <c r="AF108">
        <v>1.1174390243902437</v>
      </c>
    </row>
    <row r="109" spans="1:32" x14ac:dyDescent="0.3">
      <c r="A109">
        <f t="shared" si="2"/>
        <v>20.592536877524267</v>
      </c>
      <c r="B109">
        <f t="shared" si="3"/>
        <v>19.647704814250371</v>
      </c>
      <c r="C109">
        <f>GMs!$P$9*AE109 + 1</f>
        <v>20.263951200895008</v>
      </c>
      <c r="D109">
        <f>GMs!$P$10*AF109 + 1</f>
        <v>19.32222369545639</v>
      </c>
      <c r="E109">
        <v>31.164501251657452</v>
      </c>
      <c r="F109">
        <v>28.159699353243251</v>
      </c>
      <c r="G109">
        <v>14.00445537705831</v>
      </c>
      <c r="H109">
        <v>22.651790565276695</v>
      </c>
      <c r="I109">
        <v>21.612475295675409</v>
      </c>
      <c r="J109" t="str">
        <v>LeBron James</v>
      </c>
      <c r="K109">
        <v>1.6418699186991872</v>
      </c>
      <c r="L109">
        <v>-1.6708130081300814</v>
      </c>
      <c r="M109">
        <v>0.45341463414634153</v>
      </c>
      <c r="N109">
        <v>1.4433333333333334</v>
      </c>
      <c r="O109">
        <v>0.81422764227642286</v>
      </c>
      <c r="P109">
        <v>2.1340650406504071</v>
      </c>
      <c r="Q109">
        <v>0.32024390243902445</v>
      </c>
      <c r="R109">
        <v>1.2195121951219662E-3</v>
      </c>
      <c r="S109">
        <v>-2.1164227642276425</v>
      </c>
      <c r="T109">
        <v>4.6919512195121955</v>
      </c>
      <c r="U109">
        <v>5.1375609756097571</v>
      </c>
      <c r="V109">
        <v>0.88707317073170766</v>
      </c>
      <c r="W109">
        <v>3.0211382113821146</v>
      </c>
      <c r="X109">
        <v>2.6927642276422765</v>
      </c>
      <c r="Y109" t="str">
        <v xml:space="preserve"> SF, PG, PF</v>
      </c>
      <c r="Z109">
        <v>0</v>
      </c>
      <c r="AA109">
        <v>0</v>
      </c>
      <c r="AB109">
        <v>6.7168292682926838</v>
      </c>
      <c r="AC109">
        <v>7.4236585365853669</v>
      </c>
      <c r="AD109">
        <v>2.6104878048780491</v>
      </c>
      <c r="AE109">
        <v>4.8260162601626018</v>
      </c>
      <c r="AF109">
        <v>4.5370894308943086</v>
      </c>
    </row>
    <row r="110" spans="1:32" x14ac:dyDescent="0.3">
      <c r="A110">
        <f t="shared" si="2"/>
        <v>28.690073106451862</v>
      </c>
      <c r="B110">
        <f t="shared" si="3"/>
        <v>29.271230914301107</v>
      </c>
      <c r="C110">
        <f>GMs!$P$9*AE110 + 1</f>
        <v>28.18891225759743</v>
      </c>
      <c r="D110">
        <f>GMs!$P$10*AF110 + 1</f>
        <v>28.731905694168351</v>
      </c>
      <c r="E110">
        <v>24.720630346268699</v>
      </c>
      <c r="F110">
        <v>34.795921191468757</v>
      </c>
      <c r="G110">
        <v>28.570223017923013</v>
      </c>
      <c r="H110">
        <v>31.55908041709705</v>
      </c>
      <c r="I110">
        <v>32.198354005731218</v>
      </c>
      <c r="J110" t="str">
        <v>Paul George</v>
      </c>
      <c r="K110">
        <v>-8.1788617886178874E-2</v>
      </c>
      <c r="L110">
        <v>1.7494308943089432</v>
      </c>
      <c r="M110">
        <v>1.7348780487804878</v>
      </c>
      <c r="N110">
        <v>1.5606504065040649</v>
      </c>
      <c r="O110">
        <v>0.61569105691056913</v>
      </c>
      <c r="P110">
        <v>1.1955284552845529</v>
      </c>
      <c r="Q110">
        <v>0.52780487804878051</v>
      </c>
      <c r="R110">
        <v>-0.35073170731707315</v>
      </c>
      <c r="S110">
        <v>-1.9449593495934963</v>
      </c>
      <c r="T110">
        <v>3.2570731707317071</v>
      </c>
      <c r="U110">
        <v>6.9514634146341452</v>
      </c>
      <c r="V110">
        <v>3.8109756097560967</v>
      </c>
      <c r="W110">
        <v>5.0065040650406489</v>
      </c>
      <c r="X110">
        <v>5.0228617886178855</v>
      </c>
      <c r="Y110" t="str">
        <v xml:space="preserve"> SF, SG</v>
      </c>
      <c r="Z110">
        <v>0</v>
      </c>
      <c r="AA110">
        <v>0</v>
      </c>
      <c r="AB110">
        <v>5.2819512195121954</v>
      </c>
      <c r="AC110">
        <v>9.237560975609755</v>
      </c>
      <c r="AD110">
        <v>5.5343902439024379</v>
      </c>
      <c r="AE110">
        <v>6.8113821138211366</v>
      </c>
      <c r="AF110">
        <v>6.867186991869918</v>
      </c>
    </row>
    <row r="111" spans="1:32" x14ac:dyDescent="0.3">
      <c r="A111">
        <f t="shared" si="2"/>
        <v>26.076445729039609</v>
      </c>
      <c r="B111">
        <f t="shared" si="3"/>
        <v>25.939083071422711</v>
      </c>
      <c r="C111">
        <f>GMs!$P$9*AE111 + 1</f>
        <v>25.630986661818216</v>
      </c>
      <c r="D111">
        <f>GMs!$P$10*AF111 + 1</f>
        <v>25.473801414281333</v>
      </c>
      <c r="E111">
        <v>18.744468581896612</v>
      </c>
      <c r="F111">
        <v>26.578499259477535</v>
      </c>
      <c r="G111">
        <v>28.206929347200752</v>
      </c>
      <c r="H111">
        <v>28.684090301943574</v>
      </c>
      <c r="I111">
        <v>28.532991378564983</v>
      </c>
      <c r="J111" t="str">
        <v>Jimmy Butler</v>
      </c>
      <c r="K111">
        <v>0.74813008130081304</v>
      </c>
      <c r="L111">
        <v>2.4393495934959351</v>
      </c>
      <c r="M111">
        <v>-1.2414634146341463</v>
      </c>
      <c r="N111">
        <v>0.83983739837398375</v>
      </c>
      <c r="O111">
        <v>4.4065040650406506E-2</v>
      </c>
      <c r="P111">
        <v>0.62764227642276427</v>
      </c>
      <c r="Q111">
        <v>1.8658536585365855</v>
      </c>
      <c r="R111">
        <v>-0.61804878048780487</v>
      </c>
      <c r="S111">
        <v>-0.33967479674796752</v>
      </c>
      <c r="T111">
        <v>1.9263414634146341</v>
      </c>
      <c r="U111">
        <v>4.7053658536585372</v>
      </c>
      <c r="V111">
        <v>3.7380487804878051</v>
      </c>
      <c r="W111">
        <v>4.3656910569105696</v>
      </c>
      <c r="X111">
        <v>4.216065040650407</v>
      </c>
      <c r="Y111" t="str">
        <v xml:space="preserve"> SF, SG</v>
      </c>
      <c r="Z111">
        <v>0</v>
      </c>
      <c r="AA111">
        <v>0</v>
      </c>
      <c r="AB111">
        <v>3.9512195121951224</v>
      </c>
      <c r="AC111">
        <v>6.991463414634147</v>
      </c>
      <c r="AD111">
        <v>5.4614634146341468</v>
      </c>
      <c r="AE111">
        <v>6.1705691056910572</v>
      </c>
      <c r="AF111">
        <v>6.0603902439024395</v>
      </c>
    </row>
    <row r="112" spans="1:32" x14ac:dyDescent="0.3">
      <c r="A112">
        <f t="shared" si="2"/>
        <v>20.569325266712433</v>
      </c>
      <c r="B112">
        <f t="shared" si="3"/>
        <v>20.694768039133251</v>
      </c>
      <c r="C112">
        <f>GMs!$P$9*AE112 + 1</f>
        <v>20.241234277309047</v>
      </c>
      <c r="D112">
        <f>GMs!$P$10*AF112 + 1</f>
        <v>20.34602015802761</v>
      </c>
      <c r="E112">
        <v>17.150752422226269</v>
      </c>
      <c r="F112">
        <v>24.256223162397809</v>
      </c>
      <c r="G112">
        <v>18.59665747904765</v>
      </c>
      <c r="H112">
        <v>22.626257793383679</v>
      </c>
      <c r="I112">
        <v>22.764244843046576</v>
      </c>
      <c r="J112" t="str">
        <v>Khris Middleton</v>
      </c>
      <c r="K112">
        <v>0.34581300813008131</v>
      </c>
      <c r="L112">
        <v>1.4439837398373985</v>
      </c>
      <c r="M112">
        <v>0.42975609756097566</v>
      </c>
      <c r="N112">
        <v>0.89630081300813025</v>
      </c>
      <c r="O112">
        <v>0.30406504065040652</v>
      </c>
      <c r="P112">
        <v>1.2065447154471545</v>
      </c>
      <c r="Q112">
        <v>0.4287804878048781</v>
      </c>
      <c r="R112">
        <v>-0.9846341463414634</v>
      </c>
      <c r="S112">
        <v>-1.0551626016260163</v>
      </c>
      <c r="T112">
        <v>1.5714634146341466</v>
      </c>
      <c r="U112">
        <v>4.0706097560975616</v>
      </c>
      <c r="V112">
        <v>1.8089024390243909</v>
      </c>
      <c r="W112">
        <v>3.0154471544715453</v>
      </c>
      <c r="X112">
        <v>2.9462845528455293</v>
      </c>
      <c r="Y112" t="str">
        <v xml:space="preserve"> SF, SG</v>
      </c>
      <c r="Z112">
        <v>0</v>
      </c>
      <c r="AA112">
        <v>0</v>
      </c>
      <c r="AB112">
        <v>3.5963414634146349</v>
      </c>
      <c r="AC112">
        <v>6.3567073170731714</v>
      </c>
      <c r="AD112">
        <v>3.5323170731707325</v>
      </c>
      <c r="AE112">
        <v>4.8203252032520325</v>
      </c>
      <c r="AF112">
        <v>4.7906097560975613</v>
      </c>
    </row>
    <row r="113" spans="1:32" x14ac:dyDescent="0.3">
      <c r="A113">
        <f t="shared" si="2"/>
        <v>8.5934604655679081</v>
      </c>
      <c r="B113">
        <f t="shared" si="3"/>
        <v>8.9954826632259746</v>
      </c>
      <c r="C113">
        <f>GMs!$P$9*AE113 + 1</f>
        <v>8.5205998168723198</v>
      </c>
      <c r="D113">
        <f>GMs!$P$10*AF113 + 1</f>
        <v>8.9067042716303781</v>
      </c>
      <c r="E113">
        <v>11.792361045520202</v>
      </c>
      <c r="F113">
        <v>5.3456232825276677</v>
      </c>
      <c r="G113">
        <v>14.22923574188647</v>
      </c>
      <c r="H113">
        <v>9.4528065121246989</v>
      </c>
      <c r="I113">
        <v>9.8950309295485734</v>
      </c>
      <c r="J113" t="str">
        <v>Matisse Thybulle</v>
      </c>
      <c r="K113">
        <v>-0.17203252032520328</v>
      </c>
      <c r="L113">
        <v>-0.29910569105691059</v>
      </c>
      <c r="M113">
        <v>-0.80097560975609761</v>
      </c>
      <c r="N113">
        <v>-1.1556910569105692</v>
      </c>
      <c r="O113">
        <v>-1.1530894308943089</v>
      </c>
      <c r="P113">
        <v>-0.85300813008130083</v>
      </c>
      <c r="Q113">
        <v>1.9356097560975611</v>
      </c>
      <c r="R113">
        <v>1.4</v>
      </c>
      <c r="S113">
        <v>1.177479674796748</v>
      </c>
      <c r="T113">
        <v>0.37829268292682899</v>
      </c>
      <c r="U113">
        <v>-1.0982926829268291</v>
      </c>
      <c r="V113">
        <v>0.9321951219512199</v>
      </c>
      <c r="W113">
        <v>7.9186991869918844E-2</v>
      </c>
      <c r="X113">
        <v>0.11359349593495982</v>
      </c>
      <c r="Y113" t="str">
        <v xml:space="preserve"> SF, SG</v>
      </c>
      <c r="Z113">
        <v>0</v>
      </c>
      <c r="AA113">
        <v>0</v>
      </c>
      <c r="AB113">
        <v>2.4031707317073172</v>
      </c>
      <c r="AC113">
        <v>1.1878048780487807</v>
      </c>
      <c r="AD113">
        <v>2.6556097560975616</v>
      </c>
      <c r="AE113">
        <v>1.8840650406504065</v>
      </c>
      <c r="AF113">
        <v>1.9579186991869924</v>
      </c>
    </row>
    <row r="114" spans="1:32" x14ac:dyDescent="0.3">
      <c r="A114">
        <f t="shared" si="2"/>
        <v>3.931574231231576</v>
      </c>
      <c r="B114">
        <f t="shared" si="3"/>
        <v>4.5118439704964244</v>
      </c>
      <c r="C114">
        <f>GMs!$P$9*AE114 + 1</f>
        <v>3.9580679783719326</v>
      </c>
      <c r="D114">
        <f>GMs!$P$10*AF114 + 1</f>
        <v>4.5226963875053201</v>
      </c>
      <c r="E114">
        <v>6.5122863048391793</v>
      </c>
      <c r="F114">
        <v>6.7889591468990229</v>
      </c>
      <c r="G114">
        <v>3.7884915528682441</v>
      </c>
      <c r="H114">
        <v>4.3247316543547338</v>
      </c>
      <c r="I114">
        <v>4.9630283675460669</v>
      </c>
      <c r="J114" t="str">
        <v>RJ Barrett</v>
      </c>
      <c r="K114">
        <v>-0.45906504065040654</v>
      </c>
      <c r="L114">
        <v>-0.26638211382113824</v>
      </c>
      <c r="M114">
        <v>6.3902439024390245E-2</v>
      </c>
      <c r="N114">
        <v>0.65849593495934966</v>
      </c>
      <c r="O114">
        <v>0.27662601626016259</v>
      </c>
      <c r="P114">
        <v>9.9837398373983754E-2</v>
      </c>
      <c r="Q114">
        <v>-0.52243902439024392</v>
      </c>
      <c r="R114">
        <v>-0.55475609756097566</v>
      </c>
      <c r="S114">
        <v>-0.36004065040650407</v>
      </c>
      <c r="T114">
        <v>-0.79743902439024406</v>
      </c>
      <c r="U114">
        <v>-0.70378048780487812</v>
      </c>
      <c r="V114">
        <v>-1.1636585365853658</v>
      </c>
      <c r="W114">
        <v>-1.0638211382113822</v>
      </c>
      <c r="X114">
        <v>-0.97200813008130083</v>
      </c>
      <c r="Y114" t="str">
        <v xml:space="preserve"> SF, SG</v>
      </c>
      <c r="Z114">
        <v>0</v>
      </c>
      <c r="AA114">
        <v>0</v>
      </c>
      <c r="AB114">
        <v>1.2274390243902442</v>
      </c>
      <c r="AC114">
        <v>1.5823170731707317</v>
      </c>
      <c r="AD114">
        <v>0.55975609756097566</v>
      </c>
      <c r="AE114">
        <v>0.74105691056910539</v>
      </c>
      <c r="AF114">
        <v>0.8723170731707317</v>
      </c>
    </row>
    <row r="115" spans="1:32" x14ac:dyDescent="0.3">
      <c r="A115">
        <f t="shared" si="2"/>
        <v>8.4094255512740972</v>
      </c>
      <c r="B115">
        <f t="shared" si="3"/>
        <v>8.302230976700244</v>
      </c>
      <c r="C115">
        <f>GMs!$P$9*AE115 + 1</f>
        <v>8.340487065583627</v>
      </c>
      <c r="D115">
        <f>GMs!$P$10*AF115 + 1</f>
        <v>8.2288573112274239</v>
      </c>
      <c r="E115">
        <v>8.7527992976953222</v>
      </c>
      <c r="F115">
        <v>9.4726269132649286</v>
      </c>
      <c r="G115">
        <v>5.5527136595195259</v>
      </c>
      <c r="H115">
        <v>9.250368106401508</v>
      </c>
      <c r="I115">
        <v>9.1324540743702691</v>
      </c>
      <c r="J115" t="str">
        <v>Joe Ingles</v>
      </c>
      <c r="K115">
        <v>0.44162601626016262</v>
      </c>
      <c r="L115">
        <v>0.3326016260162602</v>
      </c>
      <c r="M115">
        <v>0.84146341463414642</v>
      </c>
      <c r="N115">
        <v>-0.3434959349593496</v>
      </c>
      <c r="O115">
        <v>-0.64772357723577234</v>
      </c>
      <c r="P115">
        <v>0.84357723577235777</v>
      </c>
      <c r="Q115">
        <v>-0.63634146341463416</v>
      </c>
      <c r="R115">
        <v>-0.80195121951219517</v>
      </c>
      <c r="S115">
        <v>4.308943089430875E-3</v>
      </c>
      <c r="T115">
        <v>-0.29853658536585359</v>
      </c>
      <c r="U115">
        <v>2.9756097560975747E-2</v>
      </c>
      <c r="V115">
        <v>-0.80951219512195127</v>
      </c>
      <c r="W115">
        <v>3.4065040650406622E-2</v>
      </c>
      <c r="X115">
        <v>-5.4260162601625681E-2</v>
      </c>
      <c r="Y115" t="str">
        <v xml:space="preserve"> SF, SG, PF</v>
      </c>
      <c r="Z115">
        <v>0</v>
      </c>
      <c r="AA115">
        <v>0</v>
      </c>
      <c r="AB115">
        <v>1.7263414634146348</v>
      </c>
      <c r="AC115">
        <v>2.3158536585365854</v>
      </c>
      <c r="AD115">
        <v>0.91390243902439017</v>
      </c>
      <c r="AE115">
        <v>1.8389430894308942</v>
      </c>
      <c r="AF115">
        <v>1.7900650406504068</v>
      </c>
    </row>
    <row r="116" spans="1:32" x14ac:dyDescent="0.3">
      <c r="A116">
        <f t="shared" si="2"/>
        <v>34.036370265297059</v>
      </c>
      <c r="B116">
        <f t="shared" si="3"/>
        <v>34.521354943092021</v>
      </c>
      <c r="C116">
        <f>GMs!$P$9*AE116 + 1</f>
        <v>33.421268814403874</v>
      </c>
      <c r="D116">
        <f>GMs!$P$10*AF116 + 1</f>
        <v>33.865366865376544</v>
      </c>
      <c r="E116">
        <v>25.11714254544442</v>
      </c>
      <c r="F116">
        <v>38.228695887132815</v>
      </c>
      <c r="G116">
        <v>34.137485891666948</v>
      </c>
      <c r="H116">
        <v>37.440007291826767</v>
      </c>
      <c r="I116">
        <v>37.973490437401225</v>
      </c>
      <c r="J116" t="str">
        <v>Bradley Beal</v>
      </c>
      <c r="K116">
        <v>0.11634146341463414</v>
      </c>
      <c r="L116">
        <v>2.9719512195121949</v>
      </c>
      <c r="M116">
        <v>0.81414634146341469</v>
      </c>
      <c r="N116">
        <v>2.4910975609756099</v>
      </c>
      <c r="O116">
        <v>-0.20341463414634142</v>
      </c>
      <c r="P116">
        <v>1.3887804878048779</v>
      </c>
      <c r="Q116">
        <v>0.66792682926829272</v>
      </c>
      <c r="R116">
        <v>-0.3570731707317073</v>
      </c>
      <c r="S116">
        <v>-1.5724390243902437</v>
      </c>
      <c r="T116">
        <v>3.3453658536585369</v>
      </c>
      <c r="U116">
        <v>7.8897560975609746</v>
      </c>
      <c r="V116">
        <v>4.9285365853658547</v>
      </c>
      <c r="W116">
        <v>6.3173170731707309</v>
      </c>
      <c r="X116">
        <v>6.294048780487806</v>
      </c>
      <c r="Y116" t="str">
        <v xml:space="preserve"> SG</v>
      </c>
      <c r="Z116">
        <v>0</v>
      </c>
      <c r="AA116">
        <v>0</v>
      </c>
      <c r="AB116">
        <v>5.3702439024390252</v>
      </c>
      <c r="AC116">
        <v>10.175853658536585</v>
      </c>
      <c r="AD116">
        <v>6.6519512195121964</v>
      </c>
      <c r="AE116">
        <v>8.1221951219512185</v>
      </c>
      <c r="AF116">
        <v>8.1383739837398394</v>
      </c>
    </row>
    <row r="117" spans="1:32" x14ac:dyDescent="0.3">
      <c r="A117">
        <f t="shared" si="2"/>
        <v>20.668803598763141</v>
      </c>
      <c r="B117">
        <f t="shared" si="3"/>
        <v>21.231982692466833</v>
      </c>
      <c r="C117">
        <f>GMs!$P$9*AE117 + 1</f>
        <v>20.338592521248877</v>
      </c>
      <c r="D117">
        <f>GMs!$P$10*AF117 + 1</f>
        <v>20.871297379740621</v>
      </c>
      <c r="E117">
        <v>21.780744317021135</v>
      </c>
      <c r="F117">
        <v>19.318542169817349</v>
      </c>
      <c r="G117">
        <v>20.858433960818555</v>
      </c>
      <c r="H117">
        <v>22.735683958639456</v>
      </c>
      <c r="I117">
        <v>23.355180961713518</v>
      </c>
      <c r="J117" t="str">
        <v>CJ McCollum</v>
      </c>
      <c r="K117">
        <v>-0.18260162601626018</v>
      </c>
      <c r="L117">
        <v>0.43739837398373982</v>
      </c>
      <c r="M117">
        <v>1.6560975609756097</v>
      </c>
      <c r="N117">
        <v>1.1471544715447155</v>
      </c>
      <c r="O117">
        <v>-0.54422764227642273</v>
      </c>
      <c r="P117">
        <v>0.77691056910569112</v>
      </c>
      <c r="Q117">
        <v>-0.17121951219512196</v>
      </c>
      <c r="R117">
        <v>-0.39853658536585368</v>
      </c>
      <c r="S117">
        <v>0.31886178861788617</v>
      </c>
      <c r="T117">
        <v>2.6024390243902435</v>
      </c>
      <c r="U117">
        <v>2.7209756097560973</v>
      </c>
      <c r="V117">
        <v>2.2629268292682925</v>
      </c>
      <c r="W117">
        <v>3.0398373983739835</v>
      </c>
      <c r="X117">
        <v>3.0763577235772357</v>
      </c>
      <c r="Y117" t="str">
        <v xml:space="preserve"> SG</v>
      </c>
      <c r="Z117">
        <v>0</v>
      </c>
      <c r="AA117">
        <v>0</v>
      </c>
      <c r="AB117">
        <v>4.6273170731707314</v>
      </c>
      <c r="AC117">
        <v>5.0070731707317071</v>
      </c>
      <c r="AD117">
        <v>3.9863414634146341</v>
      </c>
      <c r="AE117">
        <v>4.8447154471544707</v>
      </c>
      <c r="AF117">
        <v>4.9206829268292687</v>
      </c>
    </row>
    <row r="118" spans="1:32" x14ac:dyDescent="0.3">
      <c r="A118">
        <f t="shared" si="2"/>
        <v>20.310681603380594</v>
      </c>
      <c r="B118">
        <f t="shared" si="3"/>
        <v>19.933722341414288</v>
      </c>
      <c r="C118">
        <f>GMs!$P$9*AE118 + 1</f>
        <v>19.98810284306548</v>
      </c>
      <c r="D118">
        <f>GMs!$P$10*AF118 + 1</f>
        <v>19.6018856352371</v>
      </c>
      <c r="E118">
        <v>18.11355414342918</v>
      </c>
      <c r="F118">
        <v>26.450004443731334</v>
      </c>
      <c r="G118">
        <v>21.602031708250085</v>
      </c>
      <c r="H118">
        <v>22.341749763718656</v>
      </c>
      <c r="I118">
        <v>21.927094575555721</v>
      </c>
      <c r="J118" t="str">
        <v>Zach LaVine</v>
      </c>
      <c r="K118">
        <v>0.95008130081300823</v>
      </c>
      <c r="L118">
        <v>1.166178861788618</v>
      </c>
      <c r="M118">
        <v>1.4190243902439026</v>
      </c>
      <c r="N118">
        <v>1.603739837398374</v>
      </c>
      <c r="O118">
        <v>-0.27203252032520325</v>
      </c>
      <c r="P118">
        <v>0.53983739837398381</v>
      </c>
      <c r="Q118">
        <v>-0.49609756097560981</v>
      </c>
      <c r="R118">
        <v>-0.24048780487804877</v>
      </c>
      <c r="S118">
        <v>-1.718211382113821</v>
      </c>
      <c r="T118">
        <v>1.7858536585365863</v>
      </c>
      <c r="U118">
        <v>4.6702439024390241</v>
      </c>
      <c r="V118">
        <v>2.412195121951219</v>
      </c>
      <c r="W118">
        <v>2.9520325203252034</v>
      </c>
      <c r="X118">
        <v>2.7620162601626026</v>
      </c>
      <c r="Y118" t="str">
        <v xml:space="preserve"> SG</v>
      </c>
      <c r="Z118">
        <v>0</v>
      </c>
      <c r="AA118">
        <v>0</v>
      </c>
      <c r="AB118">
        <v>3.8107317073170748</v>
      </c>
      <c r="AC118">
        <v>6.9563414634146339</v>
      </c>
      <c r="AD118">
        <v>4.1356097560975602</v>
      </c>
      <c r="AE118">
        <v>4.756910569105691</v>
      </c>
      <c r="AF118">
        <v>4.6063414634146351</v>
      </c>
    </row>
    <row r="119" spans="1:32" x14ac:dyDescent="0.3">
      <c r="A119">
        <f t="shared" si="2"/>
        <v>9.9135379318807981</v>
      </c>
      <c r="B119">
        <f t="shared" si="3"/>
        <v>10.674014028029555</v>
      </c>
      <c r="C119">
        <f>GMs!$P$9*AE119 + 1</f>
        <v>9.8125437139539073</v>
      </c>
      <c r="D119">
        <f>GMs!$P$10*AF119 + 1</f>
        <v>10.547937038441535</v>
      </c>
      <c r="E119">
        <v>12.377271306182722</v>
      </c>
      <c r="F119">
        <v>12.158079329849532</v>
      </c>
      <c r="G119">
        <v>11.595660386399793</v>
      </c>
      <c r="H119">
        <v>10.904891725068879</v>
      </c>
      <c r="I119">
        <v>11.741415430832511</v>
      </c>
      <c r="J119" t="str">
        <v>Nickeil Alexander-Walker</v>
      </c>
      <c r="K119">
        <v>-0.5858130081300813</v>
      </c>
      <c r="L119">
        <v>-0.1056910569105691</v>
      </c>
      <c r="M119">
        <v>0.57768292682926825</v>
      </c>
      <c r="N119">
        <v>0.13345528455284555</v>
      </c>
      <c r="O119">
        <v>-0.41711382113821138</v>
      </c>
      <c r="P119">
        <v>-6.910569105690878E-4</v>
      </c>
      <c r="Q119">
        <v>0.9948780487804878</v>
      </c>
      <c r="R119">
        <v>0.16707317073170735</v>
      </c>
      <c r="S119">
        <v>-0.36093495934959352</v>
      </c>
      <c r="T119">
        <v>0.508536585365854</v>
      </c>
      <c r="U119">
        <v>0.76378048780487806</v>
      </c>
      <c r="V119">
        <v>0.40353658536585374</v>
      </c>
      <c r="W119">
        <v>0.40284552845528454</v>
      </c>
      <c r="X119">
        <v>0.52000813008130076</v>
      </c>
      <c r="Y119" t="str">
        <v xml:space="preserve"> SG</v>
      </c>
      <c r="Z119">
        <v>0</v>
      </c>
      <c r="AA119">
        <v>0</v>
      </c>
      <c r="AB119">
        <v>2.5334146341463422</v>
      </c>
      <c r="AC119">
        <v>3.0498780487804877</v>
      </c>
      <c r="AD119">
        <v>2.1269512195121951</v>
      </c>
      <c r="AE119">
        <v>2.2077235772357722</v>
      </c>
      <c r="AF119">
        <v>2.3643333333333332</v>
      </c>
    </row>
    <row r="120" spans="1:32" x14ac:dyDescent="0.3">
      <c r="A120">
        <f t="shared" si="2"/>
        <v>8.3358115855565771</v>
      </c>
      <c r="B120">
        <f t="shared" si="3"/>
        <v>9.5023763695028531</v>
      </c>
      <c r="C120">
        <f>GMs!$P$9*AE120 + 1</f>
        <v>8.2684419650681544</v>
      </c>
      <c r="D120">
        <f>GMs!$P$10*AF120 + 1</f>
        <v>9.4023343071938257</v>
      </c>
      <c r="E120">
        <v>5.632182569928446</v>
      </c>
      <c r="F120">
        <v>9.5716750004026263</v>
      </c>
      <c r="G120">
        <v>10.677705977601555</v>
      </c>
      <c r="H120">
        <v>9.1693927441122351</v>
      </c>
      <c r="I120">
        <v>10.452614006453139</v>
      </c>
      <c r="J120" t="str">
        <v>Jordan Clarkson</v>
      </c>
      <c r="K120">
        <v>-1.1015447154471545</v>
      </c>
      <c r="L120">
        <v>1.0094308943089434</v>
      </c>
      <c r="M120">
        <v>1.2926829268292686</v>
      </c>
      <c r="N120">
        <v>0.59504065040650422</v>
      </c>
      <c r="O120">
        <v>-0.46723577235772357</v>
      </c>
      <c r="P120">
        <v>-0.2032520325203252</v>
      </c>
      <c r="Q120">
        <v>-8.5853658536585359E-2</v>
      </c>
      <c r="R120">
        <v>-0.98243902439024389</v>
      </c>
      <c r="S120">
        <v>-4.0813008130081319E-2</v>
      </c>
      <c r="T120">
        <v>-0.99341463414634101</v>
      </c>
      <c r="U120">
        <v>5.6829268292683643E-2</v>
      </c>
      <c r="V120">
        <v>0.21926829268292747</v>
      </c>
      <c r="W120">
        <v>1.6016260162602325E-2</v>
      </c>
      <c r="X120">
        <v>0.23632520325203304</v>
      </c>
      <c r="Y120" t="str">
        <v xml:space="preserve"> SG</v>
      </c>
      <c r="Z120">
        <v>0</v>
      </c>
      <c r="AA120">
        <v>0</v>
      </c>
      <c r="AB120">
        <v>1.0314634146341473</v>
      </c>
      <c r="AC120">
        <v>2.3429268292682934</v>
      </c>
      <c r="AD120">
        <v>1.9426829268292689</v>
      </c>
      <c r="AE120">
        <v>1.82089430894309</v>
      </c>
      <c r="AF120">
        <v>2.0806504065040654</v>
      </c>
    </row>
    <row r="121" spans="1:32" x14ac:dyDescent="0.3">
      <c r="A121">
        <f t="shared" si="2"/>
        <v>1.139880639448551</v>
      </c>
      <c r="B121">
        <f t="shared" si="3"/>
        <v>1.915558314492549</v>
      </c>
      <c r="C121">
        <f>GMs!$P$9*AE121 + 1</f>
        <v>1.2258711259404134</v>
      </c>
      <c r="D121">
        <f>GMs!$P$10*AF121 + 1</f>
        <v>1.9841027216467171</v>
      </c>
      <c r="E121">
        <v>1.8888664354450093</v>
      </c>
      <c r="F121">
        <v>7.0593336550316481</v>
      </c>
      <c r="G121">
        <v>2.162175237611538</v>
      </c>
      <c r="H121">
        <v>1.2538687033934062</v>
      </c>
      <c r="I121">
        <v>2.1071141459418041</v>
      </c>
      <c r="J121" t="str">
        <v>Jalen Green</v>
      </c>
      <c r="K121">
        <v>-0.73829268292682926</v>
      </c>
      <c r="L121">
        <v>7.8658536585365854E-2</v>
      </c>
      <c r="M121">
        <v>0.60939024390243901</v>
      </c>
      <c r="N121">
        <v>0.43463414634146352</v>
      </c>
      <c r="O121">
        <v>-0.63963414634146343</v>
      </c>
      <c r="P121">
        <v>-0.25817073170731708</v>
      </c>
      <c r="Q121">
        <v>0.66792682926829272</v>
      </c>
      <c r="R121">
        <v>-0.78439024390243905</v>
      </c>
      <c r="S121">
        <v>-1.1184146341463412</v>
      </c>
      <c r="T121">
        <v>-1.8269512195121949</v>
      </c>
      <c r="U121">
        <v>-0.62987804878048781</v>
      </c>
      <c r="V121">
        <v>-1.4901219512195119</v>
      </c>
      <c r="W121">
        <v>-1.748292682926829</v>
      </c>
      <c r="X121">
        <v>-1.6006341463414633</v>
      </c>
      <c r="Y121" t="str">
        <v xml:space="preserve"> SG</v>
      </c>
      <c r="Z121">
        <v>0</v>
      </c>
      <c r="AA121">
        <v>0</v>
      </c>
      <c r="AB121">
        <v>0.19792682926829341</v>
      </c>
      <c r="AC121">
        <v>1.656219512195122</v>
      </c>
      <c r="AD121">
        <v>0.23329268292682959</v>
      </c>
      <c r="AE121">
        <v>5.6585365853658587E-2</v>
      </c>
      <c r="AF121">
        <v>0.24369105691056925</v>
      </c>
    </row>
    <row r="122" spans="1:32" x14ac:dyDescent="0.3">
      <c r="A122">
        <f t="shared" si="2"/>
        <v>42.280471236779384</v>
      </c>
      <c r="B122">
        <f t="shared" si="3"/>
        <v>42.808408911635588</v>
      </c>
      <c r="C122">
        <f>GMs!$P$9*AE122 + 1</f>
        <v>41.489671017177663</v>
      </c>
      <c r="D122">
        <f>GMs!$P$10*AF122 + 1</f>
        <v>41.968274442023294</v>
      </c>
      <c r="E122">
        <v>36.743603148070434</v>
      </c>
      <c r="F122">
        <v>49.018244946821376</v>
      </c>
      <c r="G122">
        <v>32.539115243388864</v>
      </c>
      <c r="H122">
        <v>46.508518360457323</v>
      </c>
      <c r="I122">
        <v>47.089249802799152</v>
      </c>
      <c r="J122" t="str">
        <v>James Harden</v>
      </c>
      <c r="K122">
        <v>0.19032520325203253</v>
      </c>
      <c r="L122">
        <v>2.4043495934959349</v>
      </c>
      <c r="M122">
        <v>0.969390243902439</v>
      </c>
      <c r="N122">
        <v>1.4176422764227643</v>
      </c>
      <c r="O122">
        <v>1.0906504065040652</v>
      </c>
      <c r="P122">
        <v>3.7309349593495935</v>
      </c>
      <c r="Q122">
        <v>0.60256097560975619</v>
      </c>
      <c r="R122">
        <v>0.43304878048780499</v>
      </c>
      <c r="S122">
        <v>-2.5002845528455286</v>
      </c>
      <c r="T122">
        <v>5.9342682926829271</v>
      </c>
      <c r="U122">
        <v>10.838902439024391</v>
      </c>
      <c r="V122">
        <v>4.6076829268292681</v>
      </c>
      <c r="W122">
        <v>8.3386178861788629</v>
      </c>
      <c r="X122">
        <v>8.3005528455284576</v>
      </c>
      <c r="Y122" t="str">
        <v xml:space="preserve"> SG, PG</v>
      </c>
      <c r="Z122">
        <v>0</v>
      </c>
      <c r="AA122">
        <v>0</v>
      </c>
      <c r="AB122">
        <v>7.9591463414634154</v>
      </c>
      <c r="AC122">
        <v>13.125</v>
      </c>
      <c r="AD122">
        <v>6.3310975609756097</v>
      </c>
      <c r="AE122">
        <v>10.143495934959351</v>
      </c>
      <c r="AF122">
        <v>10.144878048780491</v>
      </c>
    </row>
    <row r="123" spans="1:32" x14ac:dyDescent="0.3">
      <c r="A123">
        <f t="shared" si="2"/>
        <v>26.325804748046718</v>
      </c>
      <c r="B123">
        <f t="shared" si="3"/>
        <v>28.272822232369688</v>
      </c>
      <c r="C123">
        <f>GMs!$P$9*AE123 + 1</f>
        <v>25.875031326627397</v>
      </c>
      <c r="D123">
        <f>GMs!$P$10*AF123 + 1</f>
        <v>27.755682623325505</v>
      </c>
      <c r="E123">
        <v>23.427036679897103</v>
      </c>
      <c r="F123">
        <v>25.547863758179904</v>
      </c>
      <c r="G123">
        <v>24.863169541757003</v>
      </c>
      <c r="H123">
        <v>28.95838522285139</v>
      </c>
      <c r="I123">
        <v>31.100104455606658</v>
      </c>
      <c r="J123" t="str">
        <v>Fred VanVleet</v>
      </c>
      <c r="K123">
        <v>-1.7714634146341461</v>
      </c>
      <c r="L123">
        <v>1.4578048780487805</v>
      </c>
      <c r="M123">
        <v>1.4663414634146341</v>
      </c>
      <c r="N123">
        <v>0.73512195121951229</v>
      </c>
      <c r="O123">
        <v>-0.51585365853658538</v>
      </c>
      <c r="P123">
        <v>1.36</v>
      </c>
      <c r="Q123">
        <v>1.555609756097561</v>
      </c>
      <c r="R123">
        <v>0.13609756097560977</v>
      </c>
      <c r="S123">
        <v>3.170731707317076E-3</v>
      </c>
      <c r="T123">
        <v>2.9690243902439022</v>
      </c>
      <c r="U123">
        <v>4.423658536585366</v>
      </c>
      <c r="V123">
        <v>3.0668292682926834</v>
      </c>
      <c r="W123">
        <v>4.4268292682926829</v>
      </c>
      <c r="X123">
        <v>4.7811219512195118</v>
      </c>
      <c r="Y123" t="str">
        <v xml:space="preserve"> SG, PG</v>
      </c>
      <c r="Z123">
        <v>0</v>
      </c>
      <c r="AA123">
        <v>0</v>
      </c>
      <c r="AB123">
        <v>4.9939024390243905</v>
      </c>
      <c r="AC123">
        <v>6.7097560975609758</v>
      </c>
      <c r="AD123">
        <v>4.7902439024390251</v>
      </c>
      <c r="AE123">
        <v>6.2317073170731705</v>
      </c>
      <c r="AF123">
        <v>6.6254471544715443</v>
      </c>
    </row>
    <row r="124" spans="1:32" x14ac:dyDescent="0.3">
      <c r="A124">
        <f t="shared" si="2"/>
        <v>19.916747408459791</v>
      </c>
      <c r="B124">
        <f t="shared" si="3"/>
        <v>20.999891456524477</v>
      </c>
      <c r="C124">
        <f>GMs!$P$9*AE124 + 1</f>
        <v>19.602564197063739</v>
      </c>
      <c r="D124">
        <f>GMs!$P$10*AF124 + 1</f>
        <v>20.644363436589153</v>
      </c>
      <c r="E124">
        <v>17.285478942940667</v>
      </c>
      <c r="F124">
        <v>24.13709776029977</v>
      </c>
      <c r="G124">
        <v>17.796560883159309</v>
      </c>
      <c r="H124">
        <v>21.908422149305771</v>
      </c>
      <c r="I124">
        <v>23.099880602176928</v>
      </c>
      <c r="J124" t="str">
        <v>Donovan Mitchell</v>
      </c>
      <c r="K124">
        <v>-0.82357723577235764</v>
      </c>
      <c r="L124">
        <v>1.2539837398373983</v>
      </c>
      <c r="M124">
        <v>1.515609756097561</v>
      </c>
      <c r="N124">
        <v>1.6915447154471546</v>
      </c>
      <c r="O124">
        <v>-0.34227642276422765</v>
      </c>
      <c r="P124">
        <v>1.2071544715447156</v>
      </c>
      <c r="Q124">
        <v>0.11853658536585365</v>
      </c>
      <c r="R124">
        <v>-0.58292682926829276</v>
      </c>
      <c r="S124">
        <v>-1.1826016260162602</v>
      </c>
      <c r="T124">
        <v>1.6014634146341462</v>
      </c>
      <c r="U124">
        <v>4.0380487804878049</v>
      </c>
      <c r="V124">
        <v>1.6482926829268294</v>
      </c>
      <c r="W124">
        <v>2.8554471544715447</v>
      </c>
      <c r="X124">
        <v>3.0201626016260166</v>
      </c>
      <c r="Y124" t="str">
        <v xml:space="preserve"> SG, PG</v>
      </c>
      <c r="Z124">
        <v>0</v>
      </c>
      <c r="AA124">
        <v>0</v>
      </c>
      <c r="AB124">
        <v>3.6263414634146347</v>
      </c>
      <c r="AC124">
        <v>6.3241463414634147</v>
      </c>
      <c r="AD124">
        <v>3.3717073170731711</v>
      </c>
      <c r="AE124">
        <v>4.6603252032520324</v>
      </c>
      <c r="AF124">
        <v>4.8644878048780491</v>
      </c>
    </row>
    <row r="125" spans="1:32" x14ac:dyDescent="0.3">
      <c r="A125">
        <f t="shared" si="2"/>
        <v>21.416549061344295</v>
      </c>
      <c r="B125">
        <f t="shared" si="3"/>
        <v>20.734893766412057</v>
      </c>
      <c r="C125">
        <f>GMs!$P$9*AE125 + 1</f>
        <v>21.070401988196629</v>
      </c>
      <c r="D125">
        <f>GMs!$P$10*AF125 + 1</f>
        <v>20.385254252655212</v>
      </c>
      <c r="E125">
        <v>20.743459641276935</v>
      </c>
      <c r="F125">
        <v>26.172491334723922</v>
      </c>
      <c r="G125">
        <v>18.909527446308459</v>
      </c>
      <c r="H125">
        <v>23.558203967478725</v>
      </c>
      <c r="I125">
        <v>22.808383143053263</v>
      </c>
      <c r="J125" t="str">
        <v>Shai Gilgeous-Alexander</v>
      </c>
      <c r="K125">
        <v>1.3358536585365854</v>
      </c>
      <c r="L125">
        <v>0.85170731707317071</v>
      </c>
      <c r="M125">
        <v>0.1773170731707317</v>
      </c>
      <c r="N125">
        <v>1.2473170731707317</v>
      </c>
      <c r="O125">
        <v>-0.19999999999999996</v>
      </c>
      <c r="P125">
        <v>1.3514634146341464</v>
      </c>
      <c r="Q125">
        <v>-0.38219512195121952</v>
      </c>
      <c r="R125">
        <v>0.21292682926829271</v>
      </c>
      <c r="S125">
        <v>-1.3712195121951221</v>
      </c>
      <c r="T125">
        <v>2.371463414634146</v>
      </c>
      <c r="U125">
        <v>4.5943902439024393</v>
      </c>
      <c r="V125">
        <v>1.8717073170731706</v>
      </c>
      <c r="W125">
        <v>3.2231707317073175</v>
      </c>
      <c r="X125">
        <v>2.9560000000000004</v>
      </c>
      <c r="Y125" t="str">
        <v xml:space="preserve"> SG, PG</v>
      </c>
      <c r="Z125">
        <v>0</v>
      </c>
      <c r="AA125">
        <v>0</v>
      </c>
      <c r="AB125">
        <v>4.3963414634146343</v>
      </c>
      <c r="AC125">
        <v>6.8804878048780491</v>
      </c>
      <c r="AD125">
        <v>3.5951219512195118</v>
      </c>
      <c r="AE125">
        <v>5.0280487804878051</v>
      </c>
      <c r="AF125">
        <v>4.8003252032520329</v>
      </c>
    </row>
    <row r="126" spans="1:32" x14ac:dyDescent="0.3">
      <c r="A126">
        <f t="shared" si="2"/>
        <v>18.264080718657365</v>
      </c>
      <c r="B126">
        <f t="shared" si="3"/>
        <v>18.013059914345032</v>
      </c>
      <c r="C126">
        <f>GMs!$P$9*AE126 + 1</f>
        <v>17.985119237743305</v>
      </c>
      <c r="D126">
        <f>GMs!$P$10*AF126 + 1</f>
        <v>17.723902193647973</v>
      </c>
      <c r="E126">
        <v>11.819744484689796</v>
      </c>
      <c r="F126">
        <v>24.640369121972377</v>
      </c>
      <c r="G126">
        <v>18.037136624975389</v>
      </c>
      <c r="H126">
        <v>20.090488790523104</v>
      </c>
      <c r="I126">
        <v>19.814365905779535</v>
      </c>
      <c r="J126" t="str">
        <v>Devin Booker</v>
      </c>
      <c r="K126">
        <v>0.76634146341463416</v>
      </c>
      <c r="L126">
        <v>2.0658536585365854</v>
      </c>
      <c r="M126">
        <v>0.2009756097560976</v>
      </c>
      <c r="N126">
        <v>1.779512195121951</v>
      </c>
      <c r="O126">
        <v>-0.33170731707317069</v>
      </c>
      <c r="P126">
        <v>0.75365853658536597</v>
      </c>
      <c r="Q126">
        <v>-0.27609756097560978</v>
      </c>
      <c r="R126">
        <v>-0.78292682926829271</v>
      </c>
      <c r="S126">
        <v>-1.7253658536585366</v>
      </c>
      <c r="T126">
        <v>0.3843902439024387</v>
      </c>
      <c r="U126">
        <v>4.1756097560975602</v>
      </c>
      <c r="V126">
        <v>1.6965853658536583</v>
      </c>
      <c r="W126">
        <v>2.4502439024390235</v>
      </c>
      <c r="X126">
        <v>2.2969756097560969</v>
      </c>
      <c r="Y126" t="str">
        <v xml:space="preserve"> SG, PG</v>
      </c>
      <c r="Z126">
        <v>0</v>
      </c>
      <c r="AA126">
        <v>0</v>
      </c>
      <c r="AB126">
        <v>2.4092682926829267</v>
      </c>
      <c r="AC126">
        <v>6.46170731707317</v>
      </c>
      <c r="AD126">
        <v>3.42</v>
      </c>
      <c r="AE126">
        <v>4.2551219512195111</v>
      </c>
      <c r="AF126">
        <v>4.1413008130081295</v>
      </c>
    </row>
    <row r="127" spans="1:32" x14ac:dyDescent="0.3">
      <c r="A127">
        <f t="shared" si="2"/>
        <v>11.342875766229383</v>
      </c>
      <c r="B127">
        <f t="shared" si="3"/>
        <v>11.350208083209985</v>
      </c>
      <c r="C127">
        <f>GMs!$P$9*AE127 + 1</f>
        <v>11.211419415629413</v>
      </c>
      <c r="D127">
        <f>GMs!$P$10*AF127 + 1</f>
        <v>11.209105404642962</v>
      </c>
      <c r="E127">
        <v>8.9652947856513698</v>
      </c>
      <c r="F127">
        <v>16.634874403451445</v>
      </c>
      <c r="G127">
        <v>10.277961436907152</v>
      </c>
      <c r="H127">
        <v>12.477163342852323</v>
      </c>
      <c r="I127">
        <v>12.485228891530985</v>
      </c>
      <c r="J127" t="str">
        <v>Collin Sexton</v>
      </c>
      <c r="K127">
        <v>0.34780487804878052</v>
      </c>
      <c r="L127">
        <v>1.0045121951219511</v>
      </c>
      <c r="M127">
        <v>-0.1651219512195122</v>
      </c>
      <c r="N127">
        <v>1.3515853658536585</v>
      </c>
      <c r="O127">
        <v>-0.77317073170731709</v>
      </c>
      <c r="P127">
        <v>0.61426829268292693</v>
      </c>
      <c r="Q127">
        <v>0.39195121951219519</v>
      </c>
      <c r="R127">
        <v>-0.78439024390243905</v>
      </c>
      <c r="S127">
        <v>-1.2341463414634148</v>
      </c>
      <c r="T127">
        <v>-0.25121951219512179</v>
      </c>
      <c r="U127">
        <v>1.9874390243902444</v>
      </c>
      <c r="V127">
        <v>0.13902439024390256</v>
      </c>
      <c r="W127">
        <v>0.7532926829268296</v>
      </c>
      <c r="X127">
        <v>0.683731707317073</v>
      </c>
      <c r="Y127" t="str">
        <v xml:space="preserve"> SG, PG</v>
      </c>
      <c r="Z127">
        <v>0</v>
      </c>
      <c r="AA127">
        <v>0</v>
      </c>
      <c r="AB127">
        <v>1.7736585365853665</v>
      </c>
      <c r="AC127">
        <v>4.2735365853658545</v>
      </c>
      <c r="AD127">
        <v>1.862439024390244</v>
      </c>
      <c r="AE127">
        <v>2.5581707317073175</v>
      </c>
      <c r="AF127">
        <v>2.5280569105691058</v>
      </c>
    </row>
    <row r="128" spans="1:32" x14ac:dyDescent="0.3">
      <c r="A128">
        <f t="shared" si="2"/>
        <v>10.06607137435855</v>
      </c>
      <c r="B128">
        <f t="shared" si="3"/>
        <v>11.039242091302848</v>
      </c>
      <c r="C128">
        <f>GMs!$P$9*AE128 + 1</f>
        <v>9.9618263546616515</v>
      </c>
      <c r="D128">
        <f>GMs!$P$10*AF128 + 1</f>
        <v>10.905049379248615</v>
      </c>
      <c r="E128">
        <v>11.312603191268925</v>
      </c>
      <c r="F128">
        <v>11.837288453038713</v>
      </c>
      <c r="G128">
        <v>5.5563587465167403</v>
      </c>
      <c r="H128">
        <v>11.072678511794406</v>
      </c>
      <c r="I128">
        <v>12.143166300433133</v>
      </c>
      <c r="J128" t="str">
        <v>Marcus Smart</v>
      </c>
      <c r="K128">
        <v>-0.84097560975609753</v>
      </c>
      <c r="L128">
        <v>0.16878048780487806</v>
      </c>
      <c r="M128">
        <v>0.10048780487804881</v>
      </c>
      <c r="N128">
        <v>-0.17829268292682923</v>
      </c>
      <c r="O128">
        <v>-0.72926829268292681</v>
      </c>
      <c r="P128">
        <v>1.2490243902439024</v>
      </c>
      <c r="Q128">
        <v>1.1458536585365855</v>
      </c>
      <c r="R128">
        <v>-0.23951219512195121</v>
      </c>
      <c r="S128">
        <v>-0.23585365853658535</v>
      </c>
      <c r="T128">
        <v>0.27146341463414647</v>
      </c>
      <c r="U128">
        <v>0.67609756097561013</v>
      </c>
      <c r="V128">
        <v>-0.80878048780487766</v>
      </c>
      <c r="W128">
        <v>0.44024390243902478</v>
      </c>
      <c r="X128">
        <v>0.608439024390244</v>
      </c>
      <c r="Y128" t="str">
        <v xml:space="preserve"> SG, PG</v>
      </c>
      <c r="Z128">
        <v>0</v>
      </c>
      <c r="AA128">
        <v>0</v>
      </c>
      <c r="AB128">
        <v>2.2963414634146346</v>
      </c>
      <c r="AC128">
        <v>2.9621951219512201</v>
      </c>
      <c r="AD128">
        <v>0.91463414634146378</v>
      </c>
      <c r="AE128">
        <v>2.2451219512195122</v>
      </c>
      <c r="AF128">
        <v>2.4527642276422768</v>
      </c>
    </row>
    <row r="129" spans="1:32" x14ac:dyDescent="0.3">
      <c r="A129">
        <f t="shared" si="2"/>
        <v>7.783706842675147</v>
      </c>
      <c r="B129">
        <f t="shared" si="3"/>
        <v>8.3916828072196932</v>
      </c>
      <c r="C129">
        <f>GMs!$P$9*AE129 + 1</f>
        <v>7.7281037112020776</v>
      </c>
      <c r="D129">
        <f>GMs!$P$10*AF129 + 1</f>
        <v>8.3163214351503854</v>
      </c>
      <c r="E129">
        <v>2.9978957218135456</v>
      </c>
      <c r="F129">
        <v>7.7227773738323302</v>
      </c>
      <c r="G129">
        <v>9.8684966642201797</v>
      </c>
      <c r="H129">
        <v>8.5620775269426623</v>
      </c>
      <c r="I129">
        <v>9.2308510879416641</v>
      </c>
      <c r="J129" t="str">
        <v>Jordan Poole</v>
      </c>
      <c r="K129">
        <v>-0.43373983739837396</v>
      </c>
      <c r="L129">
        <v>1.4606504065040653</v>
      </c>
      <c r="M129">
        <v>0.77829268292682929</v>
      </c>
      <c r="N129">
        <v>0.28821138211382114</v>
      </c>
      <c r="O129">
        <v>-1.0628455284552847</v>
      </c>
      <c r="P129">
        <v>-0.17617886178861786</v>
      </c>
      <c r="Q129">
        <v>-0.66341463414634161</v>
      </c>
      <c r="R129">
        <v>-0.63951219512195123</v>
      </c>
      <c r="S129">
        <v>0.32918699186991873</v>
      </c>
      <c r="T129">
        <v>-1.58</v>
      </c>
      <c r="U129">
        <v>-0.44853658536585361</v>
      </c>
      <c r="V129">
        <v>5.6829268292682866E-2</v>
      </c>
      <c r="W129">
        <v>-0.11934959349593488</v>
      </c>
      <c r="X129">
        <v>-3.2601626016259933E-2</v>
      </c>
      <c r="Y129" t="str">
        <v xml:space="preserve"> SG, PG</v>
      </c>
      <c r="Z129">
        <v>0</v>
      </c>
      <c r="AA129">
        <v>0</v>
      </c>
      <c r="AB129">
        <v>0.4448780487804882</v>
      </c>
      <c r="AC129">
        <v>1.8375609756097562</v>
      </c>
      <c r="AD129">
        <v>1.7802439024390244</v>
      </c>
      <c r="AE129">
        <v>1.6855284552845529</v>
      </c>
      <c r="AF129">
        <v>1.8117235772357727</v>
      </c>
    </row>
    <row r="130" spans="1:32" x14ac:dyDescent="0.3">
      <c r="A130">
        <f t="shared" si="2"/>
        <v>5.0523634390028827</v>
      </c>
      <c r="B130">
        <f t="shared" si="3"/>
        <v>5.8071158782620973</v>
      </c>
      <c r="C130">
        <f>GMs!$P$9*AE130 + 1</f>
        <v>5.0549708600940555</v>
      </c>
      <c r="D130">
        <f>GMs!$P$10*AF130 + 1</f>
        <v>5.7891860948357436</v>
      </c>
      <c r="E130">
        <v>8.2073211894370193</v>
      </c>
      <c r="F130">
        <v>12.461916029582728</v>
      </c>
      <c r="G130">
        <v>-2.1408499625988706</v>
      </c>
      <c r="H130">
        <v>5.5575997829031714</v>
      </c>
      <c r="I130">
        <v>6.3878274660883072</v>
      </c>
      <c r="J130" t="str">
        <v>Kevin Porter Jr.</v>
      </c>
      <c r="K130">
        <v>-0.6531707317073171</v>
      </c>
      <c r="L130">
        <v>-0.36902439024390243</v>
      </c>
      <c r="M130">
        <v>0.25414634146341464</v>
      </c>
      <c r="N130">
        <v>0.4363414634146342</v>
      </c>
      <c r="O130">
        <v>-0.45609756097560972</v>
      </c>
      <c r="P130">
        <v>1.5648780487804879</v>
      </c>
      <c r="Q130">
        <v>0.50560975609756098</v>
      </c>
      <c r="R130">
        <v>-0.43585365853658536</v>
      </c>
      <c r="S130">
        <v>-1.6358536585365853</v>
      </c>
      <c r="T130">
        <v>-0.42000000000000004</v>
      </c>
      <c r="U130">
        <v>0.84682926829268301</v>
      </c>
      <c r="V130">
        <v>-2.3539024390243899</v>
      </c>
      <c r="W130">
        <v>-0.78902439024390225</v>
      </c>
      <c r="X130">
        <v>-0.65839024390243872</v>
      </c>
      <c r="Y130" t="str">
        <v xml:space="preserve"> SG, PG</v>
      </c>
      <c r="Z130">
        <v>0</v>
      </c>
      <c r="AA130">
        <v>0</v>
      </c>
      <c r="AB130">
        <v>1.6048780487804883</v>
      </c>
      <c r="AC130">
        <v>3.1329268292682926</v>
      </c>
      <c r="AD130">
        <v>-0.63048780487804845</v>
      </c>
      <c r="AE130">
        <v>1.0158536585365854</v>
      </c>
      <c r="AF130">
        <v>1.1859349593495938</v>
      </c>
    </row>
    <row r="131" spans="1:32" x14ac:dyDescent="0.3">
      <c r="A131">
        <f t="shared" ref="A131:A158" si="4">H131/1.1</f>
        <v>3.9917586221222554</v>
      </c>
      <c r="B131">
        <f t="shared" si="3"/>
        <v>4.8425538349056039</v>
      </c>
      <c r="C131">
        <f>GMs!$P$9*AE131 + 1</f>
        <v>4.0169697159555326</v>
      </c>
      <c r="D131">
        <f>GMs!$P$10*AF131 + 1</f>
        <v>4.8460575573691527</v>
      </c>
      <c r="E131">
        <v>4.1069250081820847</v>
      </c>
      <c r="F131">
        <v>10.405552815088889</v>
      </c>
      <c r="G131">
        <v>-4.135927579073666</v>
      </c>
      <c r="H131">
        <v>4.3909344843344815</v>
      </c>
      <c r="I131">
        <v>5.3268092183961651</v>
      </c>
      <c r="J131" t="str">
        <v>Spencer Dinwiddie</v>
      </c>
      <c r="K131">
        <v>-0.78565040650406492</v>
      </c>
      <c r="L131">
        <v>0.28398373983739839</v>
      </c>
      <c r="M131">
        <v>0.14951219512195124</v>
      </c>
      <c r="N131">
        <v>0.34288617886178874</v>
      </c>
      <c r="O131">
        <v>-0.54483739837398371</v>
      </c>
      <c r="P131">
        <v>1.7053252032520325</v>
      </c>
      <c r="Q131">
        <v>-0.349390243902439</v>
      </c>
      <c r="R131">
        <v>-0.51707317073170733</v>
      </c>
      <c r="S131">
        <v>-1.3338211382113823</v>
      </c>
      <c r="T131">
        <v>-1.3330487804878048</v>
      </c>
      <c r="U131">
        <v>0.28475609756097597</v>
      </c>
      <c r="V131">
        <v>-2.7543902439024386</v>
      </c>
      <c r="W131">
        <v>-1.0490650406504063</v>
      </c>
      <c r="X131">
        <v>-0.89193495934959333</v>
      </c>
      <c r="Y131" t="str">
        <v xml:space="preserve"> SG, PG</v>
      </c>
      <c r="Z131">
        <v>0</v>
      </c>
      <c r="AA131">
        <v>0</v>
      </c>
      <c r="AB131">
        <v>0.69182926829268343</v>
      </c>
      <c r="AC131">
        <v>2.5708536585365858</v>
      </c>
      <c r="AD131">
        <v>-1.0309756097560971</v>
      </c>
      <c r="AE131">
        <v>0.75581300813008134</v>
      </c>
      <c r="AF131">
        <v>0.9523902439024392</v>
      </c>
    </row>
    <row r="132" spans="1:32" x14ac:dyDescent="0.3">
      <c r="A132">
        <f t="shared" si="4"/>
        <v>2.6847791361960414</v>
      </c>
      <c r="B132">
        <f t="shared" ref="B132:B158" si="5">I132/1.1</f>
        <v>2.8102780877737961</v>
      </c>
      <c r="C132">
        <f>GMs!$P$9*AE132 + 1</f>
        <v>2.7378446543260244</v>
      </c>
      <c r="D132">
        <f>GMs!$P$10*AF132 + 1</f>
        <v>2.8589409521464306</v>
      </c>
      <c r="E132">
        <v>2.1117676302855002</v>
      </c>
      <c r="F132">
        <v>2.0930982589520326</v>
      </c>
      <c r="G132">
        <v>3.4300579981422619</v>
      </c>
      <c r="H132">
        <v>2.9532570498156456</v>
      </c>
      <c r="I132">
        <v>3.0913058965511757</v>
      </c>
      <c r="J132" t="str">
        <v>Seth Curry</v>
      </c>
      <c r="K132">
        <v>7.2439024390243911E-2</v>
      </c>
      <c r="L132">
        <v>0.40780487804878046</v>
      </c>
      <c r="M132">
        <v>0.37365853658536591</v>
      </c>
      <c r="N132">
        <v>-0.27219512195121948</v>
      </c>
      <c r="O132">
        <v>-1.0792682926829267</v>
      </c>
      <c r="P132">
        <v>-0.13390243902439022</v>
      </c>
      <c r="Q132">
        <v>-0.38219512195121952</v>
      </c>
      <c r="R132">
        <v>-0.97365853658536583</v>
      </c>
      <c r="S132">
        <v>0.61780487804878048</v>
      </c>
      <c r="T132">
        <v>-1.7773170731707315</v>
      </c>
      <c r="U132">
        <v>-1.9873170731707315</v>
      </c>
      <c r="V132">
        <v>-1.2356097560975607</v>
      </c>
      <c r="W132">
        <v>-1.3695121951219509</v>
      </c>
      <c r="X132">
        <v>-1.3839999999999999</v>
      </c>
      <c r="Y132" t="str">
        <v xml:space="preserve"> SG, PG</v>
      </c>
      <c r="Z132">
        <v>0</v>
      </c>
      <c r="AA132">
        <v>0</v>
      </c>
      <c r="AB132">
        <v>0.24756097560975676</v>
      </c>
      <c r="AC132">
        <v>0.29878048780487831</v>
      </c>
      <c r="AD132">
        <v>0.4878048780487807</v>
      </c>
      <c r="AE132">
        <v>0.43536585365853675</v>
      </c>
      <c r="AF132">
        <v>0.46032520325203263</v>
      </c>
    </row>
    <row r="133" spans="1:32" x14ac:dyDescent="0.3">
      <c r="A133">
        <f t="shared" si="4"/>
        <v>0.90909090909090906</v>
      </c>
      <c r="B133">
        <f t="shared" si="5"/>
        <v>1.4070528635216282</v>
      </c>
      <c r="C133">
        <f>GMs!$P$9*AE133 + 1</f>
        <v>1</v>
      </c>
      <c r="D133">
        <f>GMs!$P$10*AF133 + 1</f>
        <v>1.486896755922495</v>
      </c>
      <c r="E133">
        <v>0.69330548130055614</v>
      </c>
      <c r="F133">
        <v>3.1861965179040639</v>
      </c>
      <c r="G133">
        <v>2.7976800743098273E-2</v>
      </c>
      <c r="H133">
        <v>1</v>
      </c>
      <c r="I133">
        <v>1.5477581498737911</v>
      </c>
      <c r="J133" t="str">
        <v>Tyler Herro</v>
      </c>
      <c r="K133">
        <v>-0.40560975609756095</v>
      </c>
      <c r="L133">
        <v>0.2882926829268293</v>
      </c>
      <c r="M133">
        <v>8.3414634146341482E-2</v>
      </c>
      <c r="N133">
        <v>9.756097560975896E-4</v>
      </c>
      <c r="O133">
        <v>-0.20853658536585362</v>
      </c>
      <c r="P133">
        <v>0.11365853658536587</v>
      </c>
      <c r="Q133">
        <v>-0.95414634146341459</v>
      </c>
      <c r="R133">
        <v>-0.60658536585365841</v>
      </c>
      <c r="S133">
        <v>-0.11634146341463414</v>
      </c>
      <c r="T133">
        <v>-2.0931707317073167</v>
      </c>
      <c r="U133">
        <v>-1.6885365853658534</v>
      </c>
      <c r="V133">
        <v>-1.9185365853658531</v>
      </c>
      <c r="W133">
        <v>-1.8048780487804876</v>
      </c>
      <c r="X133">
        <v>-1.7237560975609751</v>
      </c>
      <c r="Y133" t="str">
        <v xml:space="preserve"> SG, PG</v>
      </c>
      <c r="Z133">
        <v>0</v>
      </c>
      <c r="AA133">
        <v>0</v>
      </c>
      <c r="AB133">
        <v>-6.8292682926828441E-2</v>
      </c>
      <c r="AC133">
        <v>0.59756097560975641</v>
      </c>
      <c r="AD133">
        <v>-0.1951219512195117</v>
      </c>
      <c r="AE133">
        <v>0</v>
      </c>
      <c r="AF133">
        <v>0.12056910569105739</v>
      </c>
    </row>
    <row r="134" spans="1:32" x14ac:dyDescent="0.3">
      <c r="A134">
        <f t="shared" si="4"/>
        <v>19.9883718075363</v>
      </c>
      <c r="B134">
        <f t="shared" si="5"/>
        <v>19.824929574566308</v>
      </c>
      <c r="C134">
        <f>GMs!$P$9*AE134 + 1</f>
        <v>19.67266213270042</v>
      </c>
      <c r="D134">
        <f>GMs!$P$10*AF134 + 1</f>
        <v>19.495510349384844</v>
      </c>
      <c r="E134">
        <v>23.910080546848729</v>
      </c>
      <c r="F134">
        <v>23.687365905188077</v>
      </c>
      <c r="G134">
        <v>23.001745115180029</v>
      </c>
      <c r="H134">
        <v>21.987208988289932</v>
      </c>
      <c r="I134">
        <v>21.80742253202294</v>
      </c>
      <c r="J134" t="str">
        <v>Jaylen Brown</v>
      </c>
      <c r="K134">
        <v>0.68666666666666676</v>
      </c>
      <c r="L134">
        <v>-0.20357723577235773</v>
      </c>
      <c r="M134">
        <v>1.0151219512195124</v>
      </c>
      <c r="N134">
        <v>1.4544715447154473</v>
      </c>
      <c r="O134">
        <v>0.2196747967479675</v>
      </c>
      <c r="P134">
        <v>0.17983739837398377</v>
      </c>
      <c r="Q134">
        <v>0.56634146341463421</v>
      </c>
      <c r="R134">
        <v>-3.4146341463414526E-3</v>
      </c>
      <c r="S134">
        <v>-1.0421138211382115</v>
      </c>
      <c r="T134">
        <v>3.0765853658536582</v>
      </c>
      <c r="U134">
        <v>3.9151219512195126</v>
      </c>
      <c r="V134">
        <v>2.6931707317073172</v>
      </c>
      <c r="W134">
        <v>2.8730081300813008</v>
      </c>
      <c r="X134">
        <v>2.7356747967479675</v>
      </c>
      <c r="Y134" t="str">
        <v xml:space="preserve"> SG, SF</v>
      </c>
      <c r="Z134">
        <v>0</v>
      </c>
      <c r="AA134">
        <v>0</v>
      </c>
      <c r="AB134">
        <v>5.1014634146341464</v>
      </c>
      <c r="AC134">
        <v>6.2012195121951219</v>
      </c>
      <c r="AD134">
        <v>4.4165853658536589</v>
      </c>
      <c r="AE134">
        <v>4.6778861788617885</v>
      </c>
      <c r="AF134">
        <v>4.58</v>
      </c>
    </row>
    <row r="135" spans="1:32" x14ac:dyDescent="0.3">
      <c r="A135">
        <f t="shared" si="4"/>
        <v>15.704171640552488</v>
      </c>
      <c r="B135">
        <f t="shared" si="5"/>
        <v>15.781330761325265</v>
      </c>
      <c r="C135">
        <f>GMs!$P$9*AE135 + 1</f>
        <v>15.479767093691601</v>
      </c>
      <c r="D135">
        <f>GMs!$P$10*AF135 + 1</f>
        <v>15.541764231029463</v>
      </c>
      <c r="E135">
        <v>16.389492813311563</v>
      </c>
      <c r="F135">
        <v>14.009207769193196</v>
      </c>
      <c r="G135">
        <v>18.212100800841633</v>
      </c>
      <c r="H135">
        <v>17.274588804607738</v>
      </c>
      <c r="I135">
        <v>17.359463837457792</v>
      </c>
      <c r="J135" t="str">
        <v>Bogdan Bogdanovic</v>
      </c>
      <c r="K135">
        <v>0.32991869918699185</v>
      </c>
      <c r="L135">
        <v>0.42065040650406504</v>
      </c>
      <c r="M135">
        <v>1.2746341463414634</v>
      </c>
      <c r="N135">
        <v>0.17674796747967478</v>
      </c>
      <c r="O135">
        <v>-0.68113821138211383</v>
      </c>
      <c r="P135">
        <v>9.0894308943089419E-2</v>
      </c>
      <c r="Q135">
        <v>0.25414634146341464</v>
      </c>
      <c r="R135">
        <v>-0.59609756097560984</v>
      </c>
      <c r="S135">
        <v>0.55284552845528456</v>
      </c>
      <c r="T135">
        <v>1.4019512195121948</v>
      </c>
      <c r="U135">
        <v>1.2697560975609756</v>
      </c>
      <c r="V135">
        <v>1.7317073170731709</v>
      </c>
      <c r="W135">
        <v>1.8226016260162603</v>
      </c>
      <c r="X135">
        <v>1.7566178861788617</v>
      </c>
      <c r="Y135" t="str">
        <v xml:space="preserve"> SG, SF</v>
      </c>
      <c r="Z135">
        <v>0</v>
      </c>
      <c r="AA135">
        <v>0</v>
      </c>
      <c r="AB135">
        <v>3.4268292682926829</v>
      </c>
      <c r="AC135">
        <v>3.5558536585365852</v>
      </c>
      <c r="AD135">
        <v>3.4551219512195122</v>
      </c>
      <c r="AE135">
        <v>3.6274796747967479</v>
      </c>
      <c r="AF135">
        <v>3.6009430894308943</v>
      </c>
    </row>
    <row r="136" spans="1:32" x14ac:dyDescent="0.3">
      <c r="A136">
        <f t="shared" si="4"/>
        <v>14.0468626285877</v>
      </c>
      <c r="B136">
        <f t="shared" si="5"/>
        <v>15.146907756132146</v>
      </c>
      <c r="C136">
        <f>GMs!$P$9*AE136 + 1</f>
        <v>13.857778749653979</v>
      </c>
      <c r="D136">
        <f>GMs!$P$10*AF136 + 1</f>
        <v>14.921438721494763</v>
      </c>
      <c r="E136">
        <v>15.782675801313374</v>
      </c>
      <c r="F136">
        <v>17.702541396787041</v>
      </c>
      <c r="G136">
        <v>14.971618460318927</v>
      </c>
      <c r="H136">
        <v>15.451548891446471</v>
      </c>
      <c r="I136">
        <v>16.661598531745362</v>
      </c>
      <c r="J136" t="str">
        <v>Anthony Edwards</v>
      </c>
      <c r="K136">
        <v>-0.93373983739837396</v>
      </c>
      <c r="L136">
        <v>0.14943089430894307</v>
      </c>
      <c r="M136">
        <v>0.86707317073170731</v>
      </c>
      <c r="N136">
        <v>1.1451626016260161</v>
      </c>
      <c r="O136">
        <v>-5.5162601626016258E-2</v>
      </c>
      <c r="P136">
        <v>0.33504065040650405</v>
      </c>
      <c r="Q136">
        <v>0.82146341463414629</v>
      </c>
      <c r="R136">
        <v>-4.9999999999999996E-2</v>
      </c>
      <c r="S136">
        <v>-0.86300813008130073</v>
      </c>
      <c r="T136">
        <v>1.2668292682926832</v>
      </c>
      <c r="U136">
        <v>2.2792682926829269</v>
      </c>
      <c r="V136">
        <v>1.0812195121951218</v>
      </c>
      <c r="W136">
        <v>1.4162601626016262</v>
      </c>
      <c r="X136">
        <v>1.6030081300813008</v>
      </c>
      <c r="Y136" t="str">
        <v xml:space="preserve"> SG, SF</v>
      </c>
      <c r="Z136">
        <v>0</v>
      </c>
      <c r="AA136">
        <v>0</v>
      </c>
      <c r="AB136">
        <v>3.2917073170731714</v>
      </c>
      <c r="AC136">
        <v>4.5653658536585366</v>
      </c>
      <c r="AD136">
        <v>2.8046341463414635</v>
      </c>
      <c r="AE136">
        <v>3.2211382113821139</v>
      </c>
      <c r="AF136">
        <v>3.4473333333333334</v>
      </c>
    </row>
    <row r="137" spans="1:32" x14ac:dyDescent="0.3">
      <c r="A137">
        <f t="shared" si="4"/>
        <v>13.268942071951166</v>
      </c>
      <c r="B137">
        <f t="shared" si="5"/>
        <v>14.130501258450566</v>
      </c>
      <c r="C137">
        <f>GMs!$P$9*AE137 + 1</f>
        <v>13.096437282044484</v>
      </c>
      <c r="D137">
        <f>GMs!$P$10*AF137 + 1</f>
        <v>13.927617763856606</v>
      </c>
      <c r="E137">
        <v>13.559140540742378</v>
      </c>
      <c r="F137">
        <v>15.313787079060845</v>
      </c>
      <c r="G137">
        <v>11.313166144115755</v>
      </c>
      <c r="H137">
        <v>14.595836279146283</v>
      </c>
      <c r="I137">
        <v>15.543551384295624</v>
      </c>
      <c r="J137" t="str">
        <v>Caris LeVert</v>
      </c>
      <c r="K137">
        <v>-0.65691056910569112</v>
      </c>
      <c r="L137">
        <v>0.45382113821138215</v>
      </c>
      <c r="M137">
        <v>-9.3658536585365867E-2</v>
      </c>
      <c r="N137">
        <v>0.59967479674796742</v>
      </c>
      <c r="O137">
        <v>-0.36601626016260164</v>
      </c>
      <c r="P137">
        <v>0.87869918699186988</v>
      </c>
      <c r="Q137">
        <v>0.85951219512195132</v>
      </c>
      <c r="R137">
        <v>-4.8780487804878064E-2</v>
      </c>
      <c r="S137">
        <v>-0.40081300813008125</v>
      </c>
      <c r="T137">
        <v>0.77170731707317075</v>
      </c>
      <c r="U137">
        <v>1.626341463414634</v>
      </c>
      <c r="V137">
        <v>0.3468292682926829</v>
      </c>
      <c r="W137">
        <v>1.2255284552845529</v>
      </c>
      <c r="X137">
        <v>1.3569105691056911</v>
      </c>
      <c r="Y137" t="str">
        <v xml:space="preserve"> SG, SF</v>
      </c>
      <c r="Z137">
        <v>0</v>
      </c>
      <c r="AA137">
        <v>0</v>
      </c>
      <c r="AB137">
        <v>2.7965853658536588</v>
      </c>
      <c r="AC137">
        <v>3.9124390243902436</v>
      </c>
      <c r="AD137">
        <v>2.0702439024390245</v>
      </c>
      <c r="AE137">
        <v>3.0304065040650405</v>
      </c>
      <c r="AF137">
        <v>3.2012357723577236</v>
      </c>
    </row>
    <row r="138" spans="1:32" x14ac:dyDescent="0.3">
      <c r="A138">
        <f t="shared" si="4"/>
        <v>13.954679374220712</v>
      </c>
      <c r="B138">
        <f t="shared" si="5"/>
        <v>13.427243323615979</v>
      </c>
      <c r="C138">
        <f>GMs!$P$9*AE138 + 1</f>
        <v>13.767560110269732</v>
      </c>
      <c r="D138">
        <f>GMs!$P$10*AF138 + 1</f>
        <v>13.239986903705516</v>
      </c>
      <c r="E138">
        <v>5.8260573192491671</v>
      </c>
      <c r="F138">
        <v>14.874763125261333</v>
      </c>
      <c r="G138">
        <v>13.927908550116825</v>
      </c>
      <c r="H138">
        <v>15.350147311642784</v>
      </c>
      <c r="I138">
        <v>14.769967655977577</v>
      </c>
      <c r="J138" t="str">
        <v>DeMar DeRozan</v>
      </c>
      <c r="K138">
        <v>1.0351219512195124</v>
      </c>
      <c r="L138">
        <v>2.3439024390243901</v>
      </c>
      <c r="M138">
        <v>-1.4673170731707319</v>
      </c>
      <c r="N138">
        <v>0.84341463414634155</v>
      </c>
      <c r="O138">
        <v>-0.55414634146341468</v>
      </c>
      <c r="P138">
        <v>0.52195121951219525</v>
      </c>
      <c r="Q138">
        <v>-0.37804878048780494</v>
      </c>
      <c r="R138">
        <v>-0.83853658536585363</v>
      </c>
      <c r="S138">
        <v>-0.11268292682926831</v>
      </c>
      <c r="T138">
        <v>-0.95024390243902412</v>
      </c>
      <c r="U138">
        <v>1.5063414634146342</v>
      </c>
      <c r="V138">
        <v>0.8717073170731704</v>
      </c>
      <c r="W138">
        <v>1.3936585365853658</v>
      </c>
      <c r="X138">
        <v>1.1866341463414636</v>
      </c>
      <c r="Y138" t="str">
        <v xml:space="preserve"> SG, SF</v>
      </c>
      <c r="Z138">
        <v>0</v>
      </c>
      <c r="AA138">
        <v>0</v>
      </c>
      <c r="AB138">
        <v>1.0746341463414641</v>
      </c>
      <c r="AC138">
        <v>3.7924390243902439</v>
      </c>
      <c r="AD138">
        <v>2.5951219512195118</v>
      </c>
      <c r="AE138">
        <v>3.1985365853658534</v>
      </c>
      <c r="AF138">
        <v>3.0309593495934961</v>
      </c>
    </row>
    <row r="139" spans="1:32" x14ac:dyDescent="0.3">
      <c r="A139">
        <f t="shared" si="4"/>
        <v>12.140194597615805</v>
      </c>
      <c r="B139">
        <f t="shared" si="5"/>
        <v>13.358341237945593</v>
      </c>
      <c r="C139">
        <f>GMs!$P$9*AE139 + 1</f>
        <v>11.991745740807175</v>
      </c>
      <c r="D139">
        <f>GMs!$P$10*AF139 + 1</f>
        <v>13.172615889332423</v>
      </c>
      <c r="E139">
        <v>13.817640206503341</v>
      </c>
      <c r="F139">
        <v>13.382795542430483</v>
      </c>
      <c r="G139">
        <v>12.727459899034551</v>
      </c>
      <c r="H139">
        <v>13.354214057377387</v>
      </c>
      <c r="I139">
        <v>14.694175361740154</v>
      </c>
      <c r="J139" t="str">
        <v>Buddy Hield</v>
      </c>
      <c r="K139">
        <v>-1.1058536585365855</v>
      </c>
      <c r="L139">
        <v>0.11951219512195123</v>
      </c>
      <c r="M139">
        <v>2.1565853658536587</v>
      </c>
      <c r="N139">
        <v>0.32439024390243909</v>
      </c>
      <c r="O139">
        <v>-0.22048780487804875</v>
      </c>
      <c r="P139">
        <v>0.31804878048780488</v>
      </c>
      <c r="Q139">
        <v>-0.11853658536585365</v>
      </c>
      <c r="R139">
        <v>-0.37512195121951225</v>
      </c>
      <c r="S139">
        <v>-0.14975609756097563</v>
      </c>
      <c r="T139">
        <v>0.82926829268292668</v>
      </c>
      <c r="U139">
        <v>1.098536585365854</v>
      </c>
      <c r="V139">
        <v>0.63073170731707329</v>
      </c>
      <c r="W139">
        <v>0.94878048780487834</v>
      </c>
      <c r="X139">
        <v>1.1699512195121953</v>
      </c>
      <c r="Y139" t="str">
        <v xml:space="preserve"> SG, SF</v>
      </c>
      <c r="Z139">
        <v>0</v>
      </c>
      <c r="AA139">
        <v>0</v>
      </c>
      <c r="AB139">
        <v>2.8541463414634149</v>
      </c>
      <c r="AC139">
        <v>3.3846341463414635</v>
      </c>
      <c r="AD139">
        <v>2.3541463414634149</v>
      </c>
      <c r="AE139">
        <v>2.7536585365853661</v>
      </c>
      <c r="AF139">
        <v>3.0142764227642278</v>
      </c>
    </row>
    <row r="140" spans="1:32" x14ac:dyDescent="0.3">
      <c r="A140">
        <f t="shared" si="4"/>
        <v>12.250449748972004</v>
      </c>
      <c r="B140">
        <f t="shared" si="5"/>
        <v>12.459759993001532</v>
      </c>
      <c r="C140">
        <f>GMs!$P$9*AE140 + 1</f>
        <v>12.099651127840488</v>
      </c>
      <c r="D140">
        <f>GMs!$P$10*AF140 + 1</f>
        <v>12.294001992822523</v>
      </c>
      <c r="E140">
        <v>8.3606684487867433</v>
      </c>
      <c r="F140">
        <v>12.979464593004915</v>
      </c>
      <c r="G140">
        <v>17.001931917766786</v>
      </c>
      <c r="H140">
        <v>13.475494723869206</v>
      </c>
      <c r="I140">
        <v>13.705735992301685</v>
      </c>
      <c r="J140" t="str">
        <v>Norman Powell</v>
      </c>
      <c r="K140">
        <v>0.11715447154471545</v>
      </c>
      <c r="L140">
        <v>1.3616666666666666</v>
      </c>
      <c r="M140">
        <v>0.66756097560975614</v>
      </c>
      <c r="N140">
        <v>0.53959349593495942</v>
      </c>
      <c r="O140">
        <v>-0.83922764227642288</v>
      </c>
      <c r="P140">
        <v>-0.51296747967479672</v>
      </c>
      <c r="Q140">
        <v>0.24585365853658536</v>
      </c>
      <c r="R140">
        <v>-0.59134146341463412</v>
      </c>
      <c r="S140">
        <v>-1.2479674796747955E-2</v>
      </c>
      <c r="T140">
        <v>-0.38585365853658526</v>
      </c>
      <c r="U140">
        <v>0.98829268292682926</v>
      </c>
      <c r="V140">
        <v>1.488780487804878</v>
      </c>
      <c r="W140">
        <v>0.97581300813008132</v>
      </c>
      <c r="X140">
        <v>0.95238211382113813</v>
      </c>
      <c r="Y140" t="str">
        <v xml:space="preserve"> SG, SF</v>
      </c>
      <c r="Z140">
        <v>0</v>
      </c>
      <c r="AA140">
        <v>0</v>
      </c>
      <c r="AB140">
        <v>1.639024390243903</v>
      </c>
      <c r="AC140">
        <v>3.274390243902439</v>
      </c>
      <c r="AD140">
        <v>3.2121951219512193</v>
      </c>
      <c r="AE140">
        <v>2.7806910569105687</v>
      </c>
      <c r="AF140">
        <v>2.7967073170731709</v>
      </c>
    </row>
    <row r="141" spans="1:32" x14ac:dyDescent="0.3">
      <c r="A141">
        <f t="shared" si="4"/>
        <v>11.84209119590385</v>
      </c>
      <c r="B141">
        <f t="shared" si="5"/>
        <v>11.400944463057916</v>
      </c>
      <c r="C141">
        <f>GMs!$P$9*AE141 + 1</f>
        <v>11.699995536467473</v>
      </c>
      <c r="D141">
        <f>GMs!$P$10*AF141 + 1</f>
        <v>11.258714372828996</v>
      </c>
      <c r="E141">
        <v>14.114476687101735</v>
      </c>
      <c r="F141">
        <v>9.6305684576196295</v>
      </c>
      <c r="G141">
        <v>16.269269431326897</v>
      </c>
      <c r="H141">
        <v>13.026300315494236</v>
      </c>
      <c r="I141">
        <v>12.541038909363708</v>
      </c>
      <c r="J141" t="str">
        <v>Joe Harris</v>
      </c>
      <c r="K141">
        <v>0.89837398373983735</v>
      </c>
      <c r="L141">
        <v>-1.9674796747967477E-2</v>
      </c>
      <c r="M141">
        <v>1.4548780487804878</v>
      </c>
      <c r="N141">
        <v>9.3739837398374007E-2</v>
      </c>
      <c r="O141">
        <v>-0.57081300813008129</v>
      </c>
      <c r="P141">
        <v>-0.46601626016260161</v>
      </c>
      <c r="Q141">
        <v>-0.5356097560975609</v>
      </c>
      <c r="R141">
        <v>-0.78195121951219515</v>
      </c>
      <c r="S141">
        <v>0.8027642276422764</v>
      </c>
      <c r="T141">
        <v>0.89536585365853649</v>
      </c>
      <c r="U141">
        <v>7.2926829268292637E-2</v>
      </c>
      <c r="V141">
        <v>1.3417073170731708</v>
      </c>
      <c r="W141">
        <v>0.87569105691056903</v>
      </c>
      <c r="X141">
        <v>0.69601626016260154</v>
      </c>
      <c r="Y141" t="str">
        <v xml:space="preserve"> SG, SF</v>
      </c>
      <c r="Z141">
        <v>0</v>
      </c>
      <c r="AA141">
        <v>0</v>
      </c>
      <c r="AB141">
        <v>2.920243902439025</v>
      </c>
      <c r="AC141">
        <v>2.3590243902439023</v>
      </c>
      <c r="AD141">
        <v>3.0651219512195125</v>
      </c>
      <c r="AE141">
        <v>2.6805691056910566</v>
      </c>
      <c r="AF141">
        <v>2.540341463414634</v>
      </c>
    </row>
    <row r="142" spans="1:32" x14ac:dyDescent="0.3">
      <c r="A142">
        <f t="shared" si="4"/>
        <v>10.24015845544729</v>
      </c>
      <c r="B142">
        <f t="shared" si="5"/>
        <v>10.665518790371365</v>
      </c>
      <c r="C142">
        <f>GMs!$P$9*AE142 + 1</f>
        <v>10.132203281556361</v>
      </c>
      <c r="D142">
        <f>GMs!$P$10*AF142 + 1</f>
        <v>10.539630573219123</v>
      </c>
      <c r="E142">
        <v>10.852561413219757</v>
      </c>
      <c r="F142">
        <v>11.025272603531489</v>
      </c>
      <c r="G142">
        <v>11.977787006607665</v>
      </c>
      <c r="H142">
        <v>11.264174300992019</v>
      </c>
      <c r="I142">
        <v>11.732070669408502</v>
      </c>
      <c r="J142" t="str">
        <v>Evan Fournier</v>
      </c>
      <c r="K142">
        <v>-0.17512195121951218</v>
      </c>
      <c r="L142">
        <v>0.31390243902439025</v>
      </c>
      <c r="M142">
        <v>0.88585365853658549</v>
      </c>
      <c r="N142">
        <v>0.22292682926829271</v>
      </c>
      <c r="O142">
        <v>-0.87439024390243902</v>
      </c>
      <c r="P142">
        <v>2.6829268292683228E-3</v>
      </c>
      <c r="Q142">
        <v>0.29219512195121955</v>
      </c>
      <c r="R142">
        <v>-0.21390243902439021</v>
      </c>
      <c r="S142">
        <v>2.8780487804878047E-2</v>
      </c>
      <c r="T142">
        <v>0.16902439024390264</v>
      </c>
      <c r="U142">
        <v>0.45414634146341493</v>
      </c>
      <c r="V142">
        <v>0.48024390243902471</v>
      </c>
      <c r="W142">
        <v>0.482926829268293</v>
      </c>
      <c r="X142">
        <v>0.51795121951219525</v>
      </c>
      <c r="Y142" t="str">
        <v xml:space="preserve"> SG, SF</v>
      </c>
      <c r="Z142">
        <v>0</v>
      </c>
      <c r="AA142">
        <v>0</v>
      </c>
      <c r="AB142">
        <v>2.1939024390243911</v>
      </c>
      <c r="AC142">
        <v>2.7402439024390248</v>
      </c>
      <c r="AD142">
        <v>2.2036585365853663</v>
      </c>
      <c r="AE142">
        <v>2.2878048780487807</v>
      </c>
      <c r="AF142">
        <v>2.3622764227642277</v>
      </c>
    </row>
    <row r="143" spans="1:32" x14ac:dyDescent="0.3">
      <c r="A143">
        <f t="shared" si="4"/>
        <v>8.5198464998503827</v>
      </c>
      <c r="B143">
        <f t="shared" si="5"/>
        <v>9.2712924739942757</v>
      </c>
      <c r="C143">
        <f>GMs!$P$9*AE143 + 1</f>
        <v>8.448554716356842</v>
      </c>
      <c r="D143">
        <f>GMs!$P$10*AF143 + 1</f>
        <v>9.1763853203928409</v>
      </c>
      <c r="E143">
        <v>9.84704152691228</v>
      </c>
      <c r="F143">
        <v>6.9634087057766729</v>
      </c>
      <c r="G143">
        <v>12.790641406986252</v>
      </c>
      <c r="H143">
        <v>9.3718311498354208</v>
      </c>
      <c r="I143">
        <v>10.198421721393704</v>
      </c>
      <c r="J143" t="str">
        <v>Danny Green</v>
      </c>
      <c r="K143">
        <v>-0.59617886178861801</v>
      </c>
      <c r="L143">
        <v>0.11601626016260164</v>
      </c>
      <c r="M143">
        <v>0.63390243902439025</v>
      </c>
      <c r="N143">
        <v>-0.65934959349593492</v>
      </c>
      <c r="O143">
        <v>-0.53040650406504064</v>
      </c>
      <c r="P143">
        <v>-0.58227642276422764</v>
      </c>
      <c r="Q143">
        <v>0.75341463414634147</v>
      </c>
      <c r="R143">
        <v>0.2087804878048781</v>
      </c>
      <c r="S143">
        <v>0.71723577235772362</v>
      </c>
      <c r="T143">
        <v>-5.4878048780487854E-2</v>
      </c>
      <c r="U143">
        <v>-0.65609756097560978</v>
      </c>
      <c r="V143">
        <v>0.64341463414634159</v>
      </c>
      <c r="W143">
        <v>6.1138211382113838E-2</v>
      </c>
      <c r="X143">
        <v>0.18037398373983737</v>
      </c>
      <c r="Y143" t="str">
        <v xml:space="preserve"> SG, SF</v>
      </c>
      <c r="Z143">
        <v>0</v>
      </c>
      <c r="AA143">
        <v>0</v>
      </c>
      <c r="AB143">
        <v>1.9700000000000004</v>
      </c>
      <c r="AC143">
        <v>1.63</v>
      </c>
      <c r="AD143">
        <v>2.3668292682926833</v>
      </c>
      <c r="AE143">
        <v>1.8660162601626014</v>
      </c>
      <c r="AF143">
        <v>2.02469918699187</v>
      </c>
    </row>
    <row r="144" spans="1:32" x14ac:dyDescent="0.3">
      <c r="A144">
        <f t="shared" si="4"/>
        <v>6.9938488861925272</v>
      </c>
      <c r="B144">
        <f t="shared" si="5"/>
        <v>7.5461212471067922</v>
      </c>
      <c r="C144">
        <f>GMs!$P$9*AE144 + 1</f>
        <v>6.9550792543198003</v>
      </c>
      <c r="D144">
        <f>GMs!$P$10*AF144 + 1</f>
        <v>7.4895490745542794</v>
      </c>
      <c r="E144">
        <v>6.4547810825830334</v>
      </c>
      <c r="F144">
        <v>5.9657892335249425</v>
      </c>
      <c r="G144">
        <v>10.768833152531887</v>
      </c>
      <c r="H144">
        <v>7.6932337748117803</v>
      </c>
      <c r="I144">
        <v>8.3007333718174721</v>
      </c>
      <c r="J144" t="str">
        <v>Duncan Robinson</v>
      </c>
      <c r="K144">
        <v>-0.37837398373983738</v>
      </c>
      <c r="L144">
        <v>0.49723577235772359</v>
      </c>
      <c r="M144">
        <v>1.7468292682926829</v>
      </c>
      <c r="N144">
        <v>-0.14130081300813008</v>
      </c>
      <c r="O144">
        <v>-0.66747967479674797</v>
      </c>
      <c r="P144">
        <v>-0.55056910569105688</v>
      </c>
      <c r="Q144">
        <v>-0.85902439024390242</v>
      </c>
      <c r="R144">
        <v>-0.57609756097560971</v>
      </c>
      <c r="S144">
        <v>0.61577235772357719</v>
      </c>
      <c r="T144">
        <v>-0.81024390243902444</v>
      </c>
      <c r="U144">
        <v>-0.92878048780487799</v>
      </c>
      <c r="V144">
        <v>0.23756097560975609</v>
      </c>
      <c r="W144">
        <v>-0.31300813008130079</v>
      </c>
      <c r="X144">
        <v>-0.2373333333333334</v>
      </c>
      <c r="Y144" t="str">
        <v xml:space="preserve"> SG, SF</v>
      </c>
      <c r="Z144">
        <v>0</v>
      </c>
      <c r="AA144">
        <v>0</v>
      </c>
      <c r="AB144">
        <v>1.2146341463414638</v>
      </c>
      <c r="AC144">
        <v>1.3573170731707318</v>
      </c>
      <c r="AD144">
        <v>1.9609756097560975</v>
      </c>
      <c r="AE144">
        <v>1.4918699186991868</v>
      </c>
      <c r="AF144">
        <v>1.6069918699186991</v>
      </c>
    </row>
    <row r="145" spans="1:32" x14ac:dyDescent="0.3">
      <c r="A145">
        <f t="shared" si="4"/>
        <v>6.3487319028436877</v>
      </c>
      <c r="B145">
        <f t="shared" si="5"/>
        <v>6.9172386142994471</v>
      </c>
      <c r="C145">
        <f>GMs!$P$9*AE145 + 1</f>
        <v>6.3237110423699816</v>
      </c>
      <c r="D145">
        <f>GMs!$P$10*AF145 + 1</f>
        <v>6.8746408249472406</v>
      </c>
      <c r="E145">
        <v>6.9690420701879994</v>
      </c>
      <c r="F145">
        <v>4.9226611806964327</v>
      </c>
      <c r="G145">
        <v>9.592077566931497</v>
      </c>
      <c r="H145">
        <v>6.9836050931280571</v>
      </c>
      <c r="I145">
        <v>7.6089624757293928</v>
      </c>
      <c r="J145" t="str">
        <v>Tim Hardaway Jr.</v>
      </c>
      <c r="K145">
        <v>-0.40788617886178857</v>
      </c>
      <c r="L145">
        <v>0.22455284552845525</v>
      </c>
      <c r="M145">
        <v>1.4962195121951218</v>
      </c>
      <c r="N145">
        <v>0.57235772357723569</v>
      </c>
      <c r="O145">
        <v>-0.61857723577235768</v>
      </c>
      <c r="P145">
        <v>-0.47252032520325199</v>
      </c>
      <c r="Q145">
        <v>-1.2537804878048782</v>
      </c>
      <c r="R145">
        <v>-0.75426829268292683</v>
      </c>
      <c r="S145">
        <v>0.74272357723577231</v>
      </c>
      <c r="T145">
        <v>-0.69573170731707334</v>
      </c>
      <c r="U145">
        <v>-1.2139024390243902</v>
      </c>
      <c r="V145">
        <v>1.3414634146338145E-3</v>
      </c>
      <c r="W145">
        <v>-0.4711788617886179</v>
      </c>
      <c r="X145">
        <v>-0.38960162601626047</v>
      </c>
      <c r="Y145" t="str">
        <v xml:space="preserve"> SG, SF</v>
      </c>
      <c r="Z145">
        <v>0</v>
      </c>
      <c r="AA145">
        <v>0</v>
      </c>
      <c r="AB145">
        <v>1.329146341463415</v>
      </c>
      <c r="AC145">
        <v>1.0721951219512196</v>
      </c>
      <c r="AD145">
        <v>1.7247560975609753</v>
      </c>
      <c r="AE145">
        <v>1.3336991869918697</v>
      </c>
      <c r="AF145">
        <v>1.4547235772357721</v>
      </c>
    </row>
    <row r="146" spans="1:32" x14ac:dyDescent="0.3">
      <c r="A146">
        <f t="shared" si="4"/>
        <v>3.6613247624938206</v>
      </c>
      <c r="B146">
        <f t="shared" si="5"/>
        <v>4.7912466288118658</v>
      </c>
      <c r="C146">
        <f>GMs!$P$9*AE146 + 1</f>
        <v>3.693578082335387</v>
      </c>
      <c r="D146">
        <f>GMs!$P$10*AF146 + 1</f>
        <v>4.7958904472511765</v>
      </c>
      <c r="E146">
        <v>2.6736758020455591</v>
      </c>
      <c r="F146">
        <v>5.7748316601243435</v>
      </c>
      <c r="G146">
        <v>5.5077575865538932</v>
      </c>
      <c r="H146">
        <v>4.027457238743203</v>
      </c>
      <c r="I146">
        <v>5.2703712916930527</v>
      </c>
      <c r="J146" t="str">
        <v>Dillon Brooks</v>
      </c>
      <c r="K146">
        <v>-1.1286178861788618</v>
      </c>
      <c r="L146">
        <v>0.52211382113821136</v>
      </c>
      <c r="M146">
        <v>0.12853658536585369</v>
      </c>
      <c r="N146">
        <v>0.41455284552845539</v>
      </c>
      <c r="O146">
        <v>-0.89138211382113819</v>
      </c>
      <c r="P146">
        <v>-0.31154471544715445</v>
      </c>
      <c r="Q146">
        <v>0.65414634146341466</v>
      </c>
      <c r="R146">
        <v>-0.36878048780487804</v>
      </c>
      <c r="S146">
        <v>-0.1491056910569106</v>
      </c>
      <c r="T146">
        <v>-1.6521951219512194</v>
      </c>
      <c r="U146">
        <v>-0.98097560975609732</v>
      </c>
      <c r="V146">
        <v>-0.81853658536585361</v>
      </c>
      <c r="W146">
        <v>-1.1300813008130079</v>
      </c>
      <c r="X146">
        <v>-0.90435772357723576</v>
      </c>
      <c r="Y146" t="str">
        <v xml:space="preserve"> SG, SF</v>
      </c>
      <c r="Z146">
        <v>0</v>
      </c>
      <c r="AA146">
        <v>0</v>
      </c>
      <c r="AB146">
        <v>0.37268292682926885</v>
      </c>
      <c r="AC146">
        <v>1.3051219512195125</v>
      </c>
      <c r="AD146">
        <v>0.90487804878048783</v>
      </c>
      <c r="AE146">
        <v>0.67479674796747968</v>
      </c>
      <c r="AF146">
        <v>0.93996747967479677</v>
      </c>
    </row>
    <row r="147" spans="1:32" x14ac:dyDescent="0.3">
      <c r="A147">
        <f t="shared" si="4"/>
        <v>2.414529667458285</v>
      </c>
      <c r="B147">
        <f t="shared" si="5"/>
        <v>3.1429690550360707</v>
      </c>
      <c r="C147">
        <f>GMs!$P$9*AE147 + 1</f>
        <v>2.473354758289477</v>
      </c>
      <c r="D147">
        <f>GMs!$P$10*AF147 + 1</f>
        <v>3.1842392028328805</v>
      </c>
      <c r="E147">
        <v>4.2038623828424448</v>
      </c>
      <c r="F147">
        <v>0.37358777323728598</v>
      </c>
      <c r="G147">
        <v>5.7021622264052754</v>
      </c>
      <c r="H147">
        <v>2.655982634204114</v>
      </c>
      <c r="I147">
        <v>3.4572659605396781</v>
      </c>
      <c r="J147" t="str">
        <v>Justin Holiday</v>
      </c>
      <c r="K147">
        <v>-0.66162601626016249</v>
      </c>
      <c r="L147">
        <v>-0.1243089430894309</v>
      </c>
      <c r="M147">
        <v>0.45609756097560977</v>
      </c>
      <c r="N147">
        <v>-0.64821138211382112</v>
      </c>
      <c r="O147">
        <v>-0.76105691056910563</v>
      </c>
      <c r="P147">
        <v>-0.65626016260162601</v>
      </c>
      <c r="Q147">
        <v>-2.9268292682926855E-3</v>
      </c>
      <c r="R147">
        <v>-5.9024390243902436E-2</v>
      </c>
      <c r="S147">
        <v>1.0215447154471544</v>
      </c>
      <c r="T147">
        <v>-1.3114634146341464</v>
      </c>
      <c r="U147">
        <v>-2.4573170731707314</v>
      </c>
      <c r="V147">
        <v>-0.77951219512195102</v>
      </c>
      <c r="W147">
        <v>-1.435772357723577</v>
      </c>
      <c r="X147">
        <v>-1.3034471544715447</v>
      </c>
      <c r="Y147" t="str">
        <v xml:space="preserve"> SG, SF</v>
      </c>
      <c r="Z147">
        <v>0</v>
      </c>
      <c r="AA147">
        <v>0</v>
      </c>
      <c r="AB147">
        <v>0.71341463414634188</v>
      </c>
      <c r="AC147">
        <v>-0.17121951219512166</v>
      </c>
      <c r="AD147">
        <v>0.94390243902439042</v>
      </c>
      <c r="AE147">
        <v>0.3691056910569106</v>
      </c>
      <c r="AF147">
        <v>0.54087804878048784</v>
      </c>
    </row>
    <row r="148" spans="1:32" x14ac:dyDescent="0.3">
      <c r="A148">
        <f t="shared" si="4"/>
        <v>1.6851876963065129</v>
      </c>
      <c r="B148">
        <f t="shared" si="5"/>
        <v>2.298884927559377</v>
      </c>
      <c r="C148">
        <f>GMs!$P$9*AE148 + 1</f>
        <v>1.7595565664705988</v>
      </c>
      <c r="D148">
        <f>GMs!$P$10*AF148 + 1</f>
        <v>2.3589114448841535</v>
      </c>
      <c r="E148">
        <v>1.8395762449397399</v>
      </c>
      <c r="F148">
        <v>1.894555922121969</v>
      </c>
      <c r="G148">
        <v>4.0041592002033699</v>
      </c>
      <c r="H148">
        <v>1.8537064659371643</v>
      </c>
      <c r="I148">
        <v>2.5287734203153152</v>
      </c>
      <c r="J148" t="str">
        <v>Malik Beasley</v>
      </c>
      <c r="K148">
        <v>-0.53386178861788625</v>
      </c>
      <c r="L148">
        <v>0.22333333333333333</v>
      </c>
      <c r="M148">
        <v>0.91536585365853662</v>
      </c>
      <c r="N148">
        <v>0.15077235772357728</v>
      </c>
      <c r="O148">
        <v>-0.66821138211382114</v>
      </c>
      <c r="P148">
        <v>-0.49422764227642274</v>
      </c>
      <c r="Q148">
        <v>-0.77146341463414636</v>
      </c>
      <c r="R148">
        <v>-0.86329268292682926</v>
      </c>
      <c r="S148">
        <v>0.4269918699186992</v>
      </c>
      <c r="T148">
        <v>-1.8379268292682926</v>
      </c>
      <c r="U148">
        <v>-2.0415853658536585</v>
      </c>
      <c r="V148">
        <v>-1.1203658536585366</v>
      </c>
      <c r="W148">
        <v>-1.6145934959349593</v>
      </c>
      <c r="X148">
        <v>-1.507821138211382</v>
      </c>
      <c r="Y148" t="str">
        <v xml:space="preserve"> SG, SF</v>
      </c>
      <c r="Z148">
        <v>0</v>
      </c>
      <c r="AA148">
        <v>0</v>
      </c>
      <c r="AB148">
        <v>0.18695121951219562</v>
      </c>
      <c r="AC148">
        <v>0.24451219512195133</v>
      </c>
      <c r="AD148">
        <v>0.60304878048780486</v>
      </c>
      <c r="AE148">
        <v>0.19028455284552837</v>
      </c>
      <c r="AF148">
        <v>0.33650406504065056</v>
      </c>
    </row>
    <row r="149" spans="1:32" x14ac:dyDescent="0.3">
      <c r="A149">
        <f t="shared" si="4"/>
        <v>0.96977269164184077</v>
      </c>
      <c r="B149">
        <f t="shared" si="5"/>
        <v>1.2958424796325823</v>
      </c>
      <c r="C149">
        <f>GMs!$P$9*AE149 + 1</f>
        <v>1.0593885288032983</v>
      </c>
      <c r="D149">
        <f>GMs!$P$10*AF149 + 1</f>
        <v>1.3781575748290822</v>
      </c>
      <c r="E149">
        <v>1.7355191760952855</v>
      </c>
      <c r="F149">
        <v>0.12730604305707294</v>
      </c>
      <c r="G149">
        <v>2.7763723966419929</v>
      </c>
      <c r="H149">
        <v>1.0667499608060249</v>
      </c>
      <c r="I149">
        <v>1.4254267275958405</v>
      </c>
      <c r="J149" t="str">
        <v>Josh Hart</v>
      </c>
      <c r="K149">
        <v>-0.19658536585365854</v>
      </c>
      <c r="L149">
        <v>7.109756097560975E-2</v>
      </c>
      <c r="M149">
        <v>-0.58353658536585362</v>
      </c>
      <c r="N149">
        <v>-0.84317073170731704</v>
      </c>
      <c r="O149">
        <v>0.65695121951219515</v>
      </c>
      <c r="P149">
        <v>-0.423170731707317</v>
      </c>
      <c r="Q149">
        <v>-0.5741463414634147</v>
      </c>
      <c r="R149">
        <v>-0.63207317073170721</v>
      </c>
      <c r="S149">
        <v>0.7346341463414634</v>
      </c>
      <c r="T149">
        <v>-1.8610975609756095</v>
      </c>
      <c r="U149">
        <v>-2.5246341463414632</v>
      </c>
      <c r="V149">
        <v>-1.3668292682926828</v>
      </c>
      <c r="W149">
        <v>-1.7899999999999998</v>
      </c>
      <c r="X149">
        <v>-1.7506829268292681</v>
      </c>
      <c r="Y149" t="str">
        <v xml:space="preserve"> SG, SF</v>
      </c>
      <c r="Z149">
        <v>0</v>
      </c>
      <c r="AA149">
        <v>0</v>
      </c>
      <c r="AB149">
        <v>0.16378048780487875</v>
      </c>
      <c r="AC149">
        <v>-0.23853658536585343</v>
      </c>
      <c r="AD149">
        <v>0.35658536585365863</v>
      </c>
      <c r="AE149">
        <v>1.4878048780487818E-2</v>
      </c>
      <c r="AF149">
        <v>9.3642276422764459E-2</v>
      </c>
    </row>
    <row r="150" spans="1:32" x14ac:dyDescent="0.3">
      <c r="A150">
        <f t="shared" si="4"/>
        <v>0.50454569208469624</v>
      </c>
      <c r="B150">
        <f t="shared" si="5"/>
        <v>0.90909090909090906</v>
      </c>
      <c r="C150">
        <f>GMs!$P$9*AE150 + 1</f>
        <v>0.60407647464467651</v>
      </c>
      <c r="D150">
        <f>GMs!$P$10*AF150 + 1</f>
        <v>1</v>
      </c>
      <c r="E150">
        <v>-1.0373278742177563</v>
      </c>
      <c r="F150">
        <v>-1.9848274907710572</v>
      </c>
      <c r="G150">
        <v>3.9160695977707123</v>
      </c>
      <c r="H150">
        <v>0.55500026129316593</v>
      </c>
      <c r="I150">
        <v>1</v>
      </c>
      <c r="J150" t="str">
        <v>Jeremy Lamb</v>
      </c>
      <c r="K150">
        <v>-0.29869918699186992</v>
      </c>
      <c r="L150">
        <v>0.57447154471544715</v>
      </c>
      <c r="M150">
        <v>-0.55073170731707322</v>
      </c>
      <c r="N150">
        <v>-0.79821138211382103</v>
      </c>
      <c r="O150">
        <v>-0.80569105691056908</v>
      </c>
      <c r="P150">
        <v>-0.7660162601626016</v>
      </c>
      <c r="Q150">
        <v>-0.45658536585365861</v>
      </c>
      <c r="R150">
        <v>-4.8780487804878092E-4</v>
      </c>
      <c r="S150">
        <v>1.1978861788617885</v>
      </c>
      <c r="T150">
        <v>-2.4785365853658536</v>
      </c>
      <c r="U150">
        <v>-3.1019512195121952</v>
      </c>
      <c r="V150">
        <v>-1.138048780487805</v>
      </c>
      <c r="W150">
        <v>-1.9040650406504067</v>
      </c>
      <c r="X150">
        <v>-1.8443252032520325</v>
      </c>
      <c r="Y150" t="str">
        <v xml:space="preserve"> SG, SF</v>
      </c>
      <c r="Z150">
        <v>0</v>
      </c>
      <c r="AA150">
        <v>0</v>
      </c>
      <c r="AB150">
        <v>-0.45365853658536537</v>
      </c>
      <c r="AC150">
        <v>-0.81585365853658542</v>
      </c>
      <c r="AD150">
        <v>0.58536585365853644</v>
      </c>
      <c r="AE150">
        <v>-9.9186991869919083E-2</v>
      </c>
      <c r="AF150">
        <v>0</v>
      </c>
    </row>
    <row r="151" spans="1:32" x14ac:dyDescent="0.3">
      <c r="A151">
        <f t="shared" si="4"/>
        <v>11.336409674646086</v>
      </c>
      <c r="B151">
        <f t="shared" si="5"/>
        <v>10.28071474466833</v>
      </c>
      <c r="C151">
        <f>GMs!$P$9*AE151 + 1</f>
        <v>11.205091129773322</v>
      </c>
      <c r="D151">
        <f>GMs!$P$10*AF151 + 1</f>
        <v>10.16337724733431</v>
      </c>
      <c r="E151">
        <v>14.428838568768672</v>
      </c>
      <c r="F151">
        <v>8.7141505703186208</v>
      </c>
      <c r="G151">
        <v>17.932644131055273</v>
      </c>
      <c r="H151">
        <v>12.470050642110696</v>
      </c>
      <c r="I151">
        <v>11.308786219135165</v>
      </c>
      <c r="J151" t="str">
        <v>Derrick Favors</v>
      </c>
      <c r="K151">
        <v>1.6346341463414633</v>
      </c>
      <c r="L151">
        <v>-0.21365853658536588</v>
      </c>
      <c r="M151">
        <v>-1.6404878048780489</v>
      </c>
      <c r="N151">
        <v>-0.75853658536585356</v>
      </c>
      <c r="O151">
        <v>1.1829268292682928</v>
      </c>
      <c r="P151">
        <v>-0.92390243902439029</v>
      </c>
      <c r="Q151">
        <v>-0.40243902439024387</v>
      </c>
      <c r="R151">
        <v>0.94390243902439019</v>
      </c>
      <c r="S151">
        <v>0.92926829268292688</v>
      </c>
      <c r="T151">
        <v>0.96536585365853689</v>
      </c>
      <c r="U151">
        <v>-0.17756097560975603</v>
      </c>
      <c r="V151">
        <v>1.6756097560975611</v>
      </c>
      <c r="W151">
        <v>0.75170731707317084</v>
      </c>
      <c r="X151">
        <v>0.42478048780487854</v>
      </c>
      <c r="Y151" t="str">
        <v>C, PF</v>
      </c>
      <c r="Z151">
        <v>0</v>
      </c>
      <c r="AA151">
        <v>0</v>
      </c>
      <c r="AB151">
        <v>2.9902439024390253</v>
      </c>
      <c r="AC151">
        <v>2.1085365853658535</v>
      </c>
      <c r="AD151">
        <v>3.3990243902439028</v>
      </c>
      <c r="AE151">
        <v>2.5565853658536586</v>
      </c>
      <c r="AF151">
        <v>2.269105691056911</v>
      </c>
    </row>
    <row r="152" spans="1:32" x14ac:dyDescent="0.3">
      <c r="A152">
        <f t="shared" si="4"/>
        <v>7.8573208083926689</v>
      </c>
      <c r="B152">
        <f t="shared" si="5"/>
        <v>8.4519217651595913</v>
      </c>
      <c r="C152">
        <f>GMs!$P$9*AE152 + 1</f>
        <v>7.8001488117175528</v>
      </c>
      <c r="D152">
        <f>GMs!$P$10*AF152 + 1</f>
        <v>8.375221824909314</v>
      </c>
      <c r="E152">
        <v>9.909475768218952</v>
      </c>
      <c r="F152">
        <v>6.3030881248587116</v>
      </c>
      <c r="G152">
        <v>9.7433486773158542</v>
      </c>
      <c r="H152">
        <v>8.6430528892319369</v>
      </c>
      <c r="I152">
        <v>9.2971139416755513</v>
      </c>
      <c r="J152" t="str">
        <v>Chuma Okeke</v>
      </c>
      <c r="K152">
        <v>-0.41642276422764229</v>
      </c>
      <c r="L152">
        <v>-6.0325203252032521E-2</v>
      </c>
      <c r="M152">
        <v>-0.42536585365853663</v>
      </c>
      <c r="N152">
        <v>-0.61934959349593499</v>
      </c>
      <c r="O152">
        <v>-0.15869918699186991</v>
      </c>
      <c r="P152">
        <v>-0.13300813008130083</v>
      </c>
      <c r="Q152">
        <v>0.9258536585365853</v>
      </c>
      <c r="R152">
        <v>5.073170731707316E-2</v>
      </c>
      <c r="S152">
        <v>0.73528455284552852</v>
      </c>
      <c r="T152">
        <v>-4.0975609756097819E-2</v>
      </c>
      <c r="U152">
        <v>-0.83658536585365861</v>
      </c>
      <c r="V152">
        <v>3.170731707317076E-2</v>
      </c>
      <c r="W152">
        <v>-0.1013008130081301</v>
      </c>
      <c r="X152">
        <v>-1.8016260162601716E-2</v>
      </c>
      <c r="Y152" t="str">
        <v>PF</v>
      </c>
      <c r="Z152">
        <v>0</v>
      </c>
      <c r="AA152">
        <v>0</v>
      </c>
      <c r="AB152">
        <v>1.9839024390243905</v>
      </c>
      <c r="AC152">
        <v>1.4495121951219512</v>
      </c>
      <c r="AD152">
        <v>1.7551219512195122</v>
      </c>
      <c r="AE152">
        <v>1.7035772357723575</v>
      </c>
      <c r="AF152">
        <v>1.8263089430894308</v>
      </c>
    </row>
    <row r="153" spans="1:32" x14ac:dyDescent="0.3">
      <c r="A153">
        <f t="shared" si="4"/>
        <v>4.1706538225934429</v>
      </c>
      <c r="B153">
        <f t="shared" si="5"/>
        <v>4.2049744963533167</v>
      </c>
      <c r="C153">
        <f>GMs!$P$9*AE153 + 1</f>
        <v>4.1920522913073324</v>
      </c>
      <c r="D153">
        <f>GMs!$P$10*AF153 + 1</f>
        <v>4.2226458512696059</v>
      </c>
      <c r="E153">
        <v>8.2708507683104777</v>
      </c>
      <c r="F153">
        <v>4.3310496331983117</v>
      </c>
      <c r="G153">
        <v>5.4883171225687555</v>
      </c>
      <c r="H153">
        <v>4.5877192048527871</v>
      </c>
      <c r="I153">
        <v>4.6254719459886484</v>
      </c>
      <c r="J153" t="str">
        <v>Larry Nance Jr.</v>
      </c>
      <c r="K153">
        <v>0.20552845528455285</v>
      </c>
      <c r="L153">
        <v>-0.59934959349593497</v>
      </c>
      <c r="M153">
        <v>-0.74048780487804877</v>
      </c>
      <c r="N153">
        <v>-0.91788617886178858</v>
      </c>
      <c r="O153">
        <v>9.0081300813008136E-2</v>
      </c>
      <c r="P153">
        <v>-0.18276422764227646</v>
      </c>
      <c r="Q153">
        <v>1.1165853658536584</v>
      </c>
      <c r="R153">
        <v>-0.34731707317073168</v>
      </c>
      <c r="S153">
        <v>0.37040650406504072</v>
      </c>
      <c r="T153">
        <v>-0.40585365853658528</v>
      </c>
      <c r="U153">
        <v>-1.3756097560975613</v>
      </c>
      <c r="V153">
        <v>-0.82243902439024397</v>
      </c>
      <c r="W153">
        <v>-1.0052032520325205</v>
      </c>
      <c r="X153">
        <v>-1.0463089430894303</v>
      </c>
      <c r="Y153" t="str">
        <v>PF</v>
      </c>
      <c r="Z153">
        <v>0</v>
      </c>
      <c r="AA153">
        <v>0</v>
      </c>
      <c r="AB153">
        <v>1.619024390243903</v>
      </c>
      <c r="AC153">
        <v>0.91048780487804848</v>
      </c>
      <c r="AD153">
        <v>0.90097560975609747</v>
      </c>
      <c r="AE153">
        <v>0.79967479674796715</v>
      </c>
      <c r="AF153">
        <v>0.79801626016260219</v>
      </c>
    </row>
    <row r="154" spans="1:32" x14ac:dyDescent="0.3">
      <c r="A154">
        <f t="shared" si="4"/>
        <v>6.0272510930998191</v>
      </c>
      <c r="B154">
        <f t="shared" si="5"/>
        <v>6.5616138631615044</v>
      </c>
      <c r="C154">
        <f>GMs!$P$9*AE154 + 1</f>
        <v>6.009081650704422</v>
      </c>
      <c r="D154">
        <f>GMs!$P$10*AF154 + 1</f>
        <v>6.5269184013481114</v>
      </c>
      <c r="E154">
        <v>7.3639112630135406</v>
      </c>
      <c r="F154">
        <v>6.4030285371057563</v>
      </c>
      <c r="G154">
        <v>7.3424513751513016</v>
      </c>
      <c r="H154">
        <v>6.6299762024098019</v>
      </c>
      <c r="I154">
        <v>7.2177752494776559</v>
      </c>
      <c r="J154" t="str">
        <v>De'Anthony Melton</v>
      </c>
      <c r="K154">
        <v>-0.37146341463414634</v>
      </c>
      <c r="L154">
        <v>5.7804878048780491E-2</v>
      </c>
      <c r="M154">
        <v>8.3414634146341482E-2</v>
      </c>
      <c r="N154">
        <v>-0.59658536585365851</v>
      </c>
      <c r="O154">
        <v>-0.68658536585365848</v>
      </c>
      <c r="P154">
        <v>-9.9756097560975587E-2</v>
      </c>
      <c r="Q154">
        <v>0.65073170731707319</v>
      </c>
      <c r="R154">
        <v>0.1531707317073171</v>
      </c>
      <c r="S154">
        <v>0.25926829268292684</v>
      </c>
      <c r="T154">
        <v>-0.60780487804878025</v>
      </c>
      <c r="U154">
        <v>-0.80926829268292644</v>
      </c>
      <c r="V154">
        <v>-0.45024390243902412</v>
      </c>
      <c r="W154">
        <v>-0.5499999999999996</v>
      </c>
      <c r="X154">
        <v>-0.47570731707317049</v>
      </c>
      <c r="Y154" t="str">
        <v>PG</v>
      </c>
      <c r="Z154">
        <v>0</v>
      </c>
      <c r="AA154">
        <v>0</v>
      </c>
      <c r="AB154">
        <v>1.4170731707317081</v>
      </c>
      <c r="AC154">
        <v>1.4768292682926834</v>
      </c>
      <c r="AD154">
        <v>1.2731707317073173</v>
      </c>
      <c r="AE154">
        <v>1.254878048780488</v>
      </c>
      <c r="AF154">
        <v>1.368617886178862</v>
      </c>
    </row>
    <row r="155" spans="1:32" x14ac:dyDescent="0.3">
      <c r="A155">
        <f t="shared" si="4"/>
        <v>3.2766752118977505</v>
      </c>
      <c r="B155">
        <f t="shared" si="5"/>
        <v>4.0019618209326726</v>
      </c>
      <c r="C155">
        <f>GMs!$P$9*AE155 + 1</f>
        <v>3.3171262057680311</v>
      </c>
      <c r="D155">
        <f>GMs!$P$10*AF155 + 1</f>
        <v>4.024144314768769</v>
      </c>
      <c r="E155">
        <v>4.2202924463442022</v>
      </c>
      <c r="F155">
        <v>5.1225420051905184</v>
      </c>
      <c r="G155">
        <v>2.7921677736299189</v>
      </c>
      <c r="H155">
        <v>3.6043427330875257</v>
      </c>
      <c r="I155">
        <v>4.4021580030259404</v>
      </c>
      <c r="J155" t="str">
        <v>Will Barton</v>
      </c>
      <c r="K155">
        <v>-0.64463414634146343</v>
      </c>
      <c r="L155">
        <v>8.3414634146341468E-2</v>
      </c>
      <c r="M155">
        <v>4.9268292682926845E-2</v>
      </c>
      <c r="N155">
        <v>7.7804878048780557E-2</v>
      </c>
      <c r="O155">
        <v>-0.44756097560975605</v>
      </c>
      <c r="P155">
        <v>0.13926829268292687</v>
      </c>
      <c r="Q155">
        <v>-6.6341463414634122E-2</v>
      </c>
      <c r="R155">
        <v>-0.35048780487804876</v>
      </c>
      <c r="S155">
        <v>-6.512195121951217E-2</v>
      </c>
      <c r="T155">
        <v>-1.3078048780487803</v>
      </c>
      <c r="U155">
        <v>-1.1592682926829267</v>
      </c>
      <c r="V155">
        <v>-1.3636585365853655</v>
      </c>
      <c r="W155">
        <v>-1.224390243902439</v>
      </c>
      <c r="X155">
        <v>-1.0954634146341462</v>
      </c>
      <c r="Y155" t="str">
        <v>SF</v>
      </c>
      <c r="Z155">
        <v>0</v>
      </c>
      <c r="AA155">
        <v>0</v>
      </c>
      <c r="AB155">
        <v>0.71707317073170795</v>
      </c>
      <c r="AC155">
        <v>1.126829268292683</v>
      </c>
      <c r="AD155">
        <v>0.35975609756097593</v>
      </c>
      <c r="AE155">
        <v>0.58048780487804863</v>
      </c>
      <c r="AF155">
        <v>0.74886178861788633</v>
      </c>
    </row>
    <row r="156" spans="1:32" x14ac:dyDescent="0.3">
      <c r="A156">
        <f t="shared" si="4"/>
        <v>5.2745317139161294</v>
      </c>
      <c r="B156">
        <f t="shared" si="5"/>
        <v>5.5619963727095509</v>
      </c>
      <c r="C156">
        <f>GMs!$P$9*AE156 + 1</f>
        <v>5.2724042715596822</v>
      </c>
      <c r="D156">
        <f>GMs!$P$10*AF156 + 1</f>
        <v>5.5495133828846832</v>
      </c>
      <c r="E156">
        <v>5.8961589235233252</v>
      </c>
      <c r="F156">
        <v>4.8481520340658246</v>
      </c>
      <c r="G156">
        <v>6.9323790879647946</v>
      </c>
      <c r="H156">
        <v>5.8019848853077427</v>
      </c>
      <c r="I156">
        <v>6.1181960099805064</v>
      </c>
      <c r="J156" t="str">
        <v>Royce O'Neale</v>
      </c>
      <c r="K156">
        <v>-8.4065040650406514E-2</v>
      </c>
      <c r="L156">
        <v>0.20008130081300815</v>
      </c>
      <c r="M156">
        <v>-0.24707317073170734</v>
      </c>
      <c r="N156">
        <v>-1.0244308943089431</v>
      </c>
      <c r="O156">
        <v>0.61504065040650413</v>
      </c>
      <c r="P156">
        <v>-0.20199186991869922</v>
      </c>
      <c r="Q156">
        <v>-0.33951219512195124</v>
      </c>
      <c r="R156">
        <v>-0.15231707317073173</v>
      </c>
      <c r="S156">
        <v>0.49971544715447158</v>
      </c>
      <c r="T156">
        <v>-0.93463414634146347</v>
      </c>
      <c r="U156">
        <v>-1.2342682926829269</v>
      </c>
      <c r="V156">
        <v>-0.53256097560975602</v>
      </c>
      <c r="W156">
        <v>-0.73455284552845534</v>
      </c>
      <c r="X156">
        <v>-0.7177398373983741</v>
      </c>
      <c r="Y156" t="str">
        <v>SF, PF</v>
      </c>
      <c r="Z156">
        <v>0</v>
      </c>
      <c r="AA156">
        <v>0</v>
      </c>
      <c r="AB156">
        <v>1.0902439024390249</v>
      </c>
      <c r="AC156">
        <v>1.0518292682926829</v>
      </c>
      <c r="AD156">
        <v>1.1908536585365854</v>
      </c>
      <c r="AE156">
        <v>1.0703252032520323</v>
      </c>
      <c r="AF156">
        <v>1.1265853658536584</v>
      </c>
    </row>
    <row r="157" spans="1:32" x14ac:dyDescent="0.3">
      <c r="A157">
        <f t="shared" si="4"/>
        <v>3.3096688586945691</v>
      </c>
      <c r="B157">
        <f t="shared" si="5"/>
        <v>3.3860067236921401</v>
      </c>
      <c r="C157">
        <f>GMs!$P$9*AE157 + 1</f>
        <v>3.3494166900080757</v>
      </c>
      <c r="D157">
        <f>GMs!$P$10*AF157 + 1</f>
        <v>3.4218763383262716</v>
      </c>
      <c r="E157">
        <v>4.6781435492598042</v>
      </c>
      <c r="F157">
        <v>1.1659724703388392</v>
      </c>
      <c r="G157">
        <v>5.8157674378184252</v>
      </c>
      <c r="H157">
        <v>3.6406357445640261</v>
      </c>
      <c r="I157">
        <v>3.7246073960613546</v>
      </c>
      <c r="J157" t="str">
        <v>Nicolas Batum</v>
      </c>
      <c r="K157">
        <v>0.14150406504065041</v>
      </c>
      <c r="L157">
        <v>-1.0447154471544717E-2</v>
      </c>
      <c r="M157">
        <v>-0.3228048780487805</v>
      </c>
      <c r="N157">
        <v>-0.98349593495934962</v>
      </c>
      <c r="O157">
        <v>-0.3911382113821138</v>
      </c>
      <c r="P157">
        <v>-0.45959349593495935</v>
      </c>
      <c r="Q157">
        <v>-0.12207317073170734</v>
      </c>
      <c r="R157">
        <v>-9.2682926829268292E-2</v>
      </c>
      <c r="S157">
        <v>1.0244308943089431</v>
      </c>
      <c r="T157">
        <v>-1.2058536585365855</v>
      </c>
      <c r="U157">
        <v>-2.2407317073170732</v>
      </c>
      <c r="V157">
        <v>-0.75670731707317085</v>
      </c>
      <c r="W157">
        <v>-1.2163008130081301</v>
      </c>
      <c r="X157">
        <v>-1.2446016260162605</v>
      </c>
      <c r="Y157" t="str">
        <v>SF, SG</v>
      </c>
      <c r="Z157">
        <v>0</v>
      </c>
      <c r="AA157">
        <v>0</v>
      </c>
      <c r="AB157">
        <v>0.81902439024390272</v>
      </c>
      <c r="AC157">
        <v>4.5365853658536626E-2</v>
      </c>
      <c r="AD157">
        <v>0.96670731707317059</v>
      </c>
      <c r="AE157">
        <v>0.58857723577235754</v>
      </c>
      <c r="AF157">
        <v>0.59972357723577208</v>
      </c>
    </row>
    <row r="158" spans="1:32" x14ac:dyDescent="0.3">
      <c r="A158">
        <f t="shared" si="4"/>
        <v>2.479522177731412</v>
      </c>
      <c r="B158">
        <f t="shared" si="5"/>
        <v>3.5816322359317465</v>
      </c>
      <c r="C158">
        <f>GMs!$P$9*AE158 + 1</f>
        <v>2.536962144330166</v>
      </c>
      <c r="D158">
        <f>GMs!$P$10*AF158 + 1</f>
        <v>3.613154861590226</v>
      </c>
      <c r="E158">
        <v>-0.25744752666773407</v>
      </c>
      <c r="F158">
        <v>3.4208780216627424</v>
      </c>
      <c r="G158">
        <v>4.2076765575477832</v>
      </c>
      <c r="H158">
        <v>2.7274743955045535</v>
      </c>
      <c r="I158">
        <v>3.9397954595249214</v>
      </c>
      <c r="J158" t="str">
        <v>Terrence Ross</v>
      </c>
      <c r="K158">
        <v>-1.1130081300813008</v>
      </c>
      <c r="L158">
        <v>0.88504065040650404</v>
      </c>
      <c r="M158">
        <v>-1.9024390243902456E-2</v>
      </c>
      <c r="N158">
        <v>1.0894308943089404E-2</v>
      </c>
      <c r="O158">
        <v>-0.74747967479674804</v>
      </c>
      <c r="P158">
        <v>-0.34032520325203253</v>
      </c>
      <c r="Q158">
        <v>-4.4390243902439036E-2</v>
      </c>
      <c r="R158">
        <v>-0.25609756097560976</v>
      </c>
      <c r="S158">
        <v>0.20455284552845532</v>
      </c>
      <c r="T158">
        <v>-2.3048780487804881</v>
      </c>
      <c r="U158">
        <v>-1.6243902439024394</v>
      </c>
      <c r="V158">
        <v>-1.0795121951219513</v>
      </c>
      <c r="W158">
        <v>-1.419837398373984</v>
      </c>
      <c r="X158">
        <v>-1.1972357723577238</v>
      </c>
      <c r="Y158" t="str">
        <v>SG,SF</v>
      </c>
      <c r="Z158">
        <v>0</v>
      </c>
      <c r="AA158">
        <v>0</v>
      </c>
      <c r="AB158">
        <v>-0.2799999999999998</v>
      </c>
      <c r="AC158">
        <v>0.66170731707317043</v>
      </c>
      <c r="AD158">
        <v>0.64390243902439015</v>
      </c>
      <c r="AE158">
        <v>0.38504065040650359</v>
      </c>
      <c r="AF158">
        <v>0.6470894308943087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C14" sqref="C14"/>
    </sheetView>
    <sheetView workbookViewId="2">
      <selection activeCell="B3" sqref="B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203</v>
      </c>
      <c r="C1" s="1" t="s">
        <v>193</v>
      </c>
    </row>
    <row r="2" spans="1:4" x14ac:dyDescent="0.3">
      <c r="A2" t="s">
        <v>17</v>
      </c>
      <c r="B2">
        <v>45</v>
      </c>
      <c r="C2" s="1" t="s">
        <v>2347</v>
      </c>
      <c r="D2" s="1" t="s">
        <v>2372</v>
      </c>
    </row>
    <row r="3" spans="1:4" x14ac:dyDescent="0.3">
      <c r="A3" t="s">
        <v>10</v>
      </c>
      <c r="B3">
        <v>23</v>
      </c>
      <c r="C3" s="1" t="s">
        <v>7980</v>
      </c>
      <c r="D3" s="1" t="s">
        <v>2347</v>
      </c>
    </row>
    <row r="4" spans="1:4" x14ac:dyDescent="0.3">
      <c r="A4" t="s">
        <v>2335</v>
      </c>
      <c r="B4">
        <v>15</v>
      </c>
      <c r="C4" s="1" t="s">
        <v>7981</v>
      </c>
      <c r="D4" s="1" t="s">
        <v>2368</v>
      </c>
    </row>
    <row r="5" spans="1:4" x14ac:dyDescent="0.3">
      <c r="A5" t="s">
        <v>12</v>
      </c>
      <c r="B5">
        <v>64</v>
      </c>
      <c r="C5" s="1" t="s">
        <v>7982</v>
      </c>
      <c r="D5" s="1" t="s">
        <v>2369</v>
      </c>
    </row>
    <row r="6" spans="1:4" x14ac:dyDescent="0.3">
      <c r="A6" t="s">
        <v>38</v>
      </c>
      <c r="B6">
        <v>59</v>
      </c>
      <c r="C6" s="1" t="s">
        <v>7990</v>
      </c>
      <c r="D6" s="1" t="s">
        <v>2370</v>
      </c>
    </row>
    <row r="7" spans="1:4" x14ac:dyDescent="0.3">
      <c r="A7" t="s">
        <v>2338</v>
      </c>
      <c r="B7">
        <v>70</v>
      </c>
      <c r="C7" s="1" t="s">
        <v>7983</v>
      </c>
      <c r="D7" s="1" t="s">
        <v>2371</v>
      </c>
    </row>
    <row r="8" spans="1:4" x14ac:dyDescent="0.3">
      <c r="A8" t="s">
        <v>42</v>
      </c>
      <c r="B8">
        <v>76</v>
      </c>
      <c r="C8" s="1" t="s">
        <v>7984</v>
      </c>
      <c r="D8" s="1" t="s">
        <v>2374</v>
      </c>
    </row>
    <row r="9" spans="1:4" x14ac:dyDescent="0.3">
      <c r="A9" t="s">
        <v>35</v>
      </c>
      <c r="B9">
        <v>65</v>
      </c>
      <c r="C9" s="1" t="s">
        <v>7989</v>
      </c>
      <c r="D9" s="1" t="s">
        <v>2373</v>
      </c>
    </row>
    <row r="10" spans="1:4" x14ac:dyDescent="0.3">
      <c r="A10" t="s">
        <v>2336</v>
      </c>
      <c r="B10">
        <v>50</v>
      </c>
      <c r="C10" s="1" t="s">
        <v>7985</v>
      </c>
      <c r="D10" s="1" t="s">
        <v>2375</v>
      </c>
    </row>
    <row r="11" spans="1:4" x14ac:dyDescent="0.3">
      <c r="A11" t="s">
        <v>29</v>
      </c>
      <c r="B11">
        <v>86</v>
      </c>
      <c r="C11" s="1" t="s">
        <v>7986</v>
      </c>
      <c r="D11" s="1" t="s">
        <v>2732</v>
      </c>
    </row>
    <row r="12" spans="1:4" x14ac:dyDescent="0.3">
      <c r="A12" t="s">
        <v>31</v>
      </c>
      <c r="B12">
        <v>64</v>
      </c>
      <c r="C12" s="1" t="s">
        <v>7987</v>
      </c>
      <c r="D12" s="1" t="s">
        <v>2376</v>
      </c>
    </row>
    <row r="13" spans="1:4" x14ac:dyDescent="0.3">
      <c r="A13" t="s">
        <v>25</v>
      </c>
      <c r="B13">
        <v>54</v>
      </c>
      <c r="C13" s="1" t="s">
        <v>7988</v>
      </c>
      <c r="D13" s="1" t="s">
        <v>2733</v>
      </c>
    </row>
    <row r="14" spans="1:4" x14ac:dyDescent="0.3">
      <c r="A14" t="s">
        <v>39</v>
      </c>
      <c r="B14">
        <v>60</v>
      </c>
      <c r="C14" s="1" t="s">
        <v>193</v>
      </c>
    </row>
    <row r="15" spans="1:4" x14ac:dyDescent="0.3">
      <c r="A15" t="s">
        <v>56</v>
      </c>
      <c r="B15">
        <v>48</v>
      </c>
      <c r="C15" s="1" t="s">
        <v>193</v>
      </c>
    </row>
    <row r="16" spans="1:4" x14ac:dyDescent="0.3">
      <c r="A16" t="s">
        <v>33</v>
      </c>
      <c r="B16">
        <v>37</v>
      </c>
      <c r="C16" s="1" t="s">
        <v>193</v>
      </c>
    </row>
    <row r="17" spans="1:3" x14ac:dyDescent="0.3">
      <c r="A17" t="s">
        <v>37</v>
      </c>
      <c r="B17">
        <v>32</v>
      </c>
      <c r="C17" s="1" t="s">
        <v>193</v>
      </c>
    </row>
    <row r="18" spans="1:3" x14ac:dyDescent="0.3">
      <c r="A18" t="s">
        <v>99</v>
      </c>
      <c r="B18">
        <v>3</v>
      </c>
      <c r="C18" s="1" t="s">
        <v>193</v>
      </c>
    </row>
    <row r="19" spans="1:3" x14ac:dyDescent="0.3">
      <c r="A19" t="s">
        <v>47</v>
      </c>
      <c r="B19">
        <v>38</v>
      </c>
      <c r="C19" s="1" t="s">
        <v>193</v>
      </c>
    </row>
    <row r="20" spans="1:3" x14ac:dyDescent="0.3">
      <c r="A20" t="s">
        <v>82</v>
      </c>
      <c r="B20">
        <v>25</v>
      </c>
      <c r="C20" s="1" t="s">
        <v>193</v>
      </c>
    </row>
    <row r="21" spans="1:3" x14ac:dyDescent="0.3">
      <c r="A21" t="s">
        <v>102</v>
      </c>
      <c r="B21">
        <v>25</v>
      </c>
      <c r="C21" s="1" t="s">
        <v>193</v>
      </c>
    </row>
    <row r="22" spans="1:3" x14ac:dyDescent="0.3">
      <c r="A22" t="s">
        <v>75</v>
      </c>
      <c r="B22">
        <v>5</v>
      </c>
      <c r="C22" s="1" t="s">
        <v>193</v>
      </c>
    </row>
    <row r="23" spans="1:3" x14ac:dyDescent="0.3">
      <c r="A23" t="s">
        <v>27</v>
      </c>
      <c r="B23">
        <v>20</v>
      </c>
      <c r="C23" s="1" t="s">
        <v>193</v>
      </c>
    </row>
    <row r="24" spans="1:3" x14ac:dyDescent="0.3">
      <c r="A24" t="s">
        <v>32</v>
      </c>
      <c r="B24">
        <v>23</v>
      </c>
      <c r="C24" s="1" t="s">
        <v>193</v>
      </c>
    </row>
    <row r="25" spans="1:3" x14ac:dyDescent="0.3">
      <c r="A25" t="s">
        <v>53</v>
      </c>
      <c r="B25">
        <v>23</v>
      </c>
      <c r="C25" s="1" t="s">
        <v>193</v>
      </c>
    </row>
    <row r="26" spans="1:3" x14ac:dyDescent="0.3">
      <c r="A26" t="s">
        <v>109</v>
      </c>
      <c r="B26">
        <v>30</v>
      </c>
      <c r="C26" s="1" t="s">
        <v>193</v>
      </c>
    </row>
    <row r="27" spans="1:3" x14ac:dyDescent="0.3">
      <c r="A27" t="s">
        <v>19</v>
      </c>
      <c r="B27">
        <v>53</v>
      </c>
      <c r="C27" s="1" t="s">
        <v>193</v>
      </c>
    </row>
    <row r="28" spans="1:3" x14ac:dyDescent="0.3">
      <c r="A28" t="s">
        <v>21</v>
      </c>
      <c r="B28">
        <v>76</v>
      </c>
      <c r="C28" s="1" t="s">
        <v>193</v>
      </c>
    </row>
    <row r="29" spans="1:3" x14ac:dyDescent="0.3">
      <c r="A29" t="s">
        <v>2345</v>
      </c>
      <c r="B29">
        <v>4</v>
      </c>
      <c r="C29" s="1" t="s">
        <v>193</v>
      </c>
    </row>
    <row r="30" spans="1:3" x14ac:dyDescent="0.3">
      <c r="A30" t="s">
        <v>77</v>
      </c>
      <c r="B30">
        <v>28</v>
      </c>
      <c r="C30" s="1" t="s">
        <v>193</v>
      </c>
    </row>
    <row r="31" spans="1:3" x14ac:dyDescent="0.3">
      <c r="A31" t="s">
        <v>65</v>
      </c>
      <c r="B31">
        <v>46</v>
      </c>
      <c r="C31" s="1" t="s">
        <v>193</v>
      </c>
    </row>
    <row r="32" spans="1:3" x14ac:dyDescent="0.3">
      <c r="A32" t="s">
        <v>54</v>
      </c>
      <c r="B32">
        <v>31</v>
      </c>
      <c r="C32" s="1" t="s">
        <v>193</v>
      </c>
    </row>
    <row r="33" spans="1:3" x14ac:dyDescent="0.3">
      <c r="A33" t="s">
        <v>100</v>
      </c>
      <c r="B33">
        <v>12</v>
      </c>
      <c r="C33" s="1" t="s">
        <v>193</v>
      </c>
    </row>
    <row r="34" spans="1:3" x14ac:dyDescent="0.3">
      <c r="A34" t="s">
        <v>44</v>
      </c>
      <c r="B34">
        <v>4</v>
      </c>
      <c r="C34" s="1" t="s">
        <v>193</v>
      </c>
    </row>
    <row r="35" spans="1:3" x14ac:dyDescent="0.3">
      <c r="A35" t="s">
        <v>104</v>
      </c>
      <c r="B35">
        <v>60</v>
      </c>
      <c r="C35" s="1" t="s">
        <v>193</v>
      </c>
    </row>
    <row r="36" spans="1:3" x14ac:dyDescent="0.3">
      <c r="A36" t="s">
        <v>81</v>
      </c>
      <c r="B36">
        <v>13</v>
      </c>
      <c r="C36" s="1" t="s">
        <v>193</v>
      </c>
    </row>
    <row r="37" spans="1:3" x14ac:dyDescent="0.3">
      <c r="A37" t="s">
        <v>156</v>
      </c>
      <c r="B37">
        <v>40</v>
      </c>
      <c r="C37" s="1" t="s">
        <v>193</v>
      </c>
    </row>
    <row r="38" spans="1:3" x14ac:dyDescent="0.3">
      <c r="A38" t="s">
        <v>69</v>
      </c>
      <c r="B38">
        <v>19</v>
      </c>
      <c r="C38" s="1" t="s">
        <v>193</v>
      </c>
    </row>
    <row r="39" spans="1:3" x14ac:dyDescent="0.3">
      <c r="A39" t="s">
        <v>2340</v>
      </c>
      <c r="B39">
        <v>4</v>
      </c>
      <c r="C39" s="1" t="s">
        <v>193</v>
      </c>
    </row>
    <row r="40" spans="1:3" x14ac:dyDescent="0.3">
      <c r="A40" t="s">
        <v>45</v>
      </c>
      <c r="B40">
        <v>21</v>
      </c>
      <c r="C40" s="1" t="s">
        <v>193</v>
      </c>
    </row>
    <row r="41" spans="1:3" x14ac:dyDescent="0.3">
      <c r="A41" t="s">
        <v>2337</v>
      </c>
      <c r="B41">
        <v>56</v>
      </c>
      <c r="C41" s="1" t="s">
        <v>193</v>
      </c>
    </row>
    <row r="42" spans="1:3" x14ac:dyDescent="0.3">
      <c r="A42" t="s">
        <v>155</v>
      </c>
      <c r="B42">
        <v>9</v>
      </c>
      <c r="C42" s="1" t="s">
        <v>193</v>
      </c>
    </row>
    <row r="43" spans="1:3" x14ac:dyDescent="0.3">
      <c r="A43" t="s">
        <v>173</v>
      </c>
      <c r="B43">
        <v>11</v>
      </c>
      <c r="C43" s="1" t="s">
        <v>193</v>
      </c>
    </row>
    <row r="44" spans="1:3" x14ac:dyDescent="0.3">
      <c r="A44" t="s">
        <v>41</v>
      </c>
      <c r="B44">
        <v>19</v>
      </c>
      <c r="C44" s="1" t="s">
        <v>193</v>
      </c>
    </row>
    <row r="45" spans="1:3" x14ac:dyDescent="0.3">
      <c r="A45" t="s">
        <v>83</v>
      </c>
      <c r="B45">
        <v>23</v>
      </c>
      <c r="C45" s="1" t="s">
        <v>193</v>
      </c>
    </row>
    <row r="46" spans="1:3" x14ac:dyDescent="0.3">
      <c r="A46" t="s">
        <v>57</v>
      </c>
      <c r="B46">
        <v>51</v>
      </c>
      <c r="C46" s="1" t="s">
        <v>193</v>
      </c>
    </row>
    <row r="47" spans="1:3" x14ac:dyDescent="0.3">
      <c r="A47" t="s">
        <v>2417</v>
      </c>
      <c r="B47">
        <v>13</v>
      </c>
      <c r="C47" s="1" t="s">
        <v>193</v>
      </c>
    </row>
    <row r="48" spans="1:3" x14ac:dyDescent="0.3">
      <c r="A48" t="s">
        <v>136</v>
      </c>
      <c r="B48">
        <v>39</v>
      </c>
      <c r="C48" s="1" t="s">
        <v>193</v>
      </c>
    </row>
    <row r="49" spans="1:3" x14ac:dyDescent="0.3">
      <c r="A49" t="s">
        <v>117</v>
      </c>
      <c r="B49">
        <v>5</v>
      </c>
      <c r="C49" s="1" t="s">
        <v>193</v>
      </c>
    </row>
    <row r="50" spans="1:3" x14ac:dyDescent="0.3">
      <c r="A50" t="s">
        <v>84</v>
      </c>
      <c r="B50">
        <v>31</v>
      </c>
      <c r="C50" s="1" t="s">
        <v>193</v>
      </c>
    </row>
    <row r="51" spans="1:3" x14ac:dyDescent="0.3">
      <c r="A51" t="s">
        <v>638</v>
      </c>
      <c r="B51">
        <v>7</v>
      </c>
      <c r="C51" s="1" t="s">
        <v>193</v>
      </c>
    </row>
    <row r="52" spans="1:3" x14ac:dyDescent="0.3">
      <c r="A52" t="s">
        <v>23</v>
      </c>
      <c r="B52">
        <v>22</v>
      </c>
      <c r="C52" s="1" t="s">
        <v>193</v>
      </c>
    </row>
    <row r="53" spans="1:3" x14ac:dyDescent="0.3">
      <c r="A53" t="s">
        <v>130</v>
      </c>
      <c r="B53">
        <v>10</v>
      </c>
      <c r="C53" s="1" t="s">
        <v>193</v>
      </c>
    </row>
    <row r="54" spans="1:3" x14ac:dyDescent="0.3">
      <c r="A54" t="s">
        <v>85</v>
      </c>
      <c r="B54">
        <v>1</v>
      </c>
      <c r="C54" s="1" t="s">
        <v>193</v>
      </c>
    </row>
    <row r="55" spans="1:3" x14ac:dyDescent="0.3">
      <c r="A55" t="s">
        <v>89</v>
      </c>
      <c r="B55">
        <v>16</v>
      </c>
      <c r="C55" s="1" t="s">
        <v>193</v>
      </c>
    </row>
    <row r="56" spans="1:3" x14ac:dyDescent="0.3">
      <c r="A56" t="s">
        <v>79</v>
      </c>
      <c r="B56">
        <v>18.235532912495568</v>
      </c>
      <c r="C56" s="1" t="s">
        <v>193</v>
      </c>
    </row>
    <row r="57" spans="1:3" x14ac:dyDescent="0.3">
      <c r="A57" t="s">
        <v>63</v>
      </c>
      <c r="B57">
        <v>1</v>
      </c>
      <c r="C57" s="1" t="s">
        <v>193</v>
      </c>
    </row>
    <row r="58" spans="1:3" x14ac:dyDescent="0.3">
      <c r="A58" t="s">
        <v>134</v>
      </c>
      <c r="B58">
        <v>1</v>
      </c>
      <c r="C58" s="1" t="s">
        <v>193</v>
      </c>
    </row>
    <row r="59" spans="1:3" x14ac:dyDescent="0.3">
      <c r="A59" t="s">
        <v>2427</v>
      </c>
      <c r="B59">
        <v>4</v>
      </c>
      <c r="C59" s="1" t="s">
        <v>193</v>
      </c>
    </row>
    <row r="60" spans="1:3" x14ac:dyDescent="0.3">
      <c r="A60" t="s">
        <v>2339</v>
      </c>
      <c r="B60">
        <v>13</v>
      </c>
      <c r="C60" s="1" t="s">
        <v>193</v>
      </c>
    </row>
    <row r="61" spans="1:3" x14ac:dyDescent="0.3">
      <c r="A61" t="s">
        <v>94</v>
      </c>
      <c r="B61">
        <v>6</v>
      </c>
      <c r="C61" s="1" t="s">
        <v>193</v>
      </c>
    </row>
    <row r="62" spans="1:3" x14ac:dyDescent="0.3">
      <c r="A62" t="s">
        <v>113</v>
      </c>
      <c r="B62">
        <v>3</v>
      </c>
      <c r="C62" s="1" t="s">
        <v>193</v>
      </c>
    </row>
    <row r="63" spans="1:3" x14ac:dyDescent="0.3">
      <c r="A63" t="s">
        <v>198</v>
      </c>
      <c r="B63">
        <v>5</v>
      </c>
      <c r="C63" s="1" t="s">
        <v>193</v>
      </c>
    </row>
    <row r="64" spans="1:3" x14ac:dyDescent="0.3">
      <c r="A64" t="s">
        <v>73</v>
      </c>
      <c r="B64">
        <v>54</v>
      </c>
      <c r="C64" s="1" t="s">
        <v>193</v>
      </c>
    </row>
    <row r="65" spans="1:3" x14ac:dyDescent="0.3">
      <c r="A65" t="s">
        <v>124</v>
      </c>
      <c r="B65">
        <v>3</v>
      </c>
      <c r="C65" s="1" t="s">
        <v>193</v>
      </c>
    </row>
    <row r="66" spans="1:3" x14ac:dyDescent="0.3">
      <c r="A66" t="s">
        <v>2342</v>
      </c>
      <c r="B66">
        <v>12</v>
      </c>
      <c r="C66" s="1" t="s">
        <v>193</v>
      </c>
    </row>
    <row r="67" spans="1:3" x14ac:dyDescent="0.3">
      <c r="A67" t="s">
        <v>92</v>
      </c>
      <c r="B67">
        <v>1</v>
      </c>
      <c r="C67" s="1" t="s">
        <v>193</v>
      </c>
    </row>
    <row r="68" spans="1:3" x14ac:dyDescent="0.3">
      <c r="A68" t="s">
        <v>2439</v>
      </c>
      <c r="B68">
        <v>1</v>
      </c>
      <c r="C68" s="1" t="s">
        <v>193</v>
      </c>
    </row>
    <row r="69" spans="1:3" x14ac:dyDescent="0.3">
      <c r="A69" t="s">
        <v>68</v>
      </c>
      <c r="B69">
        <v>2</v>
      </c>
      <c r="C69" s="1" t="s">
        <v>193</v>
      </c>
    </row>
    <row r="70" spans="1:3" x14ac:dyDescent="0.3">
      <c r="A70" t="s">
        <v>51</v>
      </c>
      <c r="B70">
        <v>9</v>
      </c>
      <c r="C70" s="1" t="s">
        <v>193</v>
      </c>
    </row>
    <row r="71" spans="1:3" x14ac:dyDescent="0.3">
      <c r="A71" t="s">
        <v>181</v>
      </c>
      <c r="B71">
        <v>16</v>
      </c>
      <c r="C71" s="1" t="s">
        <v>193</v>
      </c>
    </row>
    <row r="72" spans="1:3" x14ac:dyDescent="0.3">
      <c r="A72" t="s">
        <v>180</v>
      </c>
      <c r="B72">
        <v>9</v>
      </c>
      <c r="C72" s="1" t="s">
        <v>193</v>
      </c>
    </row>
    <row r="73" spans="1:3" x14ac:dyDescent="0.3">
      <c r="A73" t="s">
        <v>60</v>
      </c>
      <c r="B73">
        <v>12</v>
      </c>
      <c r="C73" s="1" t="s">
        <v>193</v>
      </c>
    </row>
    <row r="74" spans="1:3" x14ac:dyDescent="0.3">
      <c r="A74" t="s">
        <v>107</v>
      </c>
      <c r="B74">
        <v>7</v>
      </c>
      <c r="C74" s="1" t="s">
        <v>193</v>
      </c>
    </row>
    <row r="75" spans="1:3" x14ac:dyDescent="0.3">
      <c r="A75" t="s">
        <v>62</v>
      </c>
      <c r="B75">
        <v>9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193</v>
      </c>
    </row>
    <row r="78" spans="1:3" x14ac:dyDescent="0.3">
      <c r="A78" t="s">
        <v>2344</v>
      </c>
      <c r="B78">
        <v>6</v>
      </c>
      <c r="C78" s="1" t="s">
        <v>193</v>
      </c>
    </row>
    <row r="79" spans="1:3" x14ac:dyDescent="0.3">
      <c r="A79" t="s">
        <v>96</v>
      </c>
      <c r="B79">
        <v>1</v>
      </c>
      <c r="C79" s="1" t="s">
        <v>193</v>
      </c>
    </row>
    <row r="80" spans="1:3" x14ac:dyDescent="0.3">
      <c r="A80" t="s">
        <v>90</v>
      </c>
      <c r="B80">
        <v>7</v>
      </c>
      <c r="C80" s="1" t="s">
        <v>193</v>
      </c>
    </row>
    <row r="81" spans="1:6" x14ac:dyDescent="0.3">
      <c r="A81" t="s">
        <v>2455</v>
      </c>
      <c r="B81">
        <v>1</v>
      </c>
      <c r="C81" s="1" t="s">
        <v>193</v>
      </c>
    </row>
    <row r="82" spans="1:6" x14ac:dyDescent="0.3">
      <c r="A82" t="s">
        <v>72</v>
      </c>
      <c r="B82">
        <v>19</v>
      </c>
      <c r="C82" s="1" t="s">
        <v>193</v>
      </c>
    </row>
    <row r="83" spans="1:6" x14ac:dyDescent="0.3">
      <c r="A83" t="s">
        <v>162</v>
      </c>
      <c r="B83">
        <v>1</v>
      </c>
      <c r="C83" s="1" t="s">
        <v>193</v>
      </c>
    </row>
    <row r="84" spans="1:6" x14ac:dyDescent="0.3">
      <c r="A84" t="s">
        <v>2461</v>
      </c>
      <c r="B84">
        <v>1</v>
      </c>
      <c r="C84" s="1" t="s">
        <v>193</v>
      </c>
    </row>
    <row r="85" spans="1:6" x14ac:dyDescent="0.3">
      <c r="A85" t="s">
        <v>80</v>
      </c>
      <c r="B85">
        <v>13</v>
      </c>
      <c r="C85" s="1" t="s">
        <v>193</v>
      </c>
    </row>
    <row r="86" spans="1:6" x14ac:dyDescent="0.3">
      <c r="A86" t="s">
        <v>166</v>
      </c>
      <c r="B86">
        <v>1</v>
      </c>
      <c r="C86" s="1" t="s">
        <v>193</v>
      </c>
    </row>
    <row r="87" spans="1:6" x14ac:dyDescent="0.3">
      <c r="A87" t="s">
        <v>2459</v>
      </c>
      <c r="B87">
        <v>1</v>
      </c>
      <c r="C87" s="1" t="s">
        <v>193</v>
      </c>
    </row>
    <row r="88" spans="1:6" x14ac:dyDescent="0.3">
      <c r="A88" s="1" t="s">
        <v>147</v>
      </c>
      <c r="B88">
        <v>1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2463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193</v>
      </c>
    </row>
    <row r="92" spans="1:6" x14ac:dyDescent="0.3">
      <c r="A92" t="s">
        <v>158</v>
      </c>
      <c r="B92">
        <v>3</v>
      </c>
      <c r="C92" s="1" t="s">
        <v>193</v>
      </c>
    </row>
    <row r="93" spans="1:6" x14ac:dyDescent="0.3">
      <c r="A93" t="s">
        <v>2470</v>
      </c>
      <c r="B93">
        <v>1</v>
      </c>
      <c r="C93" s="1" t="s">
        <v>193</v>
      </c>
    </row>
    <row r="94" spans="1:6" x14ac:dyDescent="0.3">
      <c r="A94" t="s">
        <v>110</v>
      </c>
      <c r="B94">
        <v>1</v>
      </c>
      <c r="C94" s="1" t="s">
        <v>193</v>
      </c>
    </row>
    <row r="95" spans="1:6" x14ac:dyDescent="0.3">
      <c r="A95" t="s">
        <v>2457</v>
      </c>
      <c r="B95">
        <v>3</v>
      </c>
      <c r="C95" s="1" t="s">
        <v>193</v>
      </c>
    </row>
    <row r="96" spans="1:6" x14ac:dyDescent="0.3">
      <c r="A96" t="s">
        <v>76</v>
      </c>
      <c r="B96">
        <v>14</v>
      </c>
      <c r="C96" s="1" t="s">
        <v>193</v>
      </c>
    </row>
    <row r="97" spans="1:3" x14ac:dyDescent="0.3">
      <c r="A97" t="s">
        <v>2351</v>
      </c>
      <c r="B97">
        <v>1</v>
      </c>
      <c r="C97" s="1" t="s">
        <v>193</v>
      </c>
    </row>
    <row r="98" spans="1:3" x14ac:dyDescent="0.3">
      <c r="A98" t="s">
        <v>663</v>
      </c>
      <c r="B98">
        <v>4</v>
      </c>
      <c r="C98" s="1" t="s">
        <v>193</v>
      </c>
    </row>
    <row r="99" spans="1:3" x14ac:dyDescent="0.3">
      <c r="A99" t="s">
        <v>114</v>
      </c>
      <c r="B99">
        <v>1</v>
      </c>
      <c r="C99" s="1" t="s">
        <v>193</v>
      </c>
    </row>
    <row r="100" spans="1:3" x14ac:dyDescent="0.3">
      <c r="A100" t="s">
        <v>2468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193</v>
      </c>
    </row>
    <row r="102" spans="1:3" x14ac:dyDescent="0.3">
      <c r="A102" t="s">
        <v>712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2483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193</v>
      </c>
    </row>
    <row r="106" spans="1:3" x14ac:dyDescent="0.3">
      <c r="A106" t="s">
        <v>149</v>
      </c>
      <c r="B106">
        <v>1</v>
      </c>
      <c r="C106" s="1" t="s">
        <v>193</v>
      </c>
    </row>
    <row r="107" spans="1:3" x14ac:dyDescent="0.3">
      <c r="A107" t="s">
        <v>2474</v>
      </c>
      <c r="B107">
        <v>8.8604462042067524</v>
      </c>
      <c r="C107" s="1" t="s">
        <v>193</v>
      </c>
    </row>
    <row r="108" spans="1:3" x14ac:dyDescent="0.3">
      <c r="A108" t="s">
        <v>706</v>
      </c>
      <c r="B108">
        <v>8.6430528892319369</v>
      </c>
      <c r="C108" s="1" t="s">
        <v>193</v>
      </c>
    </row>
    <row r="109" spans="1:3" x14ac:dyDescent="0.3">
      <c r="A109" t="s">
        <v>200</v>
      </c>
      <c r="B109">
        <v>8.5620775269426623</v>
      </c>
      <c r="C109" s="1" t="s">
        <v>193</v>
      </c>
    </row>
    <row r="110" spans="1:3" x14ac:dyDescent="0.3">
      <c r="A110" t="s">
        <v>659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193</v>
      </c>
    </row>
    <row r="112" spans="1:3" x14ac:dyDescent="0.3">
      <c r="A112" t="s">
        <v>2487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193</v>
      </c>
    </row>
    <row r="114" spans="1:3" x14ac:dyDescent="0.3">
      <c r="A114" t="s">
        <v>190</v>
      </c>
      <c r="B114">
        <v>1</v>
      </c>
      <c r="C114" s="1" t="s">
        <v>193</v>
      </c>
    </row>
    <row r="115" spans="1:3" x14ac:dyDescent="0.3">
      <c r="A115" t="s">
        <v>165</v>
      </c>
      <c r="B115">
        <v>1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193</v>
      </c>
    </row>
    <row r="118" spans="1:3" x14ac:dyDescent="0.3">
      <c r="A118" t="s">
        <v>639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699</v>
      </c>
      <c r="B120">
        <v>6.3268657246512934</v>
      </c>
      <c r="C120" s="1" t="s">
        <v>193</v>
      </c>
    </row>
    <row r="121" spans="1:3" x14ac:dyDescent="0.3">
      <c r="A121" t="s">
        <v>2498</v>
      </c>
      <c r="B121">
        <v>8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193</v>
      </c>
    </row>
    <row r="126" spans="1:3" x14ac:dyDescent="0.3">
      <c r="A126" t="s">
        <v>133</v>
      </c>
      <c r="B126">
        <v>1</v>
      </c>
      <c r="C126" s="1" t="s">
        <v>193</v>
      </c>
    </row>
    <row r="127" spans="1:3" x14ac:dyDescent="0.3">
      <c r="A127" t="s">
        <v>2506</v>
      </c>
      <c r="B127">
        <v>6</v>
      </c>
      <c r="C127" s="1" t="s">
        <v>193</v>
      </c>
    </row>
    <row r="128" spans="1:3" x14ac:dyDescent="0.3">
      <c r="A128" t="s">
        <v>2510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193</v>
      </c>
    </row>
    <row r="132" spans="1:3" x14ac:dyDescent="0.3">
      <c r="A132" t="s">
        <v>171</v>
      </c>
      <c r="B132">
        <v>6</v>
      </c>
      <c r="C132" s="1" t="s">
        <v>193</v>
      </c>
    </row>
    <row r="133" spans="1:3" x14ac:dyDescent="0.3">
      <c r="A133" t="s">
        <v>2346</v>
      </c>
      <c r="B133">
        <v>1</v>
      </c>
      <c r="C133" s="1" t="s">
        <v>193</v>
      </c>
    </row>
    <row r="134" spans="1:3" x14ac:dyDescent="0.3">
      <c r="A134" t="s">
        <v>188</v>
      </c>
      <c r="B134">
        <v>3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710</v>
      </c>
      <c r="B137">
        <v>3.841432757808382</v>
      </c>
      <c r="C137" s="1" t="s">
        <v>193</v>
      </c>
    </row>
    <row r="138" spans="1:3" x14ac:dyDescent="0.3">
      <c r="A138" t="s">
        <v>656</v>
      </c>
      <c r="B138">
        <v>3.7183283218956276</v>
      </c>
      <c r="C138" s="1" t="s">
        <v>193</v>
      </c>
    </row>
    <row r="139" spans="1:3" x14ac:dyDescent="0.3">
      <c r="A139" t="s">
        <v>2518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193</v>
      </c>
    </row>
    <row r="142" spans="1:3" x14ac:dyDescent="0.3">
      <c r="A142" t="s">
        <v>192</v>
      </c>
      <c r="B142">
        <v>1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193</v>
      </c>
    </row>
    <row r="145" spans="1:3" x14ac:dyDescent="0.3">
      <c r="A145" t="s">
        <v>2349</v>
      </c>
      <c r="B145">
        <v>2.7632202761547768</v>
      </c>
      <c r="C145" s="1" t="s">
        <v>193</v>
      </c>
    </row>
    <row r="146" spans="1:3" x14ac:dyDescent="0.3">
      <c r="A146" t="s">
        <v>632</v>
      </c>
      <c r="B146">
        <v>2.7274743955045535</v>
      </c>
      <c r="C146" s="1" t="s">
        <v>193</v>
      </c>
    </row>
    <row r="147" spans="1:3" x14ac:dyDescent="0.3">
      <c r="A147" t="s">
        <v>199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2348</v>
      </c>
      <c r="B149">
        <v>1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626</v>
      </c>
      <c r="B151">
        <v>1</v>
      </c>
      <c r="C151" s="1" t="s">
        <v>193</v>
      </c>
    </row>
    <row r="152" spans="1:3" x14ac:dyDescent="0.3">
      <c r="A152" t="s">
        <v>630</v>
      </c>
      <c r="B152">
        <v>1</v>
      </c>
      <c r="C152" s="1" t="s">
        <v>193</v>
      </c>
    </row>
    <row r="153" spans="1:3" x14ac:dyDescent="0.3">
      <c r="A153" t="s">
        <v>2535</v>
      </c>
      <c r="B153">
        <v>1.3446924205557003</v>
      </c>
      <c r="C153" s="1" t="s">
        <v>193</v>
      </c>
    </row>
    <row r="154" spans="1:3" x14ac:dyDescent="0.3">
      <c r="A154" t="s">
        <v>2541</v>
      </c>
      <c r="B154">
        <v>2</v>
      </c>
      <c r="C154" s="1" t="s">
        <v>193</v>
      </c>
    </row>
    <row r="155" spans="1:3" x14ac:dyDescent="0.3">
      <c r="A155" t="s">
        <v>151</v>
      </c>
      <c r="B155">
        <v>1</v>
      </c>
      <c r="C155" s="1" t="s">
        <v>193</v>
      </c>
    </row>
    <row r="156" spans="1:3" x14ac:dyDescent="0.3">
      <c r="A156" t="s">
        <v>636</v>
      </c>
      <c r="B156">
        <v>1.0667499608060249</v>
      </c>
      <c r="C156" s="1" t="s">
        <v>193</v>
      </c>
    </row>
    <row r="157" spans="1:3" x14ac:dyDescent="0.3">
      <c r="A157" t="s">
        <v>713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2350</v>
      </c>
      <c r="B160">
        <v>0.66416851228085405</v>
      </c>
      <c r="C160" s="1" t="s">
        <v>193</v>
      </c>
    </row>
    <row r="161" spans="1:3" x14ac:dyDescent="0.3">
      <c r="A161" t="s">
        <v>671</v>
      </c>
      <c r="B161">
        <v>0.5903593941008195</v>
      </c>
      <c r="C161" s="1" t="s">
        <v>193</v>
      </c>
    </row>
    <row r="162" spans="1:3" x14ac:dyDescent="0.3">
      <c r="A162" t="s">
        <v>2543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640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193</v>
      </c>
    </row>
    <row r="167" spans="1:3" x14ac:dyDescent="0.3">
      <c r="A167" t="s">
        <v>2545</v>
      </c>
      <c r="B167">
        <v>-0.78249020404779102</v>
      </c>
      <c r="C167" s="1" t="s">
        <v>193</v>
      </c>
    </row>
    <row r="168" spans="1:3" x14ac:dyDescent="0.3">
      <c r="A168" t="s">
        <v>2352</v>
      </c>
      <c r="B168">
        <v>-0.88984892140056937</v>
      </c>
      <c r="C168" s="1" t="s">
        <v>193</v>
      </c>
    </row>
    <row r="169" spans="1:3" x14ac:dyDescent="0.3">
      <c r="A169" t="s">
        <v>2343</v>
      </c>
      <c r="B169">
        <v>-1.0049240465630751</v>
      </c>
      <c r="C169" s="1" t="s">
        <v>193</v>
      </c>
    </row>
    <row r="170" spans="1:3" x14ac:dyDescent="0.3">
      <c r="A170" t="s">
        <v>2530</v>
      </c>
      <c r="B170">
        <v>-1.06430683709883</v>
      </c>
      <c r="C170" s="1" t="s">
        <v>193</v>
      </c>
    </row>
    <row r="171" spans="1:3" x14ac:dyDescent="0.3">
      <c r="A171" t="s">
        <v>687</v>
      </c>
      <c r="B171">
        <v>-1.0844365966024752</v>
      </c>
      <c r="C171" s="1" t="s">
        <v>193</v>
      </c>
    </row>
    <row r="172" spans="1:3" x14ac:dyDescent="0.3">
      <c r="A172" t="s">
        <v>627</v>
      </c>
      <c r="B172">
        <v>1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2696</v>
      </c>
      <c r="B179">
        <v>1</v>
      </c>
      <c r="C179" s="1" t="s">
        <v>193</v>
      </c>
    </row>
    <row r="180" spans="1:3" x14ac:dyDescent="0.3">
      <c r="A180" t="s">
        <v>2697</v>
      </c>
      <c r="B180">
        <v>1</v>
      </c>
      <c r="C180" s="1" t="s">
        <v>193</v>
      </c>
    </row>
    <row r="181" spans="1:3" x14ac:dyDescent="0.3">
      <c r="A181" t="s">
        <v>2698</v>
      </c>
      <c r="B181">
        <v>1</v>
      </c>
      <c r="C181" s="1" t="s">
        <v>193</v>
      </c>
    </row>
    <row r="182" spans="1:3" x14ac:dyDescent="0.3">
      <c r="A182" t="s">
        <v>2699</v>
      </c>
      <c r="B182">
        <v>1</v>
      </c>
      <c r="C182" s="1" t="s">
        <v>193</v>
      </c>
    </row>
    <row r="183" spans="1:3" x14ac:dyDescent="0.3">
      <c r="A183" t="s">
        <v>2700</v>
      </c>
      <c r="B183">
        <v>1</v>
      </c>
      <c r="C183" s="1" t="s">
        <v>193</v>
      </c>
    </row>
    <row r="184" spans="1:3" x14ac:dyDescent="0.3">
      <c r="A184" t="s">
        <v>2701</v>
      </c>
      <c r="B184">
        <v>1</v>
      </c>
      <c r="C184" s="1" t="s">
        <v>193</v>
      </c>
    </row>
    <row r="185" spans="1:3" x14ac:dyDescent="0.3">
      <c r="A185" t="s">
        <v>2702</v>
      </c>
      <c r="B185">
        <v>1</v>
      </c>
      <c r="C185" s="1" t="s">
        <v>193</v>
      </c>
    </row>
    <row r="186" spans="1:3" x14ac:dyDescent="0.3">
      <c r="A186" t="s">
        <v>2703</v>
      </c>
      <c r="B186">
        <v>1</v>
      </c>
      <c r="C186" s="1" t="s">
        <v>193</v>
      </c>
    </row>
    <row r="187" spans="1:3" x14ac:dyDescent="0.3">
      <c r="A187" t="s">
        <v>2704</v>
      </c>
      <c r="B187">
        <v>1</v>
      </c>
      <c r="C187" s="1" t="s">
        <v>193</v>
      </c>
    </row>
    <row r="188" spans="1:3" x14ac:dyDescent="0.3">
      <c r="A188" t="s">
        <v>2705</v>
      </c>
      <c r="B188">
        <v>1</v>
      </c>
      <c r="C188" s="1" t="s">
        <v>193</v>
      </c>
    </row>
    <row r="189" spans="1:3" x14ac:dyDescent="0.3">
      <c r="A189" t="s">
        <v>7053</v>
      </c>
      <c r="B189">
        <v>1</v>
      </c>
      <c r="C189" s="1" t="s">
        <v>193</v>
      </c>
    </row>
    <row r="190" spans="1:3" x14ac:dyDescent="0.3">
      <c r="A190" t="s">
        <v>7054</v>
      </c>
      <c r="B190">
        <v>1</v>
      </c>
      <c r="C190" s="1" t="s">
        <v>193</v>
      </c>
    </row>
    <row r="191" spans="1:3" x14ac:dyDescent="0.3">
      <c r="A191" t="s">
        <v>7055</v>
      </c>
      <c r="B191">
        <v>1</v>
      </c>
      <c r="C191" s="1" t="s">
        <v>193</v>
      </c>
    </row>
    <row r="192" spans="1:3" x14ac:dyDescent="0.3">
      <c r="A192" t="s">
        <v>7056</v>
      </c>
      <c r="B192">
        <v>1</v>
      </c>
      <c r="C192" s="1" t="s">
        <v>193</v>
      </c>
    </row>
    <row r="193" spans="1:3" x14ac:dyDescent="0.3">
      <c r="A193" t="s">
        <v>7057</v>
      </c>
      <c r="B193">
        <v>1</v>
      </c>
      <c r="C193" s="1" t="s">
        <v>193</v>
      </c>
    </row>
    <row r="194" spans="1:3" x14ac:dyDescent="0.3">
      <c r="A194" t="s">
        <v>7058</v>
      </c>
      <c r="B194">
        <v>1</v>
      </c>
      <c r="C194" s="1" t="s">
        <v>193</v>
      </c>
    </row>
    <row r="195" spans="1:3" x14ac:dyDescent="0.3">
      <c r="A195" t="s">
        <v>7059</v>
      </c>
      <c r="B195">
        <v>1</v>
      </c>
      <c r="C195" s="1" t="s">
        <v>193</v>
      </c>
    </row>
    <row r="196" spans="1:3" x14ac:dyDescent="0.3">
      <c r="A196" t="s">
        <v>7060</v>
      </c>
      <c r="B196">
        <v>1</v>
      </c>
      <c r="C196" s="1" t="s">
        <v>193</v>
      </c>
    </row>
    <row r="197" spans="1:3" x14ac:dyDescent="0.3">
      <c r="A197" t="s">
        <v>7061</v>
      </c>
      <c r="B197">
        <v>1</v>
      </c>
      <c r="C197" s="1" t="s">
        <v>193</v>
      </c>
    </row>
    <row r="198" spans="1:3" x14ac:dyDescent="0.3">
      <c r="A198" t="s">
        <v>7062</v>
      </c>
      <c r="B198">
        <v>1</v>
      </c>
      <c r="C198" s="1" t="s">
        <v>193</v>
      </c>
    </row>
    <row r="199" spans="1:3" x14ac:dyDescent="0.3">
      <c r="A199" t="s">
        <v>7063</v>
      </c>
      <c r="B199">
        <v>1</v>
      </c>
      <c r="C199" s="1" t="s">
        <v>193</v>
      </c>
    </row>
    <row r="200" spans="1:3" x14ac:dyDescent="0.3">
      <c r="A200" t="s">
        <v>7064</v>
      </c>
      <c r="B200">
        <v>1</v>
      </c>
      <c r="C200" s="1" t="s">
        <v>193</v>
      </c>
    </row>
    <row r="201" spans="1:3" x14ac:dyDescent="0.3">
      <c r="A201" t="s">
        <v>7065</v>
      </c>
      <c r="B201">
        <v>1</v>
      </c>
      <c r="C201" s="1" t="s">
        <v>193</v>
      </c>
    </row>
    <row r="202" spans="1:3" x14ac:dyDescent="0.3">
      <c r="A202" t="s">
        <v>7066</v>
      </c>
      <c r="B202">
        <v>1</v>
      </c>
      <c r="C202" s="1" t="s">
        <v>193</v>
      </c>
    </row>
    <row r="203" spans="1:3" x14ac:dyDescent="0.3">
      <c r="A203" t="s">
        <v>7067</v>
      </c>
      <c r="B203">
        <v>1</v>
      </c>
      <c r="C203" s="1" t="s">
        <v>193</v>
      </c>
    </row>
    <row r="204" spans="1:3" x14ac:dyDescent="0.3">
      <c r="A204" t="s">
        <v>7068</v>
      </c>
      <c r="B204">
        <v>1</v>
      </c>
      <c r="C204" s="1" t="s">
        <v>193</v>
      </c>
    </row>
    <row r="205" spans="1:3" x14ac:dyDescent="0.3">
      <c r="A205" t="s">
        <v>7069</v>
      </c>
      <c r="B205">
        <v>1</v>
      </c>
      <c r="C205" s="1" t="s">
        <v>193</v>
      </c>
    </row>
    <row r="206" spans="1:3" x14ac:dyDescent="0.3">
      <c r="A206" t="s">
        <v>7070</v>
      </c>
      <c r="B206">
        <v>1</v>
      </c>
      <c r="C206" s="1" t="s">
        <v>193</v>
      </c>
    </row>
    <row r="207" spans="1:3" x14ac:dyDescent="0.3">
      <c r="A207" t="s">
        <v>7071</v>
      </c>
      <c r="B207">
        <v>1</v>
      </c>
      <c r="C207" s="1" t="s">
        <v>193</v>
      </c>
    </row>
    <row r="208" spans="1:3" x14ac:dyDescent="0.3">
      <c r="A208" t="s">
        <v>7072</v>
      </c>
      <c r="B208">
        <v>1</v>
      </c>
      <c r="C208" s="1" t="s">
        <v>193</v>
      </c>
    </row>
    <row r="209" spans="1:3" x14ac:dyDescent="0.3">
      <c r="A209" t="s">
        <v>7073</v>
      </c>
      <c r="B209">
        <v>1</v>
      </c>
      <c r="C209" s="1" t="s">
        <v>193</v>
      </c>
    </row>
    <row r="210" spans="1:3" x14ac:dyDescent="0.3">
      <c r="A210" t="s">
        <v>7074</v>
      </c>
      <c r="B210">
        <v>1</v>
      </c>
      <c r="C210" s="1" t="s">
        <v>193</v>
      </c>
    </row>
    <row r="211" spans="1:3" x14ac:dyDescent="0.3">
      <c r="A211" t="s">
        <v>7075</v>
      </c>
      <c r="B211">
        <v>1</v>
      </c>
      <c r="C211" s="1" t="s">
        <v>193</v>
      </c>
    </row>
    <row r="212" spans="1:3" x14ac:dyDescent="0.3">
      <c r="A212" t="s">
        <v>7076</v>
      </c>
      <c r="B212">
        <v>1</v>
      </c>
      <c r="C212" s="1" t="s">
        <v>193</v>
      </c>
    </row>
    <row r="213" spans="1:3" x14ac:dyDescent="0.3">
      <c r="A213" t="s">
        <v>7077</v>
      </c>
      <c r="B213">
        <v>1</v>
      </c>
      <c r="C213" s="1" t="s">
        <v>193</v>
      </c>
    </row>
    <row r="214" spans="1:3" x14ac:dyDescent="0.3">
      <c r="A214" t="s">
        <v>7078</v>
      </c>
      <c r="B214">
        <v>1</v>
      </c>
      <c r="C214" s="1" t="s">
        <v>193</v>
      </c>
    </row>
    <row r="215" spans="1:3" x14ac:dyDescent="0.3">
      <c r="A215" t="s">
        <v>7079</v>
      </c>
      <c r="B215">
        <v>1</v>
      </c>
      <c r="C215" s="1" t="s">
        <v>193</v>
      </c>
    </row>
    <row r="216" spans="1:3" x14ac:dyDescent="0.3">
      <c r="A216" t="s">
        <v>7080</v>
      </c>
      <c r="B216">
        <v>1</v>
      </c>
      <c r="C216" s="1" t="s">
        <v>193</v>
      </c>
    </row>
    <row r="217" spans="1:3" x14ac:dyDescent="0.3">
      <c r="A217" t="s">
        <v>7081</v>
      </c>
      <c r="B217">
        <v>1</v>
      </c>
      <c r="C217" s="1" t="s">
        <v>193</v>
      </c>
    </row>
    <row r="218" spans="1:3" x14ac:dyDescent="0.3">
      <c r="A218" t="s">
        <v>7082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C1:C218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2021-10-02T02:22:10Z</dcterms:modified>
</cp:coreProperties>
</file>